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890" windowHeight="12390" activeTab="0"/>
  </bookViews>
  <sheets>
    <sheet name="Health Expenses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<sst xmlns="http://schemas.openxmlformats.org/spreadsheetml/2006/main" count="144" uniqueCount="70">
  <si>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Dip naval</t>
  </si>
  <si>
    <t>Clostridium 7-way/Pinkeye</t>
  </si>
  <si>
    <t>IBR/BVD/PI-3/BRSV</t>
  </si>
  <si>
    <t>Lepto (5-way + hardjo)</t>
  </si>
  <si>
    <t>Dehorn</t>
  </si>
  <si>
    <t>Deworm</t>
  </si>
  <si>
    <t>Scours</t>
  </si>
  <si>
    <t>Pneumonia</t>
  </si>
  <si>
    <t>Pinkeye</t>
  </si>
  <si>
    <t>Prostaglandin</t>
  </si>
  <si>
    <t>GnRH</t>
  </si>
  <si>
    <t>CIDR</t>
  </si>
  <si>
    <t>Scour vaccine</t>
  </si>
  <si>
    <t>J5 vaccine</t>
  </si>
  <si>
    <t>Fly control</t>
  </si>
  <si>
    <t>Milk culture</t>
  </si>
  <si>
    <t>Ketosis</t>
  </si>
  <si>
    <t>Dry cow treatment</t>
  </si>
  <si>
    <t>Orbeseal</t>
  </si>
  <si>
    <t>Lameness</t>
  </si>
  <si>
    <t>BVD-PI test</t>
  </si>
  <si>
    <t>Number of cows in herd (lactating and dry)</t>
  </si>
  <si>
    <t>% of heifer calves born alive that are kept</t>
  </si>
  <si>
    <t>% live births</t>
  </si>
  <si>
    <t>% calf death loss from birth to weaning</t>
  </si>
  <si>
    <t>% calf death loss from weaning to yearling</t>
  </si>
  <si>
    <t>Hoof trimming</t>
  </si>
  <si>
    <t>BST</t>
  </si>
  <si>
    <t>Dairy Herd Characteristics</t>
  </si>
  <si>
    <t>Treatments</t>
  </si>
  <si>
    <t>Vaccines, Parasite Control and Preventative Measures</t>
  </si>
  <si>
    <t>Cost per Unit</t>
  </si>
  <si>
    <t>Routine Testing Procedures</t>
  </si>
  <si>
    <t>% Treated</t>
  </si>
  <si>
    <t>Reproductive Procedures</t>
  </si>
  <si>
    <t># of Doses</t>
  </si>
  <si>
    <t># of Tests</t>
  </si>
  <si>
    <t xml:space="preserve">% Heifers </t>
  </si>
  <si>
    <t>Total Health Costs per Calf</t>
  </si>
  <si>
    <t># of Times</t>
  </si>
  <si>
    <t>Total Health Costs per Heifer</t>
  </si>
  <si>
    <t>Cow Stage</t>
  </si>
  <si>
    <t>Cost</t>
  </si>
  <si>
    <t xml:space="preserve">% Cows </t>
  </si>
  <si>
    <t>Cost per Cow</t>
  </si>
  <si>
    <t>Pregnancy check</t>
  </si>
  <si>
    <t>Bulk tank culture</t>
  </si>
  <si>
    <t>Milk fever</t>
  </si>
  <si>
    <t>Dystocia (veterinary intervention)</t>
  </si>
  <si>
    <t>Displaced abomasum</t>
  </si>
  <si>
    <t>Cost per Calf</t>
  </si>
  <si>
    <t>Cost per Heifer</t>
  </si>
  <si>
    <t>% Herd</t>
  </si>
  <si>
    <t>Mastitis (tube only)</t>
  </si>
  <si>
    <t>Mastitis (veterinary intervention)</t>
  </si>
  <si>
    <t>Total Health Costs per Cow</t>
  </si>
  <si>
    <t>RESULTS</t>
  </si>
  <si>
    <t xml:space="preserve">Cost per Heifer Calf </t>
  </si>
  <si>
    <t>Heifer Calf Stage (Up to 1 year)</t>
  </si>
  <si>
    <t>Heifer Stage ( 1 year to Freshening)</t>
  </si>
  <si>
    <t>Cost per Yearling Heifer</t>
  </si>
  <si>
    <t>Annual Cost per Cow</t>
  </si>
  <si>
    <t>Annual Cost per Herd</t>
  </si>
  <si>
    <t>% heifer calves born</t>
  </si>
  <si>
    <t>% Cows</t>
  </si>
  <si>
    <t>Total protein (IgG)</t>
  </si>
  <si>
    <t>Other</t>
  </si>
  <si>
    <t>Developed by: Scott Poock, Dairy Veterinarian</t>
  </si>
  <si>
    <t>Joe Horner, Dairy Economist</t>
  </si>
  <si>
    <t>Ryan Milhollin, Extension Associate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</si>
</sst>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&quot;$&quot;#,##0.0"/>
    <numFmt numFmtId="179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sz val="10"/>
      <color indexed="8"/>
      <name val="Cambria"/>
      <family val="1"/>
    </font>
    <font>
      <b/>
      <sz val="16"/>
      <color indexed="9"/>
      <name val="Cambria"/>
      <family val="1"/>
    </font>
    <font>
      <b/>
      <sz val="12"/>
      <color indexed="9"/>
      <name val="Cambria"/>
      <family val="1"/>
    </font>
    <font>
      <b/>
      <u val="single"/>
      <sz val="14"/>
      <color indexed="8"/>
      <name val="Cambria"/>
      <family val="1"/>
    </font>
    <font>
      <sz val="12"/>
      <name val="Cambria"/>
      <family val="1"/>
    </font>
    <font>
      <b/>
      <sz val="14"/>
      <color indexed="9"/>
      <name val="Cambria"/>
      <family val="1"/>
    </font>
    <font>
      <sz val="12"/>
      <color indexed="9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sz val="10"/>
      <color theme="1"/>
      <name val="Cambria"/>
      <family val="1"/>
    </font>
    <font>
      <b/>
      <sz val="16"/>
      <color theme="0"/>
      <name val="Cambria"/>
      <family val="1"/>
    </font>
    <font>
      <b/>
      <sz val="12"/>
      <color theme="0"/>
      <name val="Cambria"/>
      <family val="1"/>
    </font>
    <font>
      <b/>
      <u val="single"/>
      <sz val="14"/>
      <color theme="1"/>
      <name val="Cambria"/>
      <family val="1"/>
    </font>
    <font>
      <b/>
      <sz val="14"/>
      <color theme="0"/>
      <name val="Cambria"/>
      <family val="1"/>
    </font>
    <font>
      <sz val="12"/>
      <color theme="0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/>
    </xf>
    <xf numFmtId="165" fontId="45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9" fillId="0" borderId="14" xfId="0" applyFont="1" applyFill="1" applyBorder="1" applyAlignment="1">
      <alignment/>
    </xf>
    <xf numFmtId="165" fontId="45" fillId="0" borderId="0" xfId="0" applyNumberFormat="1" applyFont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164" fontId="45" fillId="0" borderId="0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51" fillId="34" borderId="13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47" fillId="0" borderId="0" xfId="0" applyFont="1" applyBorder="1" applyAlignment="1">
      <alignment/>
    </xf>
    <xf numFmtId="9" fontId="45" fillId="0" borderId="0" xfId="0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1" fillId="0" borderId="13" xfId="0" applyFont="1" applyFill="1" applyBorder="1" applyAlignment="1">
      <alignment/>
    </xf>
    <xf numFmtId="165" fontId="45" fillId="0" borderId="14" xfId="0" applyNumberFormat="1" applyFont="1" applyBorder="1" applyAlignment="1">
      <alignment/>
    </xf>
    <xf numFmtId="165" fontId="45" fillId="0" borderId="14" xfId="0" applyNumberFormat="1" applyFont="1" applyFill="1" applyBorder="1" applyAlignment="1">
      <alignment/>
    </xf>
    <xf numFmtId="165" fontId="53" fillId="0" borderId="17" xfId="0" applyNumberFormat="1" applyFont="1" applyBorder="1" applyAlignment="1">
      <alignment/>
    </xf>
    <xf numFmtId="0" fontId="48" fillId="0" borderId="13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165" fontId="45" fillId="0" borderId="16" xfId="0" applyNumberFormat="1" applyFont="1" applyFill="1" applyBorder="1" applyAlignment="1">
      <alignment/>
    </xf>
    <xf numFmtId="0" fontId="48" fillId="33" borderId="18" xfId="0" applyFont="1" applyFill="1" applyBorder="1" applyAlignment="1">
      <alignment/>
    </xf>
    <xf numFmtId="179" fontId="45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179" fontId="45" fillId="0" borderId="17" xfId="0" applyNumberFormat="1" applyFont="1" applyBorder="1" applyAlignment="1">
      <alignment/>
    </xf>
    <xf numFmtId="0" fontId="45" fillId="35" borderId="14" xfId="0" applyFont="1" applyFill="1" applyBorder="1" applyAlignment="1" applyProtection="1">
      <alignment/>
      <protection locked="0"/>
    </xf>
    <xf numFmtId="164" fontId="45" fillId="35" borderId="14" xfId="0" applyNumberFormat="1" applyFont="1" applyFill="1" applyBorder="1" applyAlignment="1" applyProtection="1">
      <alignment/>
      <protection locked="0"/>
    </xf>
    <xf numFmtId="164" fontId="45" fillId="35" borderId="17" xfId="0" applyNumberFormat="1" applyFont="1" applyFill="1" applyBorder="1" applyAlignment="1" applyProtection="1">
      <alignment/>
      <protection locked="0"/>
    </xf>
    <xf numFmtId="165" fontId="45" fillId="35" borderId="0" xfId="0" applyNumberFormat="1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/>
      <protection locked="0"/>
    </xf>
    <xf numFmtId="164" fontId="45" fillId="35" borderId="0" xfId="0" applyNumberFormat="1" applyFont="1" applyFill="1" applyBorder="1" applyAlignment="1" applyProtection="1">
      <alignment/>
      <protection locked="0"/>
    </xf>
    <xf numFmtId="9" fontId="45" fillId="35" borderId="0" xfId="0" applyNumberFormat="1" applyFont="1" applyFill="1" applyBorder="1" applyAlignment="1" applyProtection="1">
      <alignment/>
      <protection locked="0"/>
    </xf>
    <xf numFmtId="0" fontId="45" fillId="35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126</xdr:row>
      <xdr:rowOff>0</xdr:rowOff>
    </xdr:from>
    <xdr:to>
      <xdr:col>0</xdr:col>
      <xdr:colOff>1781175</xdr:colOff>
      <xdr:row>128</xdr:row>
      <xdr:rowOff>133350</xdr:rowOff>
    </xdr:to>
    <xdr:pic>
      <xdr:nvPicPr>
        <xdr:cNvPr id="1" name="Picture 1" descr="MUE_CommAg_logoC2i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="120" zoomScaleNormal="120" zoomScalePageLayoutView="0" workbookViewId="0" topLeftCell="A1">
      <selection activeCell="E140" sqref="E140"/>
    </sheetView>
  </sheetViews>
  <sheetFormatPr defaultColWidth="9.140625" defaultRowHeight="15"/>
  <cols>
    <col min="1" max="1" width="57.421875" style="1" customWidth="1"/>
    <col min="2" max="2" width="14.421875" style="1" customWidth="1"/>
    <col min="3" max="3" width="15.8515625" style="1" customWidth="1"/>
    <col min="4" max="4" width="22.57421875" style="1" customWidth="1"/>
    <col min="5" max="5" width="19.28125" style="1" customWidth="1"/>
    <col min="6" max="16384" width="9.140625" style="1" customWidth="1"/>
  </cols>
  <sheetData>
    <row r="1" spans="1:5" ht="20.25">
      <c r="A1" s="7" t="s">
        <v>28</v>
      </c>
      <c r="B1" s="9"/>
      <c r="D1" s="7" t="s">
        <v>56</v>
      </c>
      <c r="E1" s="43"/>
    </row>
    <row r="2" spans="1:6" ht="15.75">
      <c r="A2" s="10" t="s">
        <v>21</v>
      </c>
      <c r="B2" s="49">
        <v>100</v>
      </c>
      <c r="D2" s="46" t="s">
        <v>57</v>
      </c>
      <c r="E2" s="32">
        <f>E39</f>
        <v>22.971</v>
      </c>
      <c r="F2" s="5"/>
    </row>
    <row r="3" spans="1:6" ht="15.75">
      <c r="A3" s="10" t="s">
        <v>23</v>
      </c>
      <c r="B3" s="50">
        <v>0.95</v>
      </c>
      <c r="C3" s="45"/>
      <c r="D3" s="46" t="s">
        <v>60</v>
      </c>
      <c r="E3" s="32">
        <f>E71</f>
        <v>26.715999999999998</v>
      </c>
      <c r="F3" s="5"/>
    </row>
    <row r="4" spans="1:6" ht="15.75">
      <c r="A4" s="10" t="s">
        <v>24</v>
      </c>
      <c r="B4" s="50">
        <v>0.03</v>
      </c>
      <c r="D4" s="46" t="s">
        <v>61</v>
      </c>
      <c r="E4" s="32">
        <f>E125</f>
        <v>107.1635</v>
      </c>
      <c r="F4" s="5"/>
    </row>
    <row r="5" spans="1:5" ht="16.5" thickBot="1">
      <c r="A5" s="10" t="s">
        <v>25</v>
      </c>
      <c r="B5" s="50">
        <v>0.005</v>
      </c>
      <c r="D5" s="47" t="s">
        <v>62</v>
      </c>
      <c r="E5" s="48">
        <f>(E2*B2*B3*B6*B7*(1-B4))+(E3*(1-B5)*(B2*B3*B6*B7*(1-B4)))+(E4*B2)</f>
        <v>12908.19687344</v>
      </c>
    </row>
    <row r="6" spans="1:2" ht="15.75">
      <c r="A6" s="10" t="s">
        <v>22</v>
      </c>
      <c r="B6" s="50">
        <v>1</v>
      </c>
    </row>
    <row r="7" spans="1:2" ht="16.5" thickBot="1">
      <c r="A7" s="21" t="s">
        <v>63</v>
      </c>
      <c r="B7" s="51">
        <v>0.48</v>
      </c>
    </row>
    <row r="8" spans="1:5" ht="6.75" customHeight="1" thickBot="1">
      <c r="A8" s="10"/>
      <c r="B8" s="20"/>
      <c r="C8" s="4"/>
      <c r="D8" s="4"/>
      <c r="E8" s="4"/>
    </row>
    <row r="9" spans="1:5" ht="20.25">
      <c r="A9" s="7" t="s">
        <v>58</v>
      </c>
      <c r="B9" s="8"/>
      <c r="C9" s="8"/>
      <c r="D9" s="8"/>
      <c r="E9" s="9"/>
    </row>
    <row r="10" spans="1:5" ht="18">
      <c r="A10" s="23" t="s">
        <v>32</v>
      </c>
      <c r="B10" s="24"/>
      <c r="C10" s="24"/>
      <c r="D10" s="24"/>
      <c r="E10" s="25"/>
    </row>
    <row r="11" spans="1:5" ht="15.75">
      <c r="A11" s="10"/>
      <c r="B11" s="38" t="s">
        <v>31</v>
      </c>
      <c r="C11" s="39" t="s">
        <v>36</v>
      </c>
      <c r="D11" s="40"/>
      <c r="E11" s="41" t="s">
        <v>50</v>
      </c>
    </row>
    <row r="12" spans="1:5" ht="15.75">
      <c r="A12" s="10" t="s">
        <v>20</v>
      </c>
      <c r="B12" s="52">
        <v>4</v>
      </c>
      <c r="C12" s="53">
        <v>1</v>
      </c>
      <c r="D12" s="4"/>
      <c r="E12" s="32">
        <f>B12*C12</f>
        <v>4</v>
      </c>
    </row>
    <row r="13" spans="1:7" ht="15.75">
      <c r="A13" s="4" t="s">
        <v>65</v>
      </c>
      <c r="B13" s="52">
        <v>1</v>
      </c>
      <c r="C13" s="53">
        <v>1</v>
      </c>
      <c r="D13" s="4"/>
      <c r="E13" s="32">
        <f>B13*C13</f>
        <v>1</v>
      </c>
      <c r="G13" s="44"/>
    </row>
    <row r="14" spans="1:5" ht="15.75">
      <c r="A14" s="52" t="s">
        <v>66</v>
      </c>
      <c r="B14" s="52"/>
      <c r="C14" s="53"/>
      <c r="D14" s="4"/>
      <c r="E14" s="32">
        <f>B14*C14</f>
        <v>0</v>
      </c>
    </row>
    <row r="15" spans="1:5" ht="15.75">
      <c r="A15" s="13"/>
      <c r="B15" s="14"/>
      <c r="C15" s="14"/>
      <c r="D15" s="4"/>
      <c r="E15" s="11"/>
    </row>
    <row r="16" spans="1:5" ht="18">
      <c r="A16" s="23" t="s">
        <v>30</v>
      </c>
      <c r="B16" s="24"/>
      <c r="C16" s="24"/>
      <c r="D16" s="24"/>
      <c r="E16" s="26"/>
    </row>
    <row r="17" spans="1:5" ht="18">
      <c r="A17" s="15"/>
      <c r="B17" s="38" t="s">
        <v>42</v>
      </c>
      <c r="C17" s="40"/>
      <c r="D17" s="40"/>
      <c r="E17" s="41" t="s">
        <v>50</v>
      </c>
    </row>
    <row r="18" spans="1:5" ht="15.75">
      <c r="A18" s="10" t="s">
        <v>4</v>
      </c>
      <c r="B18" s="52">
        <v>5</v>
      </c>
      <c r="C18" s="17"/>
      <c r="D18" s="4"/>
      <c r="E18" s="32">
        <f>B18</f>
        <v>5</v>
      </c>
    </row>
    <row r="19" spans="1:5" ht="15.75">
      <c r="A19" s="10" t="s">
        <v>0</v>
      </c>
      <c r="B19" s="52">
        <v>0.05</v>
      </c>
      <c r="C19" s="17"/>
      <c r="D19" s="4"/>
      <c r="E19" s="32">
        <f>B19</f>
        <v>0.05</v>
      </c>
    </row>
    <row r="20" spans="1:5" ht="15.75">
      <c r="A20" s="52" t="s">
        <v>66</v>
      </c>
      <c r="B20" s="52"/>
      <c r="C20" s="17"/>
      <c r="D20" s="4"/>
      <c r="E20" s="32">
        <f>B20</f>
        <v>0</v>
      </c>
    </row>
    <row r="21" spans="1:5" ht="15.75">
      <c r="A21" s="10"/>
      <c r="B21" s="18"/>
      <c r="C21" s="17"/>
      <c r="D21" s="4"/>
      <c r="E21" s="33"/>
    </row>
    <row r="22" spans="1:5" ht="15.75">
      <c r="A22" s="10"/>
      <c r="B22" s="38" t="s">
        <v>31</v>
      </c>
      <c r="C22" s="39" t="s">
        <v>35</v>
      </c>
      <c r="D22" s="40"/>
      <c r="E22" s="41" t="s">
        <v>50</v>
      </c>
    </row>
    <row r="23" spans="1:5" ht="15.75">
      <c r="A23" s="10" t="s">
        <v>1</v>
      </c>
      <c r="B23" s="52">
        <v>1</v>
      </c>
      <c r="C23" s="53">
        <v>2</v>
      </c>
      <c r="D23" s="4"/>
      <c r="E23" s="32">
        <f aca="true" t="shared" si="0" ref="E23:E29">B23*C23</f>
        <v>2</v>
      </c>
    </row>
    <row r="24" spans="1:5" ht="15.75">
      <c r="A24" s="10" t="s">
        <v>5</v>
      </c>
      <c r="B24" s="52">
        <v>0.6</v>
      </c>
      <c r="C24" s="53">
        <v>3</v>
      </c>
      <c r="D24" s="4"/>
      <c r="E24" s="32">
        <f t="shared" si="0"/>
        <v>1.7999999999999998</v>
      </c>
    </row>
    <row r="25" spans="1:5" ht="15.75">
      <c r="A25" s="10" t="s">
        <v>14</v>
      </c>
      <c r="B25" s="52">
        <v>1.1</v>
      </c>
      <c r="C25" s="53">
        <v>2</v>
      </c>
      <c r="D25" s="4"/>
      <c r="E25" s="32">
        <f t="shared" si="0"/>
        <v>2.2</v>
      </c>
    </row>
    <row r="26" spans="1:5" ht="15.75">
      <c r="A26" s="10" t="s">
        <v>2</v>
      </c>
      <c r="B26" s="52">
        <v>1.25</v>
      </c>
      <c r="C26" s="53">
        <v>1</v>
      </c>
      <c r="D26" s="4"/>
      <c r="E26" s="32">
        <f t="shared" si="0"/>
        <v>1.25</v>
      </c>
    </row>
    <row r="27" spans="1:5" ht="15.75">
      <c r="A27" s="10" t="s">
        <v>3</v>
      </c>
      <c r="B27" s="52">
        <v>2.4</v>
      </c>
      <c r="C27" s="53">
        <v>2</v>
      </c>
      <c r="D27" s="4"/>
      <c r="E27" s="32">
        <f t="shared" si="0"/>
        <v>4.8</v>
      </c>
    </row>
    <row r="28" spans="1:5" ht="15.75">
      <c r="A28" s="52" t="s">
        <v>66</v>
      </c>
      <c r="B28" s="52"/>
      <c r="C28" s="53"/>
      <c r="D28" s="4"/>
      <c r="E28" s="32">
        <f t="shared" si="0"/>
        <v>0</v>
      </c>
    </row>
    <row r="29" spans="1:5" ht="15.75">
      <c r="A29" s="52" t="s">
        <v>66</v>
      </c>
      <c r="B29" s="52"/>
      <c r="C29" s="53"/>
      <c r="D29" s="4"/>
      <c r="E29" s="32">
        <f t="shared" si="0"/>
        <v>0</v>
      </c>
    </row>
    <row r="30" spans="1:5" ht="15.75">
      <c r="A30" s="10"/>
      <c r="B30" s="18"/>
      <c r="C30" s="17"/>
      <c r="D30" s="4"/>
      <c r="E30" s="32"/>
    </row>
    <row r="31" spans="1:5" ht="18">
      <c r="A31" s="23" t="s">
        <v>29</v>
      </c>
      <c r="B31" s="24"/>
      <c r="C31" s="24"/>
      <c r="D31" s="24"/>
      <c r="E31" s="26"/>
    </row>
    <row r="32" spans="1:5" ht="15.75">
      <c r="A32" s="10"/>
      <c r="B32" s="38" t="s">
        <v>31</v>
      </c>
      <c r="C32" s="38" t="s">
        <v>33</v>
      </c>
      <c r="D32" s="40"/>
      <c r="E32" s="41" t="s">
        <v>50</v>
      </c>
    </row>
    <row r="33" spans="1:5" ht="15.75">
      <c r="A33" s="10" t="s">
        <v>8</v>
      </c>
      <c r="B33" s="52">
        <v>11</v>
      </c>
      <c r="C33" s="54">
        <v>0.001</v>
      </c>
      <c r="D33" s="4"/>
      <c r="E33" s="32">
        <f>B33*C33</f>
        <v>0.011</v>
      </c>
    </row>
    <row r="34" spans="1:5" ht="15.75">
      <c r="A34" s="10" t="s">
        <v>7</v>
      </c>
      <c r="B34" s="52">
        <v>11</v>
      </c>
      <c r="C34" s="54">
        <v>0.01</v>
      </c>
      <c r="D34" s="4"/>
      <c r="E34" s="32">
        <f>B34*C34</f>
        <v>0.11</v>
      </c>
    </row>
    <row r="35" spans="1:5" ht="15.75">
      <c r="A35" s="19" t="s">
        <v>6</v>
      </c>
      <c r="B35" s="52">
        <v>25</v>
      </c>
      <c r="C35" s="54">
        <v>0.03</v>
      </c>
      <c r="D35" s="4"/>
      <c r="E35" s="32">
        <f>B35*C35</f>
        <v>0.75</v>
      </c>
    </row>
    <row r="36" spans="1:5" ht="15.75">
      <c r="A36" s="52" t="s">
        <v>66</v>
      </c>
      <c r="B36" s="52"/>
      <c r="C36" s="54"/>
      <c r="D36" s="4"/>
      <c r="E36" s="32">
        <f>B36*C36</f>
        <v>0</v>
      </c>
    </row>
    <row r="37" spans="1:5" ht="15.75">
      <c r="A37" s="52" t="s">
        <v>66</v>
      </c>
      <c r="B37" s="52"/>
      <c r="C37" s="54"/>
      <c r="D37" s="4"/>
      <c r="E37" s="32">
        <f>B37*C37</f>
        <v>0</v>
      </c>
    </row>
    <row r="38" spans="1:5" ht="15.75">
      <c r="A38" s="10"/>
      <c r="B38" s="18"/>
      <c r="C38" s="20"/>
      <c r="D38" s="4"/>
      <c r="E38" s="32"/>
    </row>
    <row r="39" spans="1:5" ht="16.5" thickBot="1">
      <c r="A39" s="21"/>
      <c r="B39" s="22"/>
      <c r="C39" s="30" t="s">
        <v>38</v>
      </c>
      <c r="D39" s="22"/>
      <c r="E39" s="34">
        <f>SUM(E12:E14)+SUM(E18:E20)+SUM(E23:E29)+SUM(E33:E37)</f>
        <v>22.971</v>
      </c>
    </row>
    <row r="40" spans="1:5" ht="6.75" customHeight="1" thickBot="1">
      <c r="A40" s="4"/>
      <c r="B40" s="4"/>
      <c r="C40" s="27"/>
      <c r="E40" s="12"/>
    </row>
    <row r="41" spans="1:5" ht="20.25">
      <c r="A41" s="7" t="s">
        <v>59</v>
      </c>
      <c r="B41" s="8"/>
      <c r="C41" s="8"/>
      <c r="D41" s="8"/>
      <c r="E41" s="9"/>
    </row>
    <row r="42" spans="1:5" ht="18">
      <c r="A42" s="23" t="s">
        <v>30</v>
      </c>
      <c r="B42" s="24"/>
      <c r="C42" s="24"/>
      <c r="D42" s="24"/>
      <c r="E42" s="26"/>
    </row>
    <row r="43" spans="1:5" ht="15.75">
      <c r="A43" s="10"/>
      <c r="B43" s="38" t="s">
        <v>31</v>
      </c>
      <c r="C43" s="39" t="s">
        <v>35</v>
      </c>
      <c r="D43" s="40"/>
      <c r="E43" s="41" t="s">
        <v>51</v>
      </c>
    </row>
    <row r="44" spans="1:5" ht="15.75">
      <c r="A44" s="10" t="s">
        <v>5</v>
      </c>
      <c r="B44" s="52">
        <v>0.6</v>
      </c>
      <c r="C44" s="53">
        <v>2</v>
      </c>
      <c r="D44" s="4"/>
      <c r="E44" s="32">
        <f aca="true" t="shared" si="1" ref="E44:E51">B44*C44</f>
        <v>1.2</v>
      </c>
    </row>
    <row r="45" spans="1:5" ht="15.75">
      <c r="A45" s="10" t="s">
        <v>14</v>
      </c>
      <c r="B45" s="52">
        <v>1.1</v>
      </c>
      <c r="C45" s="53">
        <v>2</v>
      </c>
      <c r="D45" s="4"/>
      <c r="E45" s="32">
        <f t="shared" si="1"/>
        <v>2.2</v>
      </c>
    </row>
    <row r="46" spans="1:5" ht="15.75">
      <c r="A46" s="10" t="s">
        <v>2</v>
      </c>
      <c r="B46" s="52">
        <v>1.25</v>
      </c>
      <c r="C46" s="53">
        <v>1</v>
      </c>
      <c r="D46" s="4"/>
      <c r="E46" s="32">
        <f t="shared" si="1"/>
        <v>1.25</v>
      </c>
    </row>
    <row r="47" spans="1:5" ht="15.75">
      <c r="A47" s="10" t="s">
        <v>13</v>
      </c>
      <c r="B47" s="52">
        <v>1.25</v>
      </c>
      <c r="C47" s="53">
        <v>2</v>
      </c>
      <c r="D47" s="4"/>
      <c r="E47" s="32">
        <f t="shared" si="1"/>
        <v>2.5</v>
      </c>
    </row>
    <row r="48" spans="1:5" ht="15.75">
      <c r="A48" s="10" t="s">
        <v>3</v>
      </c>
      <c r="B48" s="52">
        <v>2.4</v>
      </c>
      <c r="C48" s="53">
        <v>1</v>
      </c>
      <c r="D48" s="4"/>
      <c r="E48" s="32">
        <f t="shared" si="1"/>
        <v>2.4</v>
      </c>
    </row>
    <row r="49" spans="1:5" ht="15.75">
      <c r="A49" s="10" t="s">
        <v>12</v>
      </c>
      <c r="B49" s="52">
        <v>2.8</v>
      </c>
      <c r="C49" s="53">
        <v>2</v>
      </c>
      <c r="D49" s="4"/>
      <c r="E49" s="32">
        <f t="shared" si="1"/>
        <v>5.6</v>
      </c>
    </row>
    <row r="50" spans="1:5" ht="15.75">
      <c r="A50" s="52" t="s">
        <v>66</v>
      </c>
      <c r="B50" s="52"/>
      <c r="C50" s="53"/>
      <c r="D50" s="4"/>
      <c r="E50" s="32">
        <f t="shared" si="1"/>
        <v>0</v>
      </c>
    </row>
    <row r="51" spans="1:5" ht="15.75">
      <c r="A51" s="52" t="s">
        <v>66</v>
      </c>
      <c r="B51" s="52"/>
      <c r="C51" s="53"/>
      <c r="D51" s="4"/>
      <c r="E51" s="32">
        <f t="shared" si="1"/>
        <v>0</v>
      </c>
    </row>
    <row r="52" spans="1:5" ht="15.75">
      <c r="A52" s="10"/>
      <c r="B52" s="18"/>
      <c r="C52" s="17"/>
      <c r="D52" s="4"/>
      <c r="E52" s="32"/>
    </row>
    <row r="53" spans="1:5" ht="18">
      <c r="A53" s="23" t="s">
        <v>34</v>
      </c>
      <c r="B53" s="24"/>
      <c r="C53" s="24"/>
      <c r="D53" s="24"/>
      <c r="E53" s="26"/>
    </row>
    <row r="54" spans="1:5" ht="15.75">
      <c r="A54" s="10"/>
      <c r="B54" s="38" t="s">
        <v>31</v>
      </c>
      <c r="C54" s="39" t="s">
        <v>37</v>
      </c>
      <c r="D54" s="40"/>
      <c r="E54" s="41" t="s">
        <v>51</v>
      </c>
    </row>
    <row r="55" spans="1:5" ht="15.75">
      <c r="A55" s="10" t="s">
        <v>11</v>
      </c>
      <c r="B55" s="52">
        <v>8</v>
      </c>
      <c r="C55" s="54">
        <v>0</v>
      </c>
      <c r="D55" s="4"/>
      <c r="E55" s="32">
        <f>B55*C55</f>
        <v>0</v>
      </c>
    </row>
    <row r="56" spans="1:5" ht="15.75">
      <c r="A56" s="10" t="s">
        <v>10</v>
      </c>
      <c r="B56" s="52">
        <v>2.25</v>
      </c>
      <c r="C56" s="54">
        <v>1</v>
      </c>
      <c r="D56" s="4"/>
      <c r="E56" s="32">
        <f>B56*C56</f>
        <v>2.25</v>
      </c>
    </row>
    <row r="57" spans="1:5" ht="15.75">
      <c r="A57" s="10" t="s">
        <v>9</v>
      </c>
      <c r="B57" s="52">
        <v>2.5</v>
      </c>
      <c r="C57" s="54">
        <v>1</v>
      </c>
      <c r="D57" s="4"/>
      <c r="E57" s="32">
        <f>B57*C57</f>
        <v>2.5</v>
      </c>
    </row>
    <row r="58" spans="1:5" ht="15.75">
      <c r="A58" s="52" t="s">
        <v>66</v>
      </c>
      <c r="B58" s="52"/>
      <c r="C58" s="54"/>
      <c r="D58" s="4"/>
      <c r="E58" s="32">
        <f>B58*C58</f>
        <v>0</v>
      </c>
    </row>
    <row r="59" spans="1:5" ht="15.75">
      <c r="A59" s="10"/>
      <c r="B59" s="18"/>
      <c r="C59" s="28"/>
      <c r="D59" s="4"/>
      <c r="E59" s="32"/>
    </row>
    <row r="60" spans="1:5" ht="15.75">
      <c r="A60" s="10"/>
      <c r="B60" s="38" t="s">
        <v>31</v>
      </c>
      <c r="C60" s="39" t="s">
        <v>39</v>
      </c>
      <c r="D60" s="40"/>
      <c r="E60" s="41" t="s">
        <v>51</v>
      </c>
    </row>
    <row r="61" spans="1:5" ht="15.75">
      <c r="A61" s="10" t="s">
        <v>45</v>
      </c>
      <c r="B61" s="52">
        <v>4.5</v>
      </c>
      <c r="C61" s="53">
        <v>1.5</v>
      </c>
      <c r="D61" s="4"/>
      <c r="E61" s="32">
        <f>B61*C61</f>
        <v>6.75</v>
      </c>
    </row>
    <row r="62" spans="1:5" ht="15.75">
      <c r="A62" s="52" t="s">
        <v>66</v>
      </c>
      <c r="B62" s="52"/>
      <c r="C62" s="53"/>
      <c r="D62" s="4"/>
      <c r="E62" s="32">
        <f>B62*C62</f>
        <v>0</v>
      </c>
    </row>
    <row r="63" spans="1:5" ht="15.75">
      <c r="A63" s="10"/>
      <c r="B63" s="18"/>
      <c r="C63" s="17"/>
      <c r="D63" s="4"/>
      <c r="E63" s="32"/>
    </row>
    <row r="64" spans="1:5" ht="18">
      <c r="A64" s="23" t="s">
        <v>29</v>
      </c>
      <c r="B64" s="24"/>
      <c r="C64" s="24"/>
      <c r="D64" s="24"/>
      <c r="E64" s="26"/>
    </row>
    <row r="65" spans="1:5" ht="15.75">
      <c r="A65" s="10"/>
      <c r="B65" s="38" t="s">
        <v>31</v>
      </c>
      <c r="C65" s="38" t="s">
        <v>33</v>
      </c>
      <c r="D65" s="40"/>
      <c r="E65" s="41" t="s">
        <v>51</v>
      </c>
    </row>
    <row r="66" spans="1:5" ht="15.75">
      <c r="A66" s="10" t="s">
        <v>8</v>
      </c>
      <c r="B66" s="52">
        <v>11</v>
      </c>
      <c r="C66" s="54">
        <v>0.001</v>
      </c>
      <c r="D66" s="4"/>
      <c r="E66" s="32">
        <f>B66*C66</f>
        <v>0.011</v>
      </c>
    </row>
    <row r="67" spans="1:5" ht="15.75">
      <c r="A67" s="10" t="s">
        <v>7</v>
      </c>
      <c r="B67" s="52">
        <v>11</v>
      </c>
      <c r="C67" s="54">
        <v>0.005</v>
      </c>
      <c r="D67" s="4"/>
      <c r="E67" s="32">
        <f>B67*C67</f>
        <v>0.055</v>
      </c>
    </row>
    <row r="68" spans="1:5" ht="15.75">
      <c r="A68" s="52" t="s">
        <v>66</v>
      </c>
      <c r="B68" s="52"/>
      <c r="C68" s="54"/>
      <c r="D68" s="4"/>
      <c r="E68" s="32">
        <f>B68*C68</f>
        <v>0</v>
      </c>
    </row>
    <row r="69" spans="1:5" ht="15.75">
      <c r="A69" s="52" t="s">
        <v>66</v>
      </c>
      <c r="B69" s="52"/>
      <c r="C69" s="54"/>
      <c r="D69" s="4"/>
      <c r="E69" s="32">
        <f>B69*C69</f>
        <v>0</v>
      </c>
    </row>
    <row r="70" spans="1:5" ht="15.75">
      <c r="A70" s="10"/>
      <c r="B70" s="18"/>
      <c r="C70" s="17"/>
      <c r="D70" s="4"/>
      <c r="E70" s="32"/>
    </row>
    <row r="71" spans="1:5" ht="16.5" thickBot="1">
      <c r="A71" s="29"/>
      <c r="B71" s="22"/>
      <c r="C71" s="30" t="s">
        <v>40</v>
      </c>
      <c r="D71" s="22"/>
      <c r="E71" s="34">
        <f>SUM(E44:E51)+SUM(E55:E58)+SUM(E61:E62)+SUM(E66:E69)</f>
        <v>26.715999999999998</v>
      </c>
    </row>
    <row r="72" spans="1:5" ht="9" customHeight="1" thickBot="1">
      <c r="A72" s="2"/>
      <c r="C72" s="3"/>
      <c r="E72" s="6"/>
    </row>
    <row r="73" spans="1:5" ht="20.25">
      <c r="A73" s="7" t="s">
        <v>41</v>
      </c>
      <c r="B73" s="8"/>
      <c r="C73" s="8"/>
      <c r="D73" s="8"/>
      <c r="E73" s="9"/>
    </row>
    <row r="74" spans="1:5" ht="15.75" customHeight="1">
      <c r="A74" s="23" t="s">
        <v>32</v>
      </c>
      <c r="B74" s="24"/>
      <c r="C74" s="24"/>
      <c r="D74" s="24"/>
      <c r="E74" s="26"/>
    </row>
    <row r="75" spans="1:5" ht="15.75" customHeight="1">
      <c r="A75" s="35"/>
      <c r="B75" s="38" t="s">
        <v>31</v>
      </c>
      <c r="C75" s="39" t="s">
        <v>39</v>
      </c>
      <c r="D75" s="40"/>
      <c r="E75" s="41" t="s">
        <v>44</v>
      </c>
    </row>
    <row r="76" spans="1:5" ht="15.75" customHeight="1">
      <c r="A76" s="10" t="s">
        <v>46</v>
      </c>
      <c r="B76" s="52">
        <v>30</v>
      </c>
      <c r="C76" s="53">
        <v>10</v>
      </c>
      <c r="D76" s="4"/>
      <c r="E76" s="33">
        <f>(B76*C76)/B2</f>
        <v>3</v>
      </c>
    </row>
    <row r="77" spans="1:5" ht="15.75" customHeight="1">
      <c r="A77" s="52" t="s">
        <v>66</v>
      </c>
      <c r="B77" s="52"/>
      <c r="C77" s="53"/>
      <c r="D77" s="4"/>
      <c r="E77" s="33">
        <f>(B77*C77)/B2</f>
        <v>0</v>
      </c>
    </row>
    <row r="78" spans="1:5" ht="15.75" customHeight="1">
      <c r="A78" s="10"/>
      <c r="B78" s="18"/>
      <c r="C78" s="17"/>
      <c r="D78" s="4"/>
      <c r="E78" s="33"/>
    </row>
    <row r="79" spans="1:5" ht="15.75" customHeight="1">
      <c r="A79" s="10"/>
      <c r="B79" s="18"/>
      <c r="C79" s="39" t="s">
        <v>64</v>
      </c>
      <c r="D79" s="4"/>
      <c r="E79" s="33"/>
    </row>
    <row r="80" spans="1:5" ht="15.75" customHeight="1">
      <c r="A80" s="10" t="s">
        <v>15</v>
      </c>
      <c r="B80" s="52">
        <v>4.75</v>
      </c>
      <c r="C80" s="55">
        <v>1.25</v>
      </c>
      <c r="D80" s="4"/>
      <c r="E80" s="33">
        <f>B80*C80</f>
        <v>5.9375</v>
      </c>
    </row>
    <row r="81" spans="1:5" ht="15.75" customHeight="1">
      <c r="A81" s="52" t="s">
        <v>66</v>
      </c>
      <c r="B81" s="52"/>
      <c r="C81" s="55"/>
      <c r="D81" s="4"/>
      <c r="E81" s="33">
        <f>B81*C81</f>
        <v>0</v>
      </c>
    </row>
    <row r="82" spans="1:5" ht="15.75" customHeight="1">
      <c r="A82" s="10"/>
      <c r="B82" s="18"/>
      <c r="C82" s="17"/>
      <c r="D82" s="4"/>
      <c r="E82" s="33"/>
    </row>
    <row r="83" spans="1:5" ht="15.75" customHeight="1">
      <c r="A83" s="23" t="s">
        <v>30</v>
      </c>
      <c r="B83" s="24"/>
      <c r="C83" s="24"/>
      <c r="D83" s="24"/>
      <c r="E83" s="26"/>
    </row>
    <row r="84" spans="1:5" ht="15.75" customHeight="1">
      <c r="A84" s="31"/>
      <c r="B84" s="38" t="s">
        <v>31</v>
      </c>
      <c r="C84" s="39" t="s">
        <v>35</v>
      </c>
      <c r="D84" s="40"/>
      <c r="E84" s="41" t="s">
        <v>44</v>
      </c>
    </row>
    <row r="85" spans="1:5" ht="15.75" customHeight="1">
      <c r="A85" s="10" t="s">
        <v>14</v>
      </c>
      <c r="B85" s="52">
        <v>1.1</v>
      </c>
      <c r="C85" s="53">
        <v>2</v>
      </c>
      <c r="D85" s="4"/>
      <c r="E85" s="32">
        <f aca="true" t="shared" si="2" ref="E85:E91">B85*C85</f>
        <v>2.2</v>
      </c>
    </row>
    <row r="86" spans="1:5" ht="15.75" customHeight="1">
      <c r="A86" s="10" t="s">
        <v>2</v>
      </c>
      <c r="B86" s="52">
        <v>1.25</v>
      </c>
      <c r="C86" s="53">
        <v>1</v>
      </c>
      <c r="D86" s="4"/>
      <c r="E86" s="32">
        <f t="shared" si="2"/>
        <v>1.25</v>
      </c>
    </row>
    <row r="87" spans="1:5" ht="15.75" customHeight="1">
      <c r="A87" s="10" t="s">
        <v>13</v>
      </c>
      <c r="B87" s="52">
        <v>1.25</v>
      </c>
      <c r="C87" s="53">
        <v>2</v>
      </c>
      <c r="D87" s="4"/>
      <c r="E87" s="32">
        <f t="shared" si="2"/>
        <v>2.5</v>
      </c>
    </row>
    <row r="88" spans="1:5" ht="15.75" customHeight="1">
      <c r="A88" s="10" t="s">
        <v>3</v>
      </c>
      <c r="B88" s="52">
        <v>2.4</v>
      </c>
      <c r="C88" s="53">
        <v>1</v>
      </c>
      <c r="D88" s="4"/>
      <c r="E88" s="32">
        <f t="shared" si="2"/>
        <v>2.4</v>
      </c>
    </row>
    <row r="89" spans="1:5" ht="15.75" customHeight="1">
      <c r="A89" s="10" t="s">
        <v>12</v>
      </c>
      <c r="B89" s="52">
        <v>2.8</v>
      </c>
      <c r="C89" s="53">
        <v>1</v>
      </c>
      <c r="D89" s="4"/>
      <c r="E89" s="32">
        <f t="shared" si="2"/>
        <v>2.8</v>
      </c>
    </row>
    <row r="90" spans="1:5" ht="15.75" customHeight="1">
      <c r="A90" s="52" t="s">
        <v>66</v>
      </c>
      <c r="B90" s="52"/>
      <c r="C90" s="53"/>
      <c r="D90" s="4"/>
      <c r="E90" s="32">
        <f t="shared" si="2"/>
        <v>0</v>
      </c>
    </row>
    <row r="91" spans="1:5" ht="15.75" customHeight="1">
      <c r="A91" s="52" t="s">
        <v>66</v>
      </c>
      <c r="B91" s="52"/>
      <c r="C91" s="53"/>
      <c r="D91" s="4"/>
      <c r="E91" s="32">
        <f t="shared" si="2"/>
        <v>0</v>
      </c>
    </row>
    <row r="92" spans="1:5" ht="15.75" customHeight="1">
      <c r="A92" s="10"/>
      <c r="B92" s="18"/>
      <c r="C92" s="17"/>
      <c r="D92" s="4"/>
      <c r="E92" s="32"/>
    </row>
    <row r="93" spans="1:5" ht="15.75" customHeight="1">
      <c r="A93" s="10"/>
      <c r="B93" s="38" t="s">
        <v>31</v>
      </c>
      <c r="C93" s="39" t="s">
        <v>39</v>
      </c>
      <c r="D93" s="39" t="s">
        <v>52</v>
      </c>
      <c r="E93" s="41" t="s">
        <v>44</v>
      </c>
    </row>
    <row r="94" spans="1:5" ht="15.75" customHeight="1">
      <c r="A94" s="10" t="s">
        <v>26</v>
      </c>
      <c r="B94" s="52">
        <v>15</v>
      </c>
      <c r="C94" s="53">
        <v>2</v>
      </c>
      <c r="D94" s="54">
        <v>1</v>
      </c>
      <c r="E94" s="32">
        <f>B94*C94*D94</f>
        <v>30</v>
      </c>
    </row>
    <row r="95" spans="1:5" ht="15.75" customHeight="1">
      <c r="A95" s="52" t="s">
        <v>66</v>
      </c>
      <c r="B95" s="52"/>
      <c r="C95" s="53"/>
      <c r="D95" s="54"/>
      <c r="E95" s="32">
        <f>B95*C95*D95</f>
        <v>0</v>
      </c>
    </row>
    <row r="96" spans="1:5" ht="15.75" customHeight="1">
      <c r="A96" s="35"/>
      <c r="B96" s="36"/>
      <c r="C96" s="36"/>
      <c r="D96" s="4"/>
      <c r="E96" s="37"/>
    </row>
    <row r="97" spans="1:5" ht="15.75" customHeight="1">
      <c r="A97" s="23" t="s">
        <v>34</v>
      </c>
      <c r="B97" s="24"/>
      <c r="C97" s="24"/>
      <c r="D97" s="24"/>
      <c r="E97" s="26"/>
    </row>
    <row r="98" spans="1:5" ht="15.75" customHeight="1">
      <c r="A98" s="10"/>
      <c r="B98" s="38" t="s">
        <v>31</v>
      </c>
      <c r="C98" s="39" t="s">
        <v>43</v>
      </c>
      <c r="D98" s="40"/>
      <c r="E98" s="41" t="s">
        <v>44</v>
      </c>
    </row>
    <row r="99" spans="1:5" ht="15.75" customHeight="1">
      <c r="A99" s="10" t="s">
        <v>11</v>
      </c>
      <c r="B99" s="52">
        <v>8</v>
      </c>
      <c r="C99" s="54">
        <v>0.5</v>
      </c>
      <c r="D99" s="4"/>
      <c r="E99" s="32">
        <f>B99*C99</f>
        <v>4</v>
      </c>
    </row>
    <row r="100" spans="1:5" ht="15.75" customHeight="1">
      <c r="A100" s="52" t="s">
        <v>66</v>
      </c>
      <c r="B100" s="52"/>
      <c r="C100" s="54"/>
      <c r="D100" s="4"/>
      <c r="E100" s="32">
        <f>B100*C100</f>
        <v>0</v>
      </c>
    </row>
    <row r="101" spans="1:5" ht="15.75" customHeight="1">
      <c r="A101" s="10"/>
      <c r="B101" s="18"/>
      <c r="C101" s="28"/>
      <c r="D101" s="4"/>
      <c r="E101" s="32"/>
    </row>
    <row r="102" spans="1:5" ht="15.75" customHeight="1">
      <c r="A102" s="10"/>
      <c r="B102" s="38" t="s">
        <v>31</v>
      </c>
      <c r="C102" s="39" t="s">
        <v>39</v>
      </c>
      <c r="D102" s="40"/>
      <c r="E102" s="41" t="s">
        <v>44</v>
      </c>
    </row>
    <row r="103" spans="1:5" ht="15.75" customHeight="1">
      <c r="A103" s="10" t="s">
        <v>45</v>
      </c>
      <c r="B103" s="52">
        <v>4.5</v>
      </c>
      <c r="C103" s="53">
        <v>4</v>
      </c>
      <c r="D103" s="4"/>
      <c r="E103" s="32">
        <f>B103*C103</f>
        <v>18</v>
      </c>
    </row>
    <row r="104" spans="1:5" ht="15.75" customHeight="1">
      <c r="A104" s="10" t="s">
        <v>10</v>
      </c>
      <c r="B104" s="52">
        <v>2.25</v>
      </c>
      <c r="C104" s="53">
        <v>3</v>
      </c>
      <c r="D104" s="4"/>
      <c r="E104" s="32">
        <f>B104*C104</f>
        <v>6.75</v>
      </c>
    </row>
    <row r="105" spans="1:5" ht="15.75" customHeight="1">
      <c r="A105" s="10" t="s">
        <v>9</v>
      </c>
      <c r="B105" s="52">
        <v>2.5</v>
      </c>
      <c r="C105" s="53">
        <v>3</v>
      </c>
      <c r="D105" s="4"/>
      <c r="E105" s="32">
        <f>B105*C105</f>
        <v>7.5</v>
      </c>
    </row>
    <row r="106" spans="1:5" ht="15.75" customHeight="1">
      <c r="A106" s="52" t="s">
        <v>66</v>
      </c>
      <c r="B106" s="52"/>
      <c r="C106" s="53"/>
      <c r="D106" s="4"/>
      <c r="E106" s="32">
        <f>B106*C106</f>
        <v>0</v>
      </c>
    </row>
    <row r="107" spans="1:5" ht="15.75" customHeight="1">
      <c r="A107" s="10"/>
      <c r="B107" s="18"/>
      <c r="C107" s="17"/>
      <c r="D107" s="4"/>
      <c r="E107" s="32"/>
    </row>
    <row r="108" spans="1:5" ht="15.75" customHeight="1">
      <c r="A108" s="23" t="s">
        <v>29</v>
      </c>
      <c r="B108" s="24"/>
      <c r="C108" s="24"/>
      <c r="D108" s="24"/>
      <c r="E108" s="26"/>
    </row>
    <row r="109" spans="1:5" ht="15.75" customHeight="1">
      <c r="A109" s="10"/>
      <c r="B109" s="38" t="s">
        <v>31</v>
      </c>
      <c r="C109" s="39" t="s">
        <v>43</v>
      </c>
      <c r="D109" s="39" t="s">
        <v>39</v>
      </c>
      <c r="E109" s="41" t="s">
        <v>44</v>
      </c>
    </row>
    <row r="110" spans="1:5" ht="15.75" customHeight="1">
      <c r="A110" s="10" t="s">
        <v>27</v>
      </c>
      <c r="B110" s="52">
        <v>6</v>
      </c>
      <c r="C110" s="54">
        <v>0.5</v>
      </c>
      <c r="D110" s="56">
        <v>0</v>
      </c>
      <c r="E110" s="32">
        <f>B110*C110*D110</f>
        <v>0</v>
      </c>
    </row>
    <row r="111" spans="1:5" ht="15.75" customHeight="1">
      <c r="A111" s="10" t="s">
        <v>49</v>
      </c>
      <c r="B111" s="52">
        <v>125</v>
      </c>
      <c r="C111" s="54">
        <v>0.01</v>
      </c>
      <c r="D111" s="4"/>
      <c r="E111" s="32">
        <f>B111*C111</f>
        <v>1.25</v>
      </c>
    </row>
    <row r="112" spans="1:5" ht="15.75" customHeight="1">
      <c r="A112" s="10" t="s">
        <v>17</v>
      </c>
      <c r="B112" s="52">
        <v>7.8</v>
      </c>
      <c r="C112" s="54">
        <v>1</v>
      </c>
      <c r="D112" s="4"/>
      <c r="E112" s="32">
        <f>B112*C112</f>
        <v>7.8</v>
      </c>
    </row>
    <row r="113" spans="1:5" ht="15.75" customHeight="1">
      <c r="A113" s="10" t="s">
        <v>48</v>
      </c>
      <c r="B113" s="52">
        <v>50</v>
      </c>
      <c r="C113" s="54">
        <v>0.01</v>
      </c>
      <c r="D113" s="4"/>
      <c r="E113" s="32">
        <f>B113*C113</f>
        <v>0.5</v>
      </c>
    </row>
    <row r="114" spans="1:5" ht="15.75" customHeight="1">
      <c r="A114" s="10" t="s">
        <v>16</v>
      </c>
      <c r="B114" s="52">
        <v>8</v>
      </c>
      <c r="C114" s="54">
        <v>0.1</v>
      </c>
      <c r="D114" s="4"/>
      <c r="E114" s="32">
        <f>B114*C114</f>
        <v>0.8</v>
      </c>
    </row>
    <row r="115" spans="1:5" ht="15.75" customHeight="1">
      <c r="A115" s="10" t="s">
        <v>19</v>
      </c>
      <c r="B115" s="52">
        <v>8</v>
      </c>
      <c r="C115" s="54">
        <v>0.15</v>
      </c>
      <c r="D115" s="4"/>
      <c r="E115" s="32">
        <f>B115*C115</f>
        <v>1.2</v>
      </c>
    </row>
    <row r="116" spans="1:5" ht="15.75" customHeight="1">
      <c r="A116" s="10" t="s">
        <v>53</v>
      </c>
      <c r="B116" s="52">
        <v>2</v>
      </c>
      <c r="C116" s="54">
        <v>0.015</v>
      </c>
      <c r="D116" s="53">
        <v>2</v>
      </c>
      <c r="E116" s="32">
        <f>B116*C116*D116</f>
        <v>0.06</v>
      </c>
    </row>
    <row r="117" spans="1:5" ht="15.75" customHeight="1">
      <c r="A117" s="10" t="s">
        <v>54</v>
      </c>
      <c r="B117" s="52">
        <v>50</v>
      </c>
      <c r="C117" s="54">
        <v>0.005</v>
      </c>
      <c r="D117" s="4"/>
      <c r="E117" s="32">
        <f aca="true" t="shared" si="3" ref="E117:E123">B117*C117</f>
        <v>0.25</v>
      </c>
    </row>
    <row r="118" spans="1:5" ht="15.75" customHeight="1">
      <c r="A118" s="10" t="s">
        <v>47</v>
      </c>
      <c r="B118" s="52">
        <v>8</v>
      </c>
      <c r="C118" s="54">
        <v>0.05</v>
      </c>
      <c r="D118" s="4"/>
      <c r="E118" s="32">
        <f t="shared" si="3"/>
        <v>0.4</v>
      </c>
    </row>
    <row r="119" spans="1:5" ht="15.75" customHeight="1">
      <c r="A119" s="10" t="s">
        <v>18</v>
      </c>
      <c r="B119" s="52">
        <v>8.5</v>
      </c>
      <c r="C119" s="54">
        <v>1</v>
      </c>
      <c r="D119" s="4"/>
      <c r="E119" s="32">
        <f t="shared" si="3"/>
        <v>8.5</v>
      </c>
    </row>
    <row r="120" spans="1:5" ht="15.75" customHeight="1">
      <c r="A120" s="10" t="s">
        <v>8</v>
      </c>
      <c r="B120" s="52">
        <v>11</v>
      </c>
      <c r="C120" s="54">
        <v>0.001</v>
      </c>
      <c r="D120" s="4"/>
      <c r="E120" s="32">
        <f t="shared" si="3"/>
        <v>0.011</v>
      </c>
    </row>
    <row r="121" spans="1:5" ht="15.75" customHeight="1">
      <c r="A121" s="10" t="s">
        <v>7</v>
      </c>
      <c r="B121" s="52">
        <v>11</v>
      </c>
      <c r="C121" s="54">
        <v>0.005</v>
      </c>
      <c r="D121" s="4"/>
      <c r="E121" s="32">
        <f t="shared" si="3"/>
        <v>0.055</v>
      </c>
    </row>
    <row r="122" spans="1:5" ht="15.75" customHeight="1">
      <c r="A122" s="52" t="s">
        <v>66</v>
      </c>
      <c r="B122" s="52"/>
      <c r="C122" s="54"/>
      <c r="D122" s="4"/>
      <c r="E122" s="32">
        <f t="shared" si="3"/>
        <v>0</v>
      </c>
    </row>
    <row r="123" spans="1:5" ht="15.75" customHeight="1">
      <c r="A123" s="52" t="s">
        <v>66</v>
      </c>
      <c r="B123" s="52"/>
      <c r="C123" s="54"/>
      <c r="D123" s="4"/>
      <c r="E123" s="32">
        <f t="shared" si="3"/>
        <v>0</v>
      </c>
    </row>
    <row r="124" spans="1:5" ht="15.75" customHeight="1">
      <c r="A124" s="10"/>
      <c r="B124" s="18"/>
      <c r="C124" s="28"/>
      <c r="D124" s="12"/>
      <c r="E124" s="16"/>
    </row>
    <row r="125" spans="1:5" ht="15.75" customHeight="1" thickBot="1">
      <c r="A125" s="21"/>
      <c r="B125" s="42"/>
      <c r="C125" s="30" t="s">
        <v>55</v>
      </c>
      <c r="D125" s="22"/>
      <c r="E125" s="34">
        <f>E76+E77+E80+E81+SUM(E85:E91)+E94+E95+SUM(E99:E100)+SUM(E103:E106)+SUM(E110:E123)</f>
        <v>107.1635</v>
      </c>
    </row>
    <row r="126" ht="15.75">
      <c r="A126" s="4"/>
    </row>
    <row r="127" spans="1:2" ht="15.75">
      <c r="A127" s="4"/>
      <c r="B127" s="1" t="s">
        <v>67</v>
      </c>
    </row>
    <row r="128" spans="1:3" ht="15.75">
      <c r="A128" s="4"/>
      <c r="C128" s="1" t="s">
        <v>69</v>
      </c>
    </row>
    <row r="129" spans="1:3" ht="15.75">
      <c r="A129" s="4"/>
      <c r="C129" s="1" t="s">
        <v>68</v>
      </c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</sheetData>
  <sheetProtection password="CC68" sheet="1"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2010-02-15T16:47:32Z</dcterms:modified>
  <cp:category/>
  <cp:version/>
  <cp:contentType/>
  <cp:contentStatus/>
</cp:coreProperties>
</file>