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mailmissouri-my.sharepoint.com/personal/knappv_umsystem_edu/Documents/Documents/ABP pubs/Milhollin/g6987_Understanding Grow Lights/Calculator and instructions/"/>
    </mc:Choice>
  </mc:AlternateContent>
  <xr:revisionPtr revIDLastSave="11" documentId="8_{B8FC6EEF-A090-4BEF-905E-F3E85DAFA962}" xr6:coauthVersionLast="47" xr6:coauthVersionMax="47" xr10:uidLastSave="{9265C8E0-37D5-4BE1-ADED-0CC0E302EE5C}"/>
  <bookViews>
    <workbookView xWindow="2325" yWindow="285" windowWidth="24480" windowHeight="15450" xr2:uid="{2CFE5E5E-5609-4238-9D5B-66A049ADDF4B}"/>
  </bookViews>
  <sheets>
    <sheet name="Introduction" sheetId="4" r:id="rId1"/>
    <sheet name="Instructions" sheetId="5" r:id="rId2"/>
    <sheet name="Single lamp_less detail" sheetId="3" r:id="rId3"/>
    <sheet name="Single lamp_more detail" sheetId="1" r:id="rId4"/>
    <sheet name="Per room"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B12" i="3" s="1"/>
  <c r="B16" i="3" s="1"/>
  <c r="B22" i="3" s="1"/>
  <c r="B26" i="3" s="1"/>
  <c r="B11" i="2"/>
  <c r="B13" i="2" s="1"/>
  <c r="B17" i="2" s="1"/>
  <c r="B25" i="2" s="1"/>
  <c r="B11" i="1"/>
  <c r="B13" i="1" s="1"/>
  <c r="B17" i="1" s="1"/>
  <c r="B23" i="1" s="1"/>
  <c r="B27" i="1" s="1"/>
  <c r="B29"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<sst xmlns="http://schemas.openxmlformats.org/spreadsheetml/2006/main" count="80" uniqueCount="43">
  <si>
    <t>PPFD MAP</t>
  </si>
  <si>
    <t>Average PPFD</t>
  </si>
  <si>
    <t>Light provided per hour</t>
  </si>
  <si>
    <t>DLI required by crop</t>
  </si>
  <si>
    <t>Hours</t>
  </si>
  <si>
    <t>Grow light run time</t>
  </si>
  <si>
    <t>Light efficacy</t>
  </si>
  <si>
    <t>Energy consumption</t>
  </si>
  <si>
    <t>kWh per day</t>
  </si>
  <si>
    <t>µmol/J</t>
  </si>
  <si>
    <t>mol/hour</t>
  </si>
  <si>
    <t>µmol/ws</t>
  </si>
  <si>
    <t>Energy cost</t>
  </si>
  <si>
    <t>PPF</t>
  </si>
  <si>
    <t>µmol/s</t>
  </si>
  <si>
    <t>kWh</t>
  </si>
  <si>
    <t>Daily light energy cost</t>
  </si>
  <si>
    <t>Light fixtures per room</t>
  </si>
  <si>
    <t>units</t>
  </si>
  <si>
    <r>
      <t xml:space="preserve">Instructions: </t>
    </r>
    <r>
      <rPr>
        <sz val="11"/>
        <color theme="1"/>
        <rFont val="Aptos Narrow"/>
        <family val="2"/>
        <scheme val="minor"/>
      </rPr>
      <t>Enter values in the gold cells; automatic calculations will appear in the gray cells.</t>
    </r>
  </si>
  <si>
    <r>
      <t>mol/m</t>
    </r>
    <r>
      <rPr>
        <vertAlign val="superscript"/>
        <sz val="11"/>
        <color theme="1"/>
        <rFont val="Aptos Narrow"/>
        <family val="2"/>
        <scheme val="minor"/>
      </rPr>
      <t>2</t>
    </r>
    <r>
      <rPr>
        <sz val="11"/>
        <color theme="1"/>
        <rFont val="Aptos Narrow"/>
        <family val="2"/>
        <scheme val="minor"/>
      </rPr>
      <t>/day</t>
    </r>
  </si>
  <si>
    <t>How to use the grow light calculator</t>
  </si>
  <si>
    <r>
      <rPr>
        <b/>
        <sz val="11"/>
        <color theme="1"/>
        <rFont val="Aptos Narrow"/>
        <family val="2"/>
        <scheme val="minor"/>
      </rPr>
      <t>Figure 1.</t>
    </r>
    <r>
      <rPr>
        <sz val="11"/>
        <color theme="1"/>
        <rFont val="Aptos Narrow"/>
        <family val="2"/>
        <scheme val="minor"/>
      </rPr>
      <t xml:space="preserve"> Grow light calculator tool showing different options for single-lamp or whole-room applications.</t>
    </r>
  </si>
  <si>
    <t>Please refer to  MU Extension publication G6987, Understanding Grow Lights, for definitions.</t>
  </si>
  <si>
    <r>
      <rPr>
        <b/>
        <i/>
        <sz val="12"/>
        <color theme="1"/>
        <rFont val="Aptos Narrow"/>
        <family val="2"/>
        <scheme val="minor"/>
      </rPr>
      <t>For a room application</t>
    </r>
    <r>
      <rPr>
        <sz val="11"/>
        <color theme="1"/>
        <rFont val="Aptos Narrow"/>
        <family val="2"/>
        <scheme val="minor"/>
      </rPr>
      <t xml:space="preserve">
You will need to take PPFD measurements in multiple locations in the room and input them in the spreadsheet. The spreadsheet assumes that you will use the same type of light throughout the room.
Step 1. Use a quantum sensor to measure the PPFD values in different locations in the growth area at the desired height distance from the plants.
Step 2. Input the meter’s readings in the spreadsheet calculator corresponding to the locations where you placed the meter.</t>
    </r>
  </si>
  <si>
    <t>Follow Steps 3 and 4 above to determine how long to keep the lights on. To estimate energy use and cost, this spreadsheet has a cell where you need to indicate how many light fixtures you have in the room.</t>
  </si>
  <si>
    <t>Enter PPFD values provided by the light manufacturer or measured with your quantum sensor at the desired distance from the plants.</t>
  </si>
  <si>
    <t>Use a quantum sensor to measure the PPFD values in different locations in the growth area at the desired height distance from the plants.</t>
  </si>
  <si>
    <t>Developed by:</t>
  </si>
  <si>
    <t>University of Missouri Extension</t>
  </si>
  <si>
    <t>New 2/2025</t>
  </si>
  <si>
    <t>This worksheet is for informational and management purposes only and the operator assumes all risks associated with its use.</t>
  </si>
  <si>
    <t>Juan Cabrera-Garcia</t>
  </si>
  <si>
    <t>Indoor Grow Light Calculator</t>
  </si>
  <si>
    <r>
      <rPr>
        <b/>
        <sz val="11"/>
        <color theme="1"/>
        <rFont val="Aptos Narrow"/>
        <family val="2"/>
        <scheme val="minor"/>
      </rPr>
      <t>Figure 2.</t>
    </r>
    <r>
      <rPr>
        <sz val="11"/>
        <color theme="1"/>
        <rFont val="Aptos Narrow"/>
        <family val="2"/>
        <scheme val="minor"/>
      </rPr>
      <t xml:space="preserve"> Diagram representing a light source and the locations in the coverage area from which to measure the PPFD from the light source.</t>
    </r>
  </si>
  <si>
    <r>
      <t xml:space="preserve">To use the calculator tool, you will need to have a </t>
    </r>
    <r>
      <rPr>
        <i/>
        <sz val="11"/>
        <color theme="1"/>
        <rFont val="Aptos Narrow"/>
        <family val="2"/>
        <scheme val="minor"/>
      </rPr>
      <t>quantum sensor</t>
    </r>
    <r>
      <rPr>
        <sz val="11"/>
        <color theme="1"/>
        <rFont val="Aptos Narrow"/>
        <family val="2"/>
        <scheme val="minor"/>
      </rPr>
      <t xml:space="preserve"> or a </t>
    </r>
    <r>
      <rPr>
        <i/>
        <sz val="11"/>
        <color theme="1"/>
        <rFont val="Aptos Narrow"/>
        <family val="2"/>
        <scheme val="minor"/>
      </rPr>
      <t>light meter</t>
    </r>
    <r>
      <rPr>
        <sz val="11"/>
        <color theme="1"/>
        <rFont val="Aptos Narrow"/>
        <family val="2"/>
        <scheme val="minor"/>
      </rPr>
      <t xml:space="preserve"> that is capable of measuring light in the photosynthetically active radiation (PAR) color range and photosynthetic photon flux density (PPFD). </t>
    </r>
  </si>
  <si>
    <t>Room footprint →</t>
  </si>
  <si>
    <t>This calculator will help you estimate how long to keep the lights running in an indoor cropping system. It will also give you an estimate of how much it will cost to keep the lights running. Read the Instructions spreadsheet to learn how to use the calculator. 
Please consult with your local extension specialist for the specific light requirements for your crops.</t>
  </si>
  <si>
    <t>This calculator is designed to estimate how long to keep the grow lights on in an indoor cropping system. The tool consists of several spreadsheets for single-lamp and whole-room applications (Figure 1). The tool has gray and gold cells. Please input your data in the gold cells.</t>
  </si>
  <si>
    <r>
      <rPr>
        <b/>
        <sz val="14"/>
        <color theme="1"/>
        <rFont val="Aptos Narrow"/>
        <family val="2"/>
        <scheme val="minor"/>
      </rPr>
      <t>Grow light definitions</t>
    </r>
    <r>
      <rPr>
        <sz val="11"/>
        <color theme="1"/>
        <rFont val="Aptos Narrow"/>
        <family val="2"/>
        <scheme val="minor"/>
      </rPr>
      <t xml:space="preserve">
</t>
    </r>
    <r>
      <rPr>
        <b/>
        <sz val="11"/>
        <color theme="1"/>
        <rFont val="Aptos Narrow"/>
        <family val="2"/>
        <scheme val="minor"/>
      </rPr>
      <t>Photosynthetically active radiation (PAR) 400</t>
    </r>
    <r>
      <rPr>
        <b/>
        <sz val="11"/>
        <color theme="1"/>
        <rFont val="Aptos Narrow"/>
        <family val="2"/>
      </rPr>
      <t>–</t>
    </r>
    <r>
      <rPr>
        <b/>
        <sz val="11"/>
        <color theme="1"/>
        <rFont val="Aptos Narrow"/>
        <family val="2"/>
        <scheme val="minor"/>
      </rPr>
      <t>700nm</t>
    </r>
    <r>
      <rPr>
        <sz val="11"/>
        <color theme="1"/>
        <rFont val="Aptos Narrow"/>
        <family val="2"/>
        <scheme val="minor"/>
      </rPr>
      <t xml:space="preserve">: color range usable for plant growth
</t>
    </r>
    <r>
      <rPr>
        <b/>
        <sz val="11"/>
        <color theme="1"/>
        <rFont val="Aptos Narrow"/>
        <family val="2"/>
        <scheme val="minor"/>
      </rPr>
      <t>Photosynthetic photon flux (PPF)</t>
    </r>
    <r>
      <rPr>
        <sz val="11"/>
        <color theme="1"/>
        <rFont val="Aptos Narrow"/>
        <family val="2"/>
        <scheme val="minor"/>
      </rPr>
      <t xml:space="preserve">: amount (µmol) of light inside the PAR color range measured at the light source per second, µmol/s
</t>
    </r>
    <r>
      <rPr>
        <b/>
        <sz val="11"/>
        <color theme="1"/>
        <rFont val="Aptos Narrow"/>
        <family val="2"/>
        <scheme val="minor"/>
      </rPr>
      <t>Photosynthetic photon flux density (PPFD)</t>
    </r>
    <r>
      <rPr>
        <sz val="11"/>
        <color theme="1"/>
        <rFont val="Aptos Narrow"/>
        <family val="2"/>
        <scheme val="minor"/>
      </rPr>
      <t>: amount (µmol) of light in the PAR color range reaching leaves (square meter) each second, µmol/m</t>
    </r>
    <r>
      <rPr>
        <vertAlign val="superscript"/>
        <sz val="11"/>
        <color theme="1"/>
        <rFont val="Aptos Narrow"/>
        <family val="2"/>
        <scheme val="minor"/>
      </rPr>
      <t>2</t>
    </r>
    <r>
      <rPr>
        <sz val="11"/>
        <color theme="1"/>
        <rFont val="Aptos Narrow"/>
        <family val="2"/>
        <scheme val="minor"/>
      </rPr>
      <t xml:space="preserve">/s
</t>
    </r>
    <r>
      <rPr>
        <b/>
        <sz val="11"/>
        <color theme="1"/>
        <rFont val="Aptos Narrow"/>
        <family val="2"/>
        <scheme val="minor"/>
      </rPr>
      <t>Daily light integral (DLI)</t>
    </r>
    <r>
      <rPr>
        <sz val="11"/>
        <color theme="1"/>
        <rFont val="Aptos Narrow"/>
        <family val="2"/>
        <scheme val="minor"/>
      </rPr>
      <t>: Cumulative amount of light in the PAR range reaching the leaves every day (24 hours), mol/m</t>
    </r>
    <r>
      <rPr>
        <vertAlign val="superscript"/>
        <sz val="11"/>
        <color theme="1"/>
        <rFont val="Aptos Narrow"/>
        <family val="2"/>
        <scheme val="minor"/>
      </rPr>
      <t>2</t>
    </r>
    <r>
      <rPr>
        <sz val="11"/>
        <color theme="1"/>
        <rFont val="Aptos Narrow"/>
        <family val="2"/>
        <scheme val="minor"/>
      </rPr>
      <t>/day</t>
    </r>
  </si>
  <si>
    <r>
      <rPr>
        <b/>
        <i/>
        <sz val="12"/>
        <color theme="1"/>
        <rFont val="Aptos Narrow"/>
        <family val="2"/>
        <scheme val="minor"/>
      </rPr>
      <t>For single-lamp applications</t>
    </r>
    <r>
      <rPr>
        <sz val="11"/>
        <color theme="1"/>
        <rFont val="Aptos Narrow"/>
        <family val="2"/>
        <scheme val="minor"/>
      </rPr>
      <t xml:space="preserve">
Step 1. Set the lamp at the desired height from the plants. Place your meter in each corner of the lamp’s coverage area and in the center of the coverage area (Figure 2) and write down the PPFD reading for each spot.
Step 2. Input the meter’s readings in the spreadsheet calculator corresponding to the locations where you placed the meter.</t>
    </r>
  </si>
  <si>
    <t>Step 3. Next you will need to input the optimal DLI required by your crop, and the grow light calculator will tell you how long to keep the lights on to meet the crop’s lighting needs.</t>
  </si>
  <si>
    <r>
      <t xml:space="preserve">Step 4. The spreadsheet calculator will also allow you to estimate energy use and cost of running the grow lights. You will need to </t>
    </r>
    <r>
      <rPr>
        <i/>
        <sz val="11"/>
        <color theme="1"/>
        <rFont val="Aptos Narrow"/>
        <family val="2"/>
        <scheme val="minor"/>
      </rPr>
      <t>extract the light’s PPF and efficacy values from the light’s specification sheet.</t>
    </r>
    <r>
      <rPr>
        <sz val="11"/>
        <color theme="1"/>
        <rFont val="Aptos Narrow"/>
        <family val="2"/>
        <scheme val="minor"/>
      </rPr>
      <t xml:space="preserve"> Input the PPF, light efficacy, and local energy cost values in the spreadsheet to estimate energy use and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</si>
</sst>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0.0_);[Red]\(#,##0.0\)"/>
    <numFmt numFmtId="166" formatCode="_-&quot;£&quot;* #,##0_-;\-&quot;£&quot;* #,##0_-;_-&quot;£&quot;* &quot;-&quot;_-;_-@_-"/>
    <numFmt numFmtId="167" formatCode="_-&quot;£&quot;* #,##0.00_-;\-&quot;£&quot;* #,##0.00_-;_-&quot;£&quot;* &quot;-&quot;??_-;_-@_-"/>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font>
    <font>
      <vertAlign val="superscript"/>
      <sz val="11"/>
      <color theme="1"/>
      <name val="Aptos Narrow"/>
      <family val="2"/>
      <scheme val="minor"/>
    </font>
    <font>
      <b/>
      <sz val="11"/>
      <color rgb="FF3F3F3F"/>
      <name val="Aptos Narrow"/>
      <family val="2"/>
      <scheme val="minor"/>
    </font>
    <font>
      <sz val="10"/>
      <color theme="1"/>
      <name val="Segoe UI"/>
      <family val="2"/>
    </font>
    <font>
      <b/>
      <sz val="14"/>
      <color theme="1"/>
      <name val="Aptos Narrow"/>
      <family val="2"/>
      <scheme val="minor"/>
    </font>
    <font>
      <sz val="11"/>
      <color theme="1"/>
      <name val="Aptos"/>
      <family val="2"/>
    </font>
    <font>
      <u/>
      <sz val="11"/>
      <color theme="10"/>
      <name val="Aptos Narrow"/>
      <family val="2"/>
      <scheme val="minor"/>
    </font>
    <font>
      <b/>
      <i/>
      <sz val="12"/>
      <color theme="1"/>
      <name val="Aptos Narrow"/>
      <family val="2"/>
      <scheme val="minor"/>
    </font>
    <font>
      <sz val="12"/>
      <name val="Arial"/>
      <family val="2"/>
    </font>
    <font>
      <b/>
      <sz val="12"/>
      <color indexed="12"/>
      <name val="Arial"/>
      <family val="2"/>
    </font>
    <font>
      <sz val="10"/>
      <name val="Arial"/>
      <family val="2"/>
    </font>
    <font>
      <sz val="10"/>
      <color indexed="12"/>
      <name val="Arial"/>
      <family val="2"/>
    </font>
    <font>
      <sz val="11"/>
      <color theme="1"/>
      <name val="Segoe UI"/>
      <family val="2"/>
    </font>
    <font>
      <b/>
      <sz val="16"/>
      <color rgb="FFF1B82D"/>
      <name val="Segoe UI"/>
      <family val="2"/>
    </font>
    <font>
      <b/>
      <sz val="11"/>
      <color theme="1"/>
      <name val="Segoe UI"/>
      <family val="2"/>
    </font>
    <font>
      <b/>
      <sz val="11"/>
      <color rgb="FF3F3F3F"/>
      <name val="Segoe UI"/>
      <family val="2"/>
    </font>
    <font>
      <b/>
      <sz val="14"/>
      <color rgb="FFF1B82D"/>
      <name val="Segoe UI"/>
      <family val="2"/>
    </font>
    <font>
      <i/>
      <sz val="11"/>
      <color theme="1"/>
      <name val="Aptos Narrow"/>
      <family val="2"/>
      <scheme val="minor"/>
    </font>
    <font>
      <b/>
      <sz val="11"/>
      <color theme="1"/>
      <name val="Aptos Narrow"/>
      <family val="2"/>
    </font>
  </fonts>
  <fills count="11">
    <fill>
      <patternFill patternType="none"/>
    </fill>
    <fill>
      <patternFill patternType="gray125"/>
    </fill>
    <fill>
      <patternFill patternType="solid">
        <fgColor rgb="FFF1B82D"/>
        <bgColor indexed="64"/>
      </patternFill>
    </fill>
    <fill>
      <patternFill patternType="solid">
        <fgColor rgb="FFDBD5CD"/>
        <bgColor indexed="64"/>
      </patternFill>
    </fill>
    <fill>
      <patternFill patternType="solid">
        <fgColor rgb="FFF2F2F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58"/>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s>
  <cellStyleXfs count="28">
    <xf numFmtId="0" fontId="0" fillId="0" borderId="0"/>
    <xf numFmtId="44" fontId="1" fillId="0" borderId="0" applyFont="0" applyFill="0" applyBorder="0" applyAlignment="0" applyProtection="0"/>
    <xf numFmtId="0" fontId="5" fillId="4" borderId="9" applyNumberFormat="0" applyAlignment="0" applyProtection="0"/>
    <xf numFmtId="0" fontId="9" fillId="0" borderId="0" applyNumberFormat="0" applyFill="0" applyBorder="0" applyAlignment="0" applyProtection="0"/>
    <xf numFmtId="6" fontId="11" fillId="0" borderId="0"/>
    <xf numFmtId="6" fontId="12" fillId="0" borderId="0">
      <protection locked="0"/>
    </xf>
    <xf numFmtId="8" fontId="11" fillId="0" borderId="0"/>
    <xf numFmtId="8" fontId="12" fillId="0" borderId="0">
      <protection locked="0"/>
    </xf>
    <xf numFmtId="38" fontId="11" fillId="0" borderId="0"/>
    <xf numFmtId="38" fontId="12" fillId="0" borderId="0">
      <protection locked="0"/>
    </xf>
    <xf numFmtId="165" fontId="11" fillId="0" borderId="0"/>
    <xf numFmtId="165" fontId="12" fillId="0" borderId="0">
      <protection locked="0"/>
    </xf>
    <xf numFmtId="40" fontId="11" fillId="0" borderId="0"/>
    <xf numFmtId="40" fontId="12" fillId="0" borderId="0">
      <protection locked="0"/>
    </xf>
    <xf numFmtId="0" fontId="11" fillId="0" borderId="0">
      <alignment vertical="top"/>
    </xf>
    <xf numFmtId="0" fontId="11" fillId="0" borderId="0"/>
    <xf numFmtId="38" fontId="13" fillId="5" borderId="11"/>
    <xf numFmtId="38" fontId="14" fillId="0" borderId="11">
      <protection locked="0"/>
    </xf>
    <xf numFmtId="165" fontId="13" fillId="6" borderId="11"/>
    <xf numFmtId="165" fontId="14" fillId="0" borderId="11">
      <protection locked="0"/>
    </xf>
    <xf numFmtId="40" fontId="13" fillId="6" borderId="11"/>
    <xf numFmtId="40" fontId="14" fillId="0" borderId="11">
      <protection locked="0"/>
    </xf>
    <xf numFmtId="10" fontId="13" fillId="5" borderId="11"/>
    <xf numFmtId="10" fontId="14" fillId="7" borderId="11">
      <protection locked="0"/>
    </xf>
    <xf numFmtId="0" fontId="13" fillId="8" borderId="0"/>
    <xf numFmtId="166" fontId="13" fillId="0" borderId="0" applyFont="0" applyFill="0" applyBorder="0" applyAlignment="0" applyProtection="0"/>
    <xf numFmtId="167" fontId="13" fillId="0" borderId="0" applyFont="0" applyFill="0" applyBorder="0" applyAlignment="0" applyProtection="0"/>
    <xf numFmtId="0" fontId="1" fillId="0" borderId="0"/>
  </cellStyleXfs>
  <cellXfs count="56">
    <xf numFmtId="0" fontId="0" fillId="0" borderId="0" xfId="0"/>
    <xf numFmtId="0" fontId="2" fillId="0" borderId="0" xfId="0" applyFont="1"/>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7" xfId="0" applyBorder="1" applyAlignment="1">
      <alignment horizontal="center"/>
    </xf>
    <xf numFmtId="0" fontId="3" fillId="0" borderId="0" xfId="0" applyFont="1"/>
    <xf numFmtId="164" fontId="0" fillId="3" borderId="0" xfId="0" applyNumberFormat="1" applyFill="1" applyAlignment="1">
      <alignment horizontal="center"/>
    </xf>
    <xf numFmtId="1" fontId="0" fillId="3" borderId="0" xfId="0" applyNumberFormat="1" applyFill="1" applyAlignment="1">
      <alignment horizontal="center"/>
    </xf>
    <xf numFmtId="44" fontId="0" fillId="3" borderId="0" xfId="0" applyNumberFormat="1" applyFill="1"/>
    <xf numFmtId="44" fontId="0" fillId="3" borderId="0" xfId="0" applyNumberFormat="1" applyFill="1" applyAlignment="1">
      <alignment horizontal="center"/>
    </xf>
    <xf numFmtId="0" fontId="0" fillId="2" borderId="1"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3"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6" xfId="0" applyFill="1" applyBorder="1" applyAlignment="1" applyProtection="1">
      <alignment horizontal="center"/>
      <protection locked="0"/>
    </xf>
    <xf numFmtId="44" fontId="0" fillId="2" borderId="0" xfId="1" applyFont="1"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lignment vertical="top"/>
    </xf>
    <xf numFmtId="0" fontId="0" fillId="0" borderId="0" xfId="0" applyAlignment="1">
      <alignment wrapText="1"/>
    </xf>
    <xf numFmtId="0" fontId="18" fillId="9" borderId="0" xfId="2" applyFont="1" applyFill="1" applyBorder="1" applyAlignment="1"/>
    <xf numFmtId="0" fontId="19" fillId="10" borderId="10" xfId="27" applyFont="1" applyFill="1" applyBorder="1"/>
    <xf numFmtId="0" fontId="16" fillId="10" borderId="10" xfId="0" quotePrefix="1" applyFont="1" applyFill="1" applyBorder="1" applyAlignment="1">
      <alignment horizontal="center"/>
    </xf>
    <xf numFmtId="0" fontId="15" fillId="0" borderId="0" xfId="27" applyFont="1" applyAlignment="1">
      <alignment horizontal="right"/>
    </xf>
    <xf numFmtId="0" fontId="6" fillId="0" borderId="0" xfId="27" applyFont="1" applyAlignment="1">
      <alignment horizontal="left" vertical="top" wrapText="1"/>
    </xf>
    <xf numFmtId="0" fontId="18" fillId="0" borderId="0" xfId="2" applyFont="1" applyFill="1" applyBorder="1" applyAlignment="1">
      <alignment horizontal="left" wrapText="1"/>
    </xf>
    <xf numFmtId="0" fontId="16" fillId="0" borderId="0" xfId="0" quotePrefix="1" applyFont="1" applyAlignment="1">
      <alignment horizontal="center"/>
    </xf>
    <xf numFmtId="0" fontId="17" fillId="0" borderId="0" xfId="27" applyFont="1"/>
    <xf numFmtId="0" fontId="17" fillId="0" borderId="0" xfId="27" applyFont="1" applyAlignment="1">
      <alignment horizontal="left" indent="4"/>
    </xf>
    <xf numFmtId="0" fontId="6" fillId="0" borderId="0" xfId="27" applyFont="1" applyAlignment="1">
      <alignment vertical="top" wrapText="1"/>
    </xf>
    <xf numFmtId="0" fontId="19" fillId="0" borderId="0" xfId="27" applyFont="1"/>
    <xf numFmtId="0" fontId="17" fillId="0" borderId="0" xfId="27" applyFont="1" applyAlignment="1">
      <alignment vertical="top"/>
    </xf>
    <xf numFmtId="0" fontId="18" fillId="4" borderId="0" xfId="2" applyFont="1" applyBorder="1" applyAlignment="1">
      <alignment horizontal="left" vertical="top" wrapText="1"/>
    </xf>
    <xf numFmtId="0" fontId="17" fillId="0" borderId="0" xfId="27" applyFont="1" applyAlignment="1">
      <alignment horizontal="left" vertical="top" indent="4"/>
    </xf>
    <xf numFmtId="0" fontId="0" fillId="0" borderId="0" xfId="0" applyAlignment="1">
      <alignment horizontal="right"/>
    </xf>
    <xf numFmtId="0" fontId="7" fillId="0" borderId="0" xfId="0" applyFont="1"/>
    <xf numFmtId="0" fontId="0" fillId="0" borderId="0" xfId="0" applyAlignment="1">
      <alignment horizontal="left" vertical="top"/>
    </xf>
    <xf numFmtId="0" fontId="0" fillId="0" borderId="0" xfId="0" applyAlignment="1">
      <alignment horizontal="left" wrapText="1"/>
    </xf>
    <xf numFmtId="0" fontId="15" fillId="0" borderId="0" xfId="27" applyFont="1"/>
    <xf numFmtId="0" fontId="7" fillId="0" borderId="0" xfId="0" applyFont="1"/>
    <xf numFmtId="0" fontId="8" fillId="0" borderId="0" xfId="0" applyFont="1" applyAlignment="1">
      <alignment horizontal="left" vertical="top" wrapText="1"/>
    </xf>
    <xf numFmtId="0" fontId="0" fillId="0" borderId="0" xfId="0" applyAlignment="1">
      <alignment vertical="top"/>
    </xf>
    <xf numFmtId="0" fontId="0" fillId="0" borderId="0" xfId="0" applyAlignment="1">
      <alignment horizontal="left" vertical="center" wrapText="1" indent="1"/>
    </xf>
    <xf numFmtId="0" fontId="0" fillId="0" borderId="0" xfId="0"/>
    <xf numFmtId="0" fontId="0" fillId="0" borderId="0" xfId="0" applyAlignment="1">
      <alignment horizontal="left" wrapText="1"/>
    </xf>
    <xf numFmtId="0" fontId="0" fillId="0" borderId="0" xfId="0" applyAlignment="1">
      <alignment vertical="top" wrapText="1"/>
    </xf>
    <xf numFmtId="0" fontId="9" fillId="0" borderId="0" xfId="3" applyBorder="1" applyAlignment="1">
      <alignment vertical="top"/>
    </xf>
    <xf numFmtId="0" fontId="0" fillId="0" borderId="0" xfId="0" applyAlignment="1">
      <alignment horizontal="left" vertical="top"/>
    </xf>
    <xf numFmtId="0" fontId="2" fillId="0" borderId="0" xfId="0" applyFont="1"/>
    <xf numFmtId="0" fontId="2" fillId="0" borderId="0" xfId="0" applyFont="1" applyAlignment="1">
      <alignment wrapText="1"/>
    </xf>
    <xf numFmtId="0" fontId="0" fillId="0" borderId="0" xfId="0" applyAlignment="1">
      <alignment wrapText="1"/>
    </xf>
    <xf numFmtId="0" fontId="2" fillId="0" borderId="0" xfId="0" applyFont="1" applyAlignment="1">
      <alignment vertical="top" wrapText="1"/>
    </xf>
  </cellXfs>
  <cellStyles count="28">
    <cellStyle name="Curr ($1,234) L Black" xfId="4" xr:uid="{875C3DF6-9033-40FD-8815-9C86D41AF434}"/>
    <cellStyle name="Curr ($1,234) U Blue" xfId="5" xr:uid="{A9CF2121-7B6E-441A-B1EF-1DB5B0B07817}"/>
    <cellStyle name="Curr ($1,234.00) L Black" xfId="6" xr:uid="{F53FB64A-BD39-4A90-AEC4-752AFD10A009}"/>
    <cellStyle name="Curr ($1,234.00) U Blue" xfId="7" xr:uid="{DA8B5E74-6636-483F-870B-B24A7EC9542D}"/>
    <cellStyle name="Curr (1,234) L Black" xfId="8" xr:uid="{6CC9C091-5CB9-44A0-A8DF-56724F9DF39E}"/>
    <cellStyle name="Curr (1,234) U Blue" xfId="9" xr:uid="{BFD7049A-F9CA-4383-B750-4F96ED1BA134}"/>
    <cellStyle name="Curr (1,234.0) L Black" xfId="10" xr:uid="{82181E9B-4786-4D28-8466-F7E5B381590C}"/>
    <cellStyle name="Curr (1,234.0) U Blue" xfId="11" xr:uid="{986FBEC6-FAF6-4BB8-9743-8825ABCE3587}"/>
    <cellStyle name="Curr (1,234.00) L Black" xfId="12" xr:uid="{6282DD60-C96F-4C7E-BA4F-496AB82CB8A5}"/>
    <cellStyle name="Curr (1,234.00) U Blue" xfId="13" xr:uid="{3FCB3FBB-C0EC-4C58-9223-CA23B2BA6593}"/>
    <cellStyle name="Currency" xfId="1" builtinId="4"/>
    <cellStyle name="Hyperlink" xfId="3" builtinId="8"/>
    <cellStyle name="Normal" xfId="0" builtinId="0"/>
    <cellStyle name="Normal 2" xfId="14" xr:uid="{AFB66908-1584-4165-87AA-93621C751852}"/>
    <cellStyle name="Normal 2 2" xfId="27" xr:uid="{0FC3CF58-4A77-4352-A1B8-3382B6A080FD}"/>
    <cellStyle name="Normal 3" xfId="15" xr:uid="{5103AF6B-FE02-4A33-8533-B61C39CFABB6}"/>
    <cellStyle name="Num (1,234) L Black" xfId="16" xr:uid="{9BE864C5-586D-4549-A6A2-548670939A95}"/>
    <cellStyle name="Num (1,234) U Blue" xfId="17" xr:uid="{C459A6DE-2112-4F16-9EC5-1C7F473A83CE}"/>
    <cellStyle name="Num (1,234.0) L Black" xfId="18" xr:uid="{0547A9E4-3F09-418B-A441-88D55297ABFF}"/>
    <cellStyle name="Num (1,234.0) U Blue" xfId="19" xr:uid="{DD62D6DF-4523-450C-96C7-54DE48D2DF00}"/>
    <cellStyle name="Num (1,234.10) L Black" xfId="20" xr:uid="{9965DA66-F046-4A7B-B6D4-3C5B967C5851}"/>
    <cellStyle name="Num (1,234.10) U Blue" xfId="21" xr:uid="{A43C1B4B-0B75-4A27-B0E1-E342E649233B}"/>
    <cellStyle name="Output" xfId="2" builtinId="21"/>
    <cellStyle name="Percent 00.00% L Black" xfId="22" xr:uid="{C2DB4637-8B5B-4B02-9536-1DCA5DC9EB78}"/>
    <cellStyle name="Percent 00.00% U Blue" xfId="23" xr:uid="{72880850-152F-4118-807C-A08D5948CB63}"/>
    <cellStyle name="Standard_Anpassen der Amortisation" xfId="24" xr:uid="{80AAD399-45EE-4EC2-BDDA-341E20221F51}"/>
    <cellStyle name="Währung [0]_Compiling Utility Macros" xfId="25" xr:uid="{8D323597-AD6C-431C-AB3E-F087CA0287DF}"/>
    <cellStyle name="Währung_Compiling Utility Macros" xfId="26" xr:uid="{0C084685-EF5E-4068-A098-C3DC126F1E8D}"/>
  </cellStyles>
  <dxfs count="0"/>
  <tableStyles count="0" defaultTableStyle="TableStyleMedium2" defaultPivotStyle="PivotStyleLight16"/>
  <colors>
    <mruColors>
      <color rgb="FFF1B82D"/>
      <color rgb="FFDBD5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4114800</xdr:colOff>
      <xdr:row>3</xdr:row>
      <xdr:rowOff>129553</xdr:rowOff>
    </xdr:from>
    <xdr:to>
      <xdr:col>1</xdr:col>
      <xdr:colOff>5619750</xdr:colOff>
      <xdr:row>7</xdr:row>
      <xdr:rowOff>203238</xdr:rowOff>
    </xdr:to>
    <xdr:pic>
      <xdr:nvPicPr>
        <xdr:cNvPr id="2" name="Picture 1" descr="University of Missouri Extension logo.">
          <a:extLst>
            <a:ext uri="{FF2B5EF4-FFF2-40B4-BE49-F238E27FC236}">
              <a16:creationId xmlns:a16="http://schemas.microsoft.com/office/drawing/2014/main" id="{A6722B5E-065D-49DB-A279-500989C2E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1975" y="872503"/>
          <a:ext cx="1504950" cy="911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16855</xdr:colOff>
      <xdr:row>11</xdr:row>
      <xdr:rowOff>112395</xdr:rowOff>
    </xdr:from>
    <xdr:to>
      <xdr:col>7</xdr:col>
      <xdr:colOff>16855</xdr:colOff>
      <xdr:row>17</xdr:row>
      <xdr:rowOff>58458</xdr:rowOff>
    </xdr:to>
    <xdr:pic>
      <xdr:nvPicPr>
        <xdr:cNvPr id="2" name="Picture 1" descr="University of Missouri Extension logo.">
          <a:extLst>
            <a:ext uri="{FF2B5EF4-FFF2-40B4-BE49-F238E27FC236}">
              <a16:creationId xmlns:a16="http://schemas.microsoft.com/office/drawing/2014/main" id="{3375EAC0-B6DB-4CEF-BB64-E3E4C24C08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5226" y="2207895"/>
          <a:ext cx="1828800" cy="1110834"/>
        </a:xfrm>
        <a:prstGeom prst="rect">
          <a:avLst/>
        </a:prstGeom>
      </xdr:spPr>
    </xdr:pic>
    <xdr:clientData/>
  </xdr:twoCellAnchor>
  <xdr:twoCellAnchor>
    <xdr:from>
      <xdr:col>4</xdr:col>
      <xdr:colOff>9525</xdr:colOff>
      <xdr:row>4</xdr:row>
      <xdr:rowOff>123828</xdr:rowOff>
    </xdr:from>
    <xdr:to>
      <xdr:col>4</xdr:col>
      <xdr:colOff>558165</xdr:colOff>
      <xdr:row>6</xdr:row>
      <xdr:rowOff>14583</xdr:rowOff>
    </xdr:to>
    <xdr:sp macro="" textlink="">
      <xdr:nvSpPr>
        <xdr:cNvPr id="4" name="Arrow: Right 3">
          <a:extLst>
            <a:ext uri="{FF2B5EF4-FFF2-40B4-BE49-F238E27FC236}">
              <a16:creationId xmlns:a16="http://schemas.microsoft.com/office/drawing/2014/main" id="{520F6B87-7761-0503-3E1C-94EBEB709ECD}"/>
            </a:ext>
          </a:extLst>
        </xdr:cNvPr>
        <xdr:cNvSpPr>
          <a:spLocks noChangeAspect="1"/>
        </xdr:cNvSpPr>
      </xdr:nvSpPr>
      <xdr:spPr>
        <a:xfrm flipH="1">
          <a:off x="3305175" y="1076328"/>
          <a:ext cx="548640" cy="2717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533400</xdr:colOff>
      <xdr:row>3</xdr:row>
      <xdr:rowOff>133350</xdr:rowOff>
    </xdr:from>
    <xdr:to>
      <xdr:col>8</xdr:col>
      <xdr:colOff>123825</xdr:colOff>
      <xdr:row>7</xdr:row>
      <xdr:rowOff>0</xdr:rowOff>
    </xdr:to>
    <xdr:sp macro="" textlink="">
      <xdr:nvSpPr>
        <xdr:cNvPr id="5" name="TextBox 4">
          <a:extLst>
            <a:ext uri="{FF2B5EF4-FFF2-40B4-BE49-F238E27FC236}">
              <a16:creationId xmlns:a16="http://schemas.microsoft.com/office/drawing/2014/main" id="{E3A921BF-A5B7-4891-A023-01D642017C3D}"/>
            </a:ext>
          </a:extLst>
        </xdr:cNvPr>
        <xdr:cNvSpPr txBox="1"/>
      </xdr:nvSpPr>
      <xdr:spPr>
        <a:xfrm>
          <a:off x="3829050" y="895350"/>
          <a:ext cx="2028825" cy="628650"/>
        </a:xfrm>
        <a:prstGeom prst="rect">
          <a:avLst/>
        </a:prstGeom>
        <a:solidFill>
          <a:srgbClr val="F1B8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kern="1200"/>
            <a:t>Input the data collected with the</a:t>
          </a:r>
          <a:r>
            <a:rPr lang="en-US" sz="1100" kern="1200" baseline="0"/>
            <a:t> quantum sensor here (replace any existing values).</a:t>
          </a:r>
          <a:endParaRPr 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87340</xdr:colOff>
      <xdr:row>13</xdr:row>
      <xdr:rowOff>5716</xdr:rowOff>
    </xdr:from>
    <xdr:to>
      <xdr:col>7</xdr:col>
      <xdr:colOff>87340</xdr:colOff>
      <xdr:row>18</xdr:row>
      <xdr:rowOff>143864</xdr:rowOff>
    </xdr:to>
    <xdr:pic>
      <xdr:nvPicPr>
        <xdr:cNvPr id="3" name="Picture 2">
          <a:extLst>
            <a:ext uri="{FF2B5EF4-FFF2-40B4-BE49-F238E27FC236}">
              <a16:creationId xmlns:a16="http://schemas.microsoft.com/office/drawing/2014/main" id="{40CF9D5E-ACDD-5C70-A3CC-F8F7EDED8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5711" y="2291716"/>
          <a:ext cx="1828800" cy="1112419"/>
        </a:xfrm>
        <a:prstGeom prst="rect">
          <a:avLst/>
        </a:prstGeom>
      </xdr:spPr>
    </xdr:pic>
    <xdr:clientData/>
  </xdr:twoCellAnchor>
  <xdr:twoCellAnchor>
    <xdr:from>
      <xdr:col>6</xdr:col>
      <xdr:colOff>28575</xdr:colOff>
      <xdr:row>5</xdr:row>
      <xdr:rowOff>161928</xdr:rowOff>
    </xdr:from>
    <xdr:to>
      <xdr:col>6</xdr:col>
      <xdr:colOff>577215</xdr:colOff>
      <xdr:row>7</xdr:row>
      <xdr:rowOff>52683</xdr:rowOff>
    </xdr:to>
    <xdr:sp macro="" textlink="">
      <xdr:nvSpPr>
        <xdr:cNvPr id="4" name="Arrow: Right 3">
          <a:extLst>
            <a:ext uri="{FF2B5EF4-FFF2-40B4-BE49-F238E27FC236}">
              <a16:creationId xmlns:a16="http://schemas.microsoft.com/office/drawing/2014/main" id="{56DA0C53-380A-49DE-8798-7C219BF4BC7C}"/>
            </a:ext>
          </a:extLst>
        </xdr:cNvPr>
        <xdr:cNvSpPr>
          <a:spLocks noChangeAspect="1"/>
        </xdr:cNvSpPr>
      </xdr:nvSpPr>
      <xdr:spPr>
        <a:xfrm flipH="1">
          <a:off x="4543425" y="1304928"/>
          <a:ext cx="548640" cy="2717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6</xdr:col>
      <xdr:colOff>590550</xdr:colOff>
      <xdr:row>4</xdr:row>
      <xdr:rowOff>161925</xdr:rowOff>
    </xdr:from>
    <xdr:to>
      <xdr:col>10</xdr:col>
      <xdr:colOff>180975</xdr:colOff>
      <xdr:row>8</xdr:row>
      <xdr:rowOff>28575</xdr:rowOff>
    </xdr:to>
    <xdr:sp macro="" textlink="">
      <xdr:nvSpPr>
        <xdr:cNvPr id="5" name="TextBox 4">
          <a:extLst>
            <a:ext uri="{FF2B5EF4-FFF2-40B4-BE49-F238E27FC236}">
              <a16:creationId xmlns:a16="http://schemas.microsoft.com/office/drawing/2014/main" id="{8E1DB2DA-739E-4401-9DCD-169DFC5A58C1}"/>
            </a:ext>
          </a:extLst>
        </xdr:cNvPr>
        <xdr:cNvSpPr txBox="1"/>
      </xdr:nvSpPr>
      <xdr:spPr>
        <a:xfrm>
          <a:off x="5105400" y="1114425"/>
          <a:ext cx="2028825" cy="628650"/>
        </a:xfrm>
        <a:prstGeom prst="rect">
          <a:avLst/>
        </a:prstGeom>
        <a:solidFill>
          <a:srgbClr val="F1B8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kern="1200"/>
            <a:t>Input the data collected with the</a:t>
          </a:r>
          <a:r>
            <a:rPr lang="en-US" sz="1100" kern="1200" baseline="0"/>
            <a:t> quantum sensor here (replace any existing values).</a:t>
          </a:r>
          <a:endParaRPr 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152400</xdr:colOff>
      <xdr:row>13</xdr:row>
      <xdr:rowOff>167640</xdr:rowOff>
    </xdr:from>
    <xdr:to>
      <xdr:col>7</xdr:col>
      <xdr:colOff>152400</xdr:colOff>
      <xdr:row>19</xdr:row>
      <xdr:rowOff>115963</xdr:rowOff>
    </xdr:to>
    <xdr:pic>
      <xdr:nvPicPr>
        <xdr:cNvPr id="2" name="Picture 1">
          <a:extLst>
            <a:ext uri="{FF2B5EF4-FFF2-40B4-BE49-F238E27FC236}">
              <a16:creationId xmlns:a16="http://schemas.microsoft.com/office/drawing/2014/main" id="{A299DDF7-2F1D-43DE-B109-4BD0636F8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0771" y="2453640"/>
          <a:ext cx="1828800" cy="1113094"/>
        </a:xfrm>
        <a:prstGeom prst="rect">
          <a:avLst/>
        </a:prstGeom>
      </xdr:spPr>
    </xdr:pic>
    <xdr:clientData/>
  </xdr:twoCellAnchor>
  <xdr:twoCellAnchor>
    <xdr:from>
      <xdr:col>7</xdr:col>
      <xdr:colOff>47625</xdr:colOff>
      <xdr:row>5</xdr:row>
      <xdr:rowOff>0</xdr:rowOff>
    </xdr:from>
    <xdr:to>
      <xdr:col>10</xdr:col>
      <xdr:colOff>247650</xdr:colOff>
      <xdr:row>8</xdr:row>
      <xdr:rowOff>57150</xdr:rowOff>
    </xdr:to>
    <xdr:sp macro="" textlink="">
      <xdr:nvSpPr>
        <xdr:cNvPr id="3" name="TextBox 2">
          <a:extLst>
            <a:ext uri="{FF2B5EF4-FFF2-40B4-BE49-F238E27FC236}">
              <a16:creationId xmlns:a16="http://schemas.microsoft.com/office/drawing/2014/main" id="{496AE388-246A-4AE1-836B-6185391D28D9}"/>
            </a:ext>
          </a:extLst>
        </xdr:cNvPr>
        <xdr:cNvSpPr txBox="1"/>
      </xdr:nvSpPr>
      <xdr:spPr>
        <a:xfrm>
          <a:off x="5172075" y="1143000"/>
          <a:ext cx="2028825" cy="628650"/>
        </a:xfrm>
        <a:prstGeom prst="rect">
          <a:avLst/>
        </a:prstGeom>
        <a:solidFill>
          <a:srgbClr val="F1B82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kern="1200"/>
            <a:t>Input the data collected with the</a:t>
          </a:r>
          <a:r>
            <a:rPr lang="en-US" sz="1100" kern="1200" baseline="0"/>
            <a:t> quantum sensor here (replace any existing values).</a:t>
          </a:r>
          <a:endParaRPr lang="en-US" sz="1100" kern="1200"/>
        </a:p>
      </xdr:txBody>
    </xdr:sp>
    <xdr:clientData/>
  </xdr:twoCellAnchor>
  <xdr:twoCellAnchor>
    <xdr:from>
      <xdr:col>6</xdr:col>
      <xdr:colOff>95250</xdr:colOff>
      <xdr:row>5</xdr:row>
      <xdr:rowOff>161928</xdr:rowOff>
    </xdr:from>
    <xdr:to>
      <xdr:col>7</xdr:col>
      <xdr:colOff>34290</xdr:colOff>
      <xdr:row>7</xdr:row>
      <xdr:rowOff>52683</xdr:rowOff>
    </xdr:to>
    <xdr:sp macro="" textlink="">
      <xdr:nvSpPr>
        <xdr:cNvPr id="4" name="Arrow: Right 3">
          <a:extLst>
            <a:ext uri="{FF2B5EF4-FFF2-40B4-BE49-F238E27FC236}">
              <a16:creationId xmlns:a16="http://schemas.microsoft.com/office/drawing/2014/main" id="{10841122-0E6D-4B71-9FDB-08DB81042CB5}"/>
            </a:ext>
          </a:extLst>
        </xdr:cNvPr>
        <xdr:cNvSpPr>
          <a:spLocks noChangeAspect="1"/>
        </xdr:cNvSpPr>
      </xdr:nvSpPr>
      <xdr:spPr>
        <a:xfrm flipH="1">
          <a:off x="4610100" y="1304928"/>
          <a:ext cx="548640" cy="27175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v>The grow light calculator spreadsheet.</v>
  </rv>
  <rv s="0">
    <v>1</v>
    <v>5</v>
    <v>Diagram showing a light source and the locations to measure the PPFD from it in its coverage area.</v>
  </rv>
  <rv s="0">
    <v>2</v>
    <v>5</v>
    <v>The coverage area meter readings in the spreadsheet.</v>
  </rv>
  <rv s="0">
    <v>3</v>
    <v>5</v>
    <v>The spreadsheet rows for the DLI required by crop and the grow light run time.</v>
  </rv>
  <rv s="0">
    <v>4</v>
    <v>5</v>
    <v>The spreadsheet rows indicating PPF, light efficacy, energy consumption, energy cost and daily light energy cost.</v>
  </rv>
  <rv s="0">
    <v>5</v>
    <v>5</v>
    <v>A coverage area map for a room.</v>
  </rv>
  <rv s="0">
    <v>6</v>
    <v>5</v>
    <v>The spreadsheet rows indicating PPF, light efficacy, light fixture per room, energy consumption, energy cost and daily light energy cost.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FDDF8-0E8F-4D5E-915F-E1A837A7A25E}">
  <dimension ref="B1:E14"/>
  <sheetViews>
    <sheetView showGridLines="0" tabSelected="1" zoomScaleNormal="100" workbookViewId="0"/>
  </sheetViews>
  <sheetFormatPr defaultRowHeight="15" x14ac:dyDescent="0.25"/>
  <cols>
    <col min="1" max="1" width="3.85546875" customWidth="1"/>
    <col min="2" max="2" width="84.42578125" customWidth="1"/>
    <col min="3" max="3" width="3.85546875" customWidth="1"/>
    <col min="9" max="9" width="9" customWidth="1"/>
  </cols>
  <sheetData>
    <row r="1" spans="2:5" ht="15.75" thickBot="1" x14ac:dyDescent="0.3"/>
    <row r="2" spans="2:5" ht="26.25" thickBot="1" x14ac:dyDescent="0.55000000000000004">
      <c r="B2" s="26" t="s">
        <v>33</v>
      </c>
      <c r="C2" s="30"/>
      <c r="D2" s="30"/>
    </row>
    <row r="3" spans="2:5" ht="16.5" x14ac:dyDescent="0.3">
      <c r="B3" s="27" t="s">
        <v>30</v>
      </c>
      <c r="C3" s="27"/>
      <c r="D3" s="27"/>
    </row>
    <row r="4" spans="2:5" ht="16.5" x14ac:dyDescent="0.3">
      <c r="B4" s="42"/>
      <c r="C4" s="42"/>
      <c r="D4" s="42"/>
    </row>
    <row r="5" spans="2:5" ht="16.5" x14ac:dyDescent="0.3">
      <c r="B5" s="35" t="s">
        <v>28</v>
      </c>
      <c r="C5" s="31"/>
    </row>
    <row r="6" spans="2:5" ht="16.5" x14ac:dyDescent="0.3">
      <c r="B6" s="37" t="s">
        <v>32</v>
      </c>
      <c r="C6" s="32"/>
    </row>
    <row r="7" spans="2:5" ht="16.5" x14ac:dyDescent="0.3">
      <c r="B7" s="37" t="s">
        <v>29</v>
      </c>
      <c r="C7" s="32"/>
    </row>
    <row r="8" spans="2:5" ht="16.5" x14ac:dyDescent="0.3">
      <c r="B8" s="37"/>
      <c r="C8" s="32"/>
    </row>
    <row r="10" spans="2:5" ht="85.5" x14ac:dyDescent="0.25">
      <c r="B10" s="28" t="s">
        <v>37</v>
      </c>
      <c r="C10" s="33"/>
      <c r="D10" s="33"/>
    </row>
    <row r="11" spans="2:5" ht="15" customHeight="1" x14ac:dyDescent="0.25">
      <c r="B11" s="28"/>
      <c r="C11" s="28"/>
      <c r="D11" s="28"/>
    </row>
    <row r="12" spans="2:5" ht="36.75" customHeight="1" x14ac:dyDescent="0.3">
      <c r="B12" s="36" t="s">
        <v>31</v>
      </c>
      <c r="C12" s="29"/>
      <c r="D12" s="29"/>
      <c r="E12" s="24"/>
    </row>
    <row r="13" spans="2:5" ht="15.75" thickBot="1" x14ac:dyDescent="0.3"/>
    <row r="14" spans="2:5" ht="21" thickBot="1" x14ac:dyDescent="0.4">
      <c r="B14" s="25"/>
      <c r="C14" s="34"/>
      <c r="D14" s="34"/>
    </row>
  </sheetData>
  <sheetProtection sheet="1" objects="1" scenarios="1"/>
  <mergeCells count="1">
    <mergeCell ref="B4:D4"/>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B56D-89CA-4ABF-AFCD-676B4367AF13}">
  <sheetPr>
    <tabColor theme="5" tint="0.59999389629810485"/>
  </sheetPr>
  <dimension ref="A1:J28"/>
  <sheetViews>
    <sheetView showGridLines="0" topLeftCell="A5" zoomScaleNormal="100" zoomScaleSheetLayoutView="100" workbookViewId="0">
      <selection activeCell="F14" sqref="F14"/>
    </sheetView>
  </sheetViews>
  <sheetFormatPr defaultRowHeight="15" x14ac:dyDescent="0.25"/>
  <sheetData>
    <row r="1" spans="1:10" s="39" customFormat="1" ht="29.25" customHeight="1" x14ac:dyDescent="0.3">
      <c r="A1" s="43" t="s">
        <v>21</v>
      </c>
      <c r="B1" s="43"/>
      <c r="C1" s="43"/>
      <c r="D1" s="43"/>
      <c r="E1" s="43"/>
      <c r="F1" s="43"/>
      <c r="G1" s="43"/>
      <c r="H1" s="43"/>
      <c r="I1" s="43"/>
      <c r="J1" s="43"/>
    </row>
    <row r="2" spans="1:10" ht="7.5" customHeight="1" x14ac:dyDescent="0.25"/>
    <row r="3" spans="1:10" s="40" customFormat="1" ht="62.25" customHeight="1" x14ac:dyDescent="0.25">
      <c r="A3" s="44" t="s">
        <v>38</v>
      </c>
      <c r="B3" s="44"/>
      <c r="C3" s="44"/>
      <c r="D3" s="44"/>
      <c r="E3" s="44"/>
      <c r="F3" s="44"/>
      <c r="G3" s="44"/>
      <c r="H3" s="44"/>
      <c r="I3" s="44"/>
      <c r="J3" s="44"/>
    </row>
    <row r="4" spans="1:10" s="40" customFormat="1" ht="7.5" customHeight="1" x14ac:dyDescent="0.25"/>
    <row r="5" spans="1:10" s="40" customFormat="1" ht="369" customHeight="1" x14ac:dyDescent="0.25">
      <c r="A5" s="45" t="e" vm="1">
        <v>#VALUE!</v>
      </c>
      <c r="B5" s="45"/>
      <c r="C5" s="45"/>
      <c r="D5" s="45"/>
      <c r="E5" s="45"/>
      <c r="F5" s="45"/>
      <c r="G5" s="45"/>
      <c r="H5" s="45"/>
      <c r="I5" s="45"/>
      <c r="J5" s="45"/>
    </row>
    <row r="6" spans="1:10" s="41" customFormat="1" ht="30" customHeight="1" x14ac:dyDescent="0.25">
      <c r="A6" s="48" t="s">
        <v>22</v>
      </c>
      <c r="B6" s="48"/>
      <c r="C6" s="48"/>
      <c r="D6" s="48"/>
      <c r="E6" s="48"/>
      <c r="F6" s="48"/>
      <c r="G6" s="48"/>
      <c r="H6" s="48"/>
    </row>
    <row r="8" spans="1:10" ht="202.5" customHeight="1" x14ac:dyDescent="0.25">
      <c r="A8" s="46" t="s">
        <v>39</v>
      </c>
      <c r="B8" s="46"/>
      <c r="C8" s="46"/>
      <c r="D8" s="46"/>
      <c r="E8" s="46"/>
      <c r="F8" s="46"/>
      <c r="G8" s="46"/>
      <c r="H8" s="46"/>
      <c r="I8" s="46"/>
      <c r="J8" s="46"/>
    </row>
    <row r="10" spans="1:10" s="23" customFormat="1" ht="51.75" customHeight="1" x14ac:dyDescent="0.25">
      <c r="A10" s="49" t="s">
        <v>35</v>
      </c>
      <c r="B10" s="49"/>
      <c r="C10" s="49"/>
      <c r="D10" s="49"/>
      <c r="E10" s="49"/>
      <c r="F10" s="49"/>
      <c r="G10" s="49"/>
      <c r="H10" s="49"/>
      <c r="I10" s="49"/>
      <c r="J10" s="49"/>
    </row>
    <row r="11" spans="1:10" x14ac:dyDescent="0.25">
      <c r="A11" s="50" t="s">
        <v>23</v>
      </c>
      <c r="B11" s="50"/>
      <c r="C11" s="50"/>
      <c r="D11" s="50"/>
      <c r="E11" s="50"/>
      <c r="F11" s="50"/>
      <c r="G11" s="50"/>
      <c r="H11" s="50"/>
      <c r="I11" s="50"/>
      <c r="J11" s="50"/>
    </row>
    <row r="12" spans="1:10" x14ac:dyDescent="0.25">
      <c r="H12" s="47"/>
      <c r="I12" s="47"/>
      <c r="J12" s="47"/>
    </row>
    <row r="13" spans="1:10" ht="166.5" customHeight="1" x14ac:dyDescent="0.25">
      <c r="A13" s="49" t="s">
        <v>40</v>
      </c>
      <c r="B13" s="45"/>
      <c r="C13" s="45"/>
      <c r="D13" s="45"/>
      <c r="E13" s="45"/>
      <c r="F13" s="45"/>
      <c r="H13" s="47" t="e" vm="2">
        <v>#VALUE!</v>
      </c>
      <c r="I13" s="47"/>
      <c r="J13" s="47"/>
    </row>
    <row r="14" spans="1:10" ht="106.5" customHeight="1" x14ac:dyDescent="0.25">
      <c r="A14" s="47" t="e" vm="3">
        <v>#VALUE!</v>
      </c>
      <c r="B14" s="47"/>
      <c r="C14" s="47"/>
      <c r="D14" s="47"/>
      <c r="H14" s="49" t="s">
        <v>34</v>
      </c>
      <c r="I14" s="49"/>
      <c r="J14" s="49"/>
    </row>
    <row r="16" spans="1:10" ht="30" customHeight="1" x14ac:dyDescent="0.25">
      <c r="A16" s="49" t="s">
        <v>41</v>
      </c>
      <c r="B16" s="49"/>
      <c r="C16" s="49"/>
      <c r="D16" s="49"/>
      <c r="E16" s="49"/>
      <c r="F16" s="49"/>
      <c r="G16" s="49"/>
      <c r="H16" s="49"/>
      <c r="I16" s="49"/>
      <c r="J16" s="49"/>
    </row>
    <row r="18" spans="1:10" ht="50.25" customHeight="1" x14ac:dyDescent="0.25">
      <c r="A18" s="47" t="e" vm="4">
        <v>#VALUE!</v>
      </c>
      <c r="B18" s="47"/>
      <c r="C18" s="47"/>
      <c r="D18" s="47"/>
      <c r="E18" s="47"/>
    </row>
    <row r="19" spans="1:10" ht="66" customHeight="1" x14ac:dyDescent="0.25">
      <c r="A19" s="49" t="s">
        <v>42</v>
      </c>
      <c r="B19" s="49"/>
      <c r="C19" s="49"/>
      <c r="D19" s="49"/>
      <c r="E19" s="49"/>
      <c r="F19" s="49"/>
      <c r="G19" s="49"/>
      <c r="H19" s="49"/>
      <c r="I19" s="49"/>
      <c r="J19" s="49"/>
    </row>
    <row r="21" spans="1:10" ht="144" customHeight="1" x14ac:dyDescent="0.25">
      <c r="A21" s="45" t="e" vm="5">
        <v>#VALUE!</v>
      </c>
      <c r="B21" s="45"/>
      <c r="C21" s="45"/>
      <c r="D21" s="45"/>
      <c r="E21" s="45"/>
    </row>
    <row r="23" spans="1:10" ht="155.25" customHeight="1" x14ac:dyDescent="0.25">
      <c r="A23" s="49" t="s">
        <v>24</v>
      </c>
      <c r="B23" s="49"/>
      <c r="C23" s="49"/>
      <c r="D23" s="49"/>
      <c r="E23" s="49"/>
      <c r="F23" s="49"/>
      <c r="G23" s="49"/>
      <c r="H23" s="49"/>
      <c r="I23" s="49"/>
      <c r="J23" s="49"/>
    </row>
    <row r="24" spans="1:10" ht="89.25" customHeight="1" x14ac:dyDescent="0.25">
      <c r="A24" s="51" t="e" vm="6">
        <v>#VALUE!</v>
      </c>
      <c r="B24" s="51"/>
      <c r="C24" s="51"/>
      <c r="D24" s="51"/>
      <c r="E24" s="51"/>
      <c r="F24" s="51"/>
      <c r="G24" s="51"/>
      <c r="H24" s="51"/>
    </row>
    <row r="26" spans="1:10" ht="30" customHeight="1" x14ac:dyDescent="0.25">
      <c r="A26" s="49" t="s">
        <v>25</v>
      </c>
      <c r="B26" s="49"/>
      <c r="C26" s="49"/>
      <c r="D26" s="49"/>
      <c r="E26" s="49"/>
      <c r="F26" s="49"/>
      <c r="G26" s="49"/>
      <c r="H26" s="49"/>
      <c r="I26" s="49"/>
      <c r="J26" s="49"/>
    </row>
    <row r="28" spans="1:10" ht="177.75" customHeight="1" x14ac:dyDescent="0.25">
      <c r="A28" s="51" t="e" vm="7">
        <v>#VALUE!</v>
      </c>
      <c r="B28" s="51"/>
      <c r="C28" s="51"/>
      <c r="D28" s="51"/>
      <c r="E28" s="51"/>
    </row>
  </sheetData>
  <sheetProtection sheet="1" objects="1" scenarios="1"/>
  <mergeCells count="20">
    <mergeCell ref="A16:J16"/>
    <mergeCell ref="A19:J19"/>
    <mergeCell ref="A21:E21"/>
    <mergeCell ref="A24:H24"/>
    <mergeCell ref="A28:E28"/>
    <mergeCell ref="A18:E18"/>
    <mergeCell ref="A23:J23"/>
    <mergeCell ref="A26:J26"/>
    <mergeCell ref="H14:J14"/>
    <mergeCell ref="A13:F13"/>
    <mergeCell ref="A14:D14"/>
    <mergeCell ref="A10:J10"/>
    <mergeCell ref="A11:J11"/>
    <mergeCell ref="H13:J13"/>
    <mergeCell ref="A1:J1"/>
    <mergeCell ref="A3:J3"/>
    <mergeCell ref="A5:J5"/>
    <mergeCell ref="A8:J8"/>
    <mergeCell ref="H12:J12"/>
    <mergeCell ref="A6:H6"/>
  </mergeCells>
  <pageMargins left="0.7" right="0.7" top="0.75" bottom="0.75" header="0.3" footer="0.3"/>
  <pageSetup scale="98" orientation="portrait" horizontalDpi="300" verticalDpi="300" r:id="rId1"/>
  <headerFooter>
    <oddHeader>&amp;C&amp;"-,Bold"&amp;18Indoor grow light calculator</oddHeader>
    <oddFooter>&amp;C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F539-9DDC-4A9D-832F-760C93B01636}">
  <sheetPr>
    <tabColor rgb="FFFFC000"/>
  </sheetPr>
  <dimension ref="A1:H26"/>
  <sheetViews>
    <sheetView showGridLines="0" zoomScaleNormal="100" workbookViewId="0">
      <selection activeCell="D22" sqref="D22"/>
    </sheetView>
  </sheetViews>
  <sheetFormatPr defaultRowHeight="15" x14ac:dyDescent="0.25"/>
  <cols>
    <col min="1" max="1" width="22" customWidth="1"/>
  </cols>
  <sheetData>
    <row r="1" spans="1:8" x14ac:dyDescent="0.25">
      <c r="A1" s="52" t="s">
        <v>0</v>
      </c>
      <c r="B1" s="52"/>
      <c r="C1" s="52"/>
      <c r="D1" s="52"/>
      <c r="E1" s="52"/>
      <c r="F1" s="52"/>
      <c r="G1" s="52"/>
      <c r="H1" s="52"/>
    </row>
    <row r="2" spans="1:8" x14ac:dyDescent="0.25">
      <c r="A2" s="53" t="s">
        <v>19</v>
      </c>
      <c r="B2" s="53"/>
      <c r="C2" s="53"/>
      <c r="D2" s="53"/>
      <c r="E2" s="53"/>
      <c r="F2" s="53"/>
      <c r="G2" s="53"/>
      <c r="H2" s="53"/>
    </row>
    <row r="3" spans="1:8" ht="30" customHeight="1" x14ac:dyDescent="0.25">
      <c r="A3" s="54" t="s">
        <v>26</v>
      </c>
      <c r="B3" s="54"/>
      <c r="C3" s="54"/>
      <c r="D3" s="54"/>
      <c r="E3" s="54"/>
      <c r="F3" s="54"/>
      <c r="G3" s="54"/>
      <c r="H3" s="54"/>
    </row>
    <row r="5" spans="1:8" x14ac:dyDescent="0.25">
      <c r="B5" s="12">
        <v>496</v>
      </c>
      <c r="C5" s="2"/>
      <c r="D5" s="14">
        <v>492</v>
      </c>
    </row>
    <row r="6" spans="1:8" x14ac:dyDescent="0.25">
      <c r="B6" s="3"/>
      <c r="C6" s="13">
        <v>612</v>
      </c>
      <c r="D6" s="5"/>
    </row>
    <row r="7" spans="1:8" x14ac:dyDescent="0.25">
      <c r="B7" s="16">
        <v>493</v>
      </c>
      <c r="C7" s="6"/>
      <c r="D7" s="15">
        <v>495</v>
      </c>
    </row>
    <row r="10" spans="1:8" x14ac:dyDescent="0.25">
      <c r="A10" t="s">
        <v>1</v>
      </c>
      <c r="B10" s="9">
        <f>AVERAGE(B5,D5,B7,C6,D7)</f>
        <v>517.6</v>
      </c>
    </row>
    <row r="12" spans="1:8" x14ac:dyDescent="0.25">
      <c r="A12" t="s">
        <v>2</v>
      </c>
      <c r="B12" s="8">
        <f>B10*3600/1000000</f>
        <v>1.8633599999999999</v>
      </c>
      <c r="C12" t="s">
        <v>10</v>
      </c>
    </row>
    <row r="14" spans="1:8" ht="16.5" x14ac:dyDescent="0.25">
      <c r="A14" t="s">
        <v>3</v>
      </c>
      <c r="B14" s="13">
        <v>16</v>
      </c>
      <c r="C14" t="s">
        <v>20</v>
      </c>
    </row>
    <row r="16" spans="1:8" x14ac:dyDescent="0.25">
      <c r="A16" t="s">
        <v>5</v>
      </c>
      <c r="B16" s="8">
        <f>B14/B12</f>
        <v>8.5866391894212608</v>
      </c>
      <c r="C16" t="s">
        <v>4</v>
      </c>
    </row>
    <row r="18" spans="1:4" x14ac:dyDescent="0.25">
      <c r="A18" t="s">
        <v>13</v>
      </c>
      <c r="B18" s="13">
        <v>850</v>
      </c>
      <c r="C18" s="7" t="s">
        <v>14</v>
      </c>
      <c r="D18" s="7"/>
    </row>
    <row r="20" spans="1:4" x14ac:dyDescent="0.25">
      <c r="A20" t="s">
        <v>6</v>
      </c>
      <c r="B20" s="13">
        <v>2.5</v>
      </c>
      <c r="C20" s="7" t="s">
        <v>9</v>
      </c>
      <c r="D20" s="7"/>
    </row>
    <row r="22" spans="1:4" x14ac:dyDescent="0.25">
      <c r="A22" t="s">
        <v>7</v>
      </c>
      <c r="B22" s="8">
        <f>((B18*(B16*3600))/B20)/3600000</f>
        <v>2.9194573244032282</v>
      </c>
      <c r="C22" t="s">
        <v>8</v>
      </c>
    </row>
    <row r="24" spans="1:4" x14ac:dyDescent="0.25">
      <c r="A24" t="s">
        <v>12</v>
      </c>
      <c r="B24" s="17">
        <v>0.12</v>
      </c>
      <c r="C24" t="s">
        <v>15</v>
      </c>
    </row>
    <row r="26" spans="1:4" x14ac:dyDescent="0.25">
      <c r="A26" t="s">
        <v>16</v>
      </c>
      <c r="B26" s="10">
        <f>B22*B24</f>
        <v>0.35033487892838738</v>
      </c>
    </row>
  </sheetData>
  <sheetProtection sheet="1" objects="1" scenarios="1"/>
  <mergeCells count="3">
    <mergeCell ref="A1:H1"/>
    <mergeCell ref="A2:H2"/>
    <mergeCell ref="A3:H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35C1-1EAB-4293-B77C-B7E009517BC6}">
  <sheetPr>
    <tabColor theme="3" tint="0.749992370372631"/>
  </sheetPr>
  <dimension ref="A1:H27"/>
  <sheetViews>
    <sheetView showGridLines="0" zoomScaleNormal="100" workbookViewId="0">
      <selection activeCell="J13" sqref="J13"/>
    </sheetView>
  </sheetViews>
  <sheetFormatPr defaultRowHeight="15" x14ac:dyDescent="0.25"/>
  <cols>
    <col min="1" max="1" width="22" customWidth="1"/>
  </cols>
  <sheetData>
    <row r="1" spans="1:8" x14ac:dyDescent="0.25">
      <c r="A1" s="1" t="s">
        <v>0</v>
      </c>
    </row>
    <row r="2" spans="1:8" s="22" customFormat="1" x14ac:dyDescent="0.25">
      <c r="A2" s="55" t="s">
        <v>19</v>
      </c>
      <c r="B2" s="55"/>
      <c r="C2" s="55"/>
      <c r="D2" s="55"/>
      <c r="E2" s="55"/>
      <c r="F2" s="55"/>
      <c r="G2" s="55"/>
      <c r="H2" s="55"/>
    </row>
    <row r="3" spans="1:8" s="22" customFormat="1" ht="30" customHeight="1" x14ac:dyDescent="0.25">
      <c r="A3" s="49" t="s">
        <v>26</v>
      </c>
      <c r="B3" s="49"/>
      <c r="C3" s="49"/>
      <c r="D3" s="49"/>
      <c r="E3" s="49"/>
      <c r="F3" s="49"/>
      <c r="G3" s="49"/>
      <c r="H3" s="49"/>
    </row>
    <row r="4" spans="1:8" ht="15" customHeight="1" x14ac:dyDescent="0.25">
      <c r="A4" s="23"/>
      <c r="B4" s="23"/>
      <c r="C4" s="23"/>
      <c r="D4" s="23"/>
      <c r="E4" s="23"/>
      <c r="F4" s="23"/>
      <c r="G4" s="23"/>
      <c r="H4" s="23"/>
    </row>
    <row r="5" spans="1:8" x14ac:dyDescent="0.25">
      <c r="B5" s="12">
        <v>496</v>
      </c>
      <c r="C5" s="2"/>
      <c r="D5" s="19">
        <v>500</v>
      </c>
      <c r="E5" s="2"/>
      <c r="F5" s="14">
        <v>492</v>
      </c>
    </row>
    <row r="6" spans="1:8" x14ac:dyDescent="0.25">
      <c r="B6" s="3"/>
      <c r="C6" s="13">
        <v>510</v>
      </c>
      <c r="D6" s="4"/>
      <c r="E6" s="13">
        <v>505</v>
      </c>
      <c r="F6" s="5"/>
    </row>
    <row r="7" spans="1:8" x14ac:dyDescent="0.25">
      <c r="B7" s="18">
        <v>400</v>
      </c>
      <c r="C7" s="4"/>
      <c r="D7" s="13">
        <v>612</v>
      </c>
      <c r="E7" s="4"/>
      <c r="F7" s="21">
        <v>400</v>
      </c>
    </row>
    <row r="8" spans="1:8" x14ac:dyDescent="0.25">
      <c r="B8" s="3"/>
      <c r="C8" s="13">
        <v>507</v>
      </c>
      <c r="D8" s="4"/>
      <c r="E8" s="13">
        <v>513</v>
      </c>
      <c r="F8" s="5"/>
    </row>
    <row r="9" spans="1:8" x14ac:dyDescent="0.25">
      <c r="B9" s="16">
        <v>493</v>
      </c>
      <c r="C9" s="6"/>
      <c r="D9" s="20">
        <v>503</v>
      </c>
      <c r="E9" s="6"/>
      <c r="F9" s="15">
        <v>495</v>
      </c>
    </row>
    <row r="11" spans="1:8" x14ac:dyDescent="0.25">
      <c r="A11" t="s">
        <v>1</v>
      </c>
      <c r="B11" s="9">
        <f>AVERAGE(B5,D5,F5,C6,E6,B7,D7,E8,F7,F9,D9,C8,B9,)</f>
        <v>459</v>
      </c>
    </row>
    <row r="13" spans="1:8" x14ac:dyDescent="0.25">
      <c r="A13" t="s">
        <v>2</v>
      </c>
      <c r="B13" s="8">
        <f>B11*3600/1000000</f>
        <v>1.6524000000000001</v>
      </c>
      <c r="C13" t="s">
        <v>10</v>
      </c>
    </row>
    <row r="15" spans="1:8" ht="16.5" x14ac:dyDescent="0.25">
      <c r="A15" t="s">
        <v>3</v>
      </c>
      <c r="B15" s="13">
        <v>17</v>
      </c>
      <c r="C15" t="s">
        <v>20</v>
      </c>
    </row>
    <row r="17" spans="1:4" x14ac:dyDescent="0.25">
      <c r="A17" t="s">
        <v>5</v>
      </c>
      <c r="B17" s="8">
        <f>B15/B13</f>
        <v>10.288065843621398</v>
      </c>
      <c r="C17" t="s">
        <v>4</v>
      </c>
    </row>
    <row r="18" spans="1:4" x14ac:dyDescent="0.25">
      <c r="B18" s="4"/>
    </row>
    <row r="19" spans="1:4" x14ac:dyDescent="0.25">
      <c r="A19" t="s">
        <v>13</v>
      </c>
      <c r="B19" s="13">
        <v>800</v>
      </c>
      <c r="C19" s="7" t="s">
        <v>14</v>
      </c>
      <c r="D19" s="7"/>
    </row>
    <row r="20" spans="1:4" x14ac:dyDescent="0.25">
      <c r="B20" s="4"/>
    </row>
    <row r="21" spans="1:4" x14ac:dyDescent="0.25">
      <c r="A21" t="s">
        <v>6</v>
      </c>
      <c r="B21" s="13">
        <v>2.5</v>
      </c>
      <c r="C21" s="7" t="s">
        <v>9</v>
      </c>
      <c r="D21" s="7"/>
    </row>
    <row r="22" spans="1:4" x14ac:dyDescent="0.25">
      <c r="B22" s="4"/>
    </row>
    <row r="23" spans="1:4" x14ac:dyDescent="0.25">
      <c r="A23" t="s">
        <v>7</v>
      </c>
      <c r="B23" s="8">
        <f>((B19*(B17*3600))/B21)/3600000</f>
        <v>3.2921810699588478</v>
      </c>
      <c r="C23" t="s">
        <v>8</v>
      </c>
    </row>
    <row r="25" spans="1:4" x14ac:dyDescent="0.25">
      <c r="A25" t="s">
        <v>12</v>
      </c>
      <c r="B25" s="17">
        <v>0.12</v>
      </c>
      <c r="C25" t="s">
        <v>15</v>
      </c>
    </row>
    <row r="27" spans="1:4" x14ac:dyDescent="0.25">
      <c r="A27" t="s">
        <v>16</v>
      </c>
      <c r="B27" s="10">
        <f>B23*B25</f>
        <v>0.39506172839506171</v>
      </c>
    </row>
  </sheetData>
  <sheetProtection sheet="1" objects="1" scenarios="1"/>
  <mergeCells count="2">
    <mergeCell ref="A2:H2"/>
    <mergeCell ref="A3:H3"/>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4DAB5-5644-4809-9F08-9CE51054B0EE}">
  <sheetPr>
    <tabColor theme="9" tint="0.59999389629810485"/>
  </sheetPr>
  <dimension ref="A1:H30"/>
  <sheetViews>
    <sheetView showGridLines="0" zoomScaleNormal="100" workbookViewId="0">
      <selection activeCell="F5" sqref="F5"/>
    </sheetView>
  </sheetViews>
  <sheetFormatPr defaultRowHeight="15" x14ac:dyDescent="0.25"/>
  <cols>
    <col min="1" max="1" width="22" customWidth="1"/>
  </cols>
  <sheetData>
    <row r="1" spans="1:8" x14ac:dyDescent="0.25">
      <c r="A1" s="1" t="s">
        <v>0</v>
      </c>
    </row>
    <row r="2" spans="1:8" s="22" customFormat="1" x14ac:dyDescent="0.25">
      <c r="A2" s="55" t="s">
        <v>19</v>
      </c>
      <c r="B2" s="55"/>
      <c r="C2" s="55"/>
      <c r="D2" s="55"/>
      <c r="E2" s="55"/>
      <c r="F2" s="55"/>
      <c r="G2" s="55"/>
      <c r="H2" s="55"/>
    </row>
    <row r="3" spans="1:8" s="22" customFormat="1" ht="30" customHeight="1" x14ac:dyDescent="0.25">
      <c r="A3" s="49" t="s">
        <v>27</v>
      </c>
      <c r="B3" s="49"/>
      <c r="C3" s="49"/>
      <c r="D3" s="49"/>
      <c r="E3" s="49"/>
      <c r="F3" s="49"/>
      <c r="G3" s="49"/>
      <c r="H3" s="49"/>
    </row>
    <row r="5" spans="1:8" x14ac:dyDescent="0.25">
      <c r="B5" s="12">
        <v>492</v>
      </c>
      <c r="C5" s="2"/>
      <c r="D5" s="19"/>
      <c r="E5" s="2"/>
      <c r="F5" s="14">
        <v>493</v>
      </c>
    </row>
    <row r="6" spans="1:8" x14ac:dyDescent="0.25">
      <c r="B6" s="3"/>
      <c r="C6" s="13"/>
      <c r="D6" s="4"/>
      <c r="E6" s="13"/>
      <c r="F6" s="5"/>
    </row>
    <row r="7" spans="1:8" x14ac:dyDescent="0.25">
      <c r="A7" s="38" t="s">
        <v>36</v>
      </c>
      <c r="B7" s="18"/>
      <c r="C7" s="4"/>
      <c r="D7" s="13">
        <v>612</v>
      </c>
      <c r="E7" s="4"/>
      <c r="F7" s="21"/>
    </row>
    <row r="8" spans="1:8" x14ac:dyDescent="0.25">
      <c r="B8" s="3"/>
      <c r="C8" s="13"/>
      <c r="D8" s="4"/>
      <c r="E8" s="13"/>
      <c r="F8" s="5"/>
    </row>
    <row r="9" spans="1:8" x14ac:dyDescent="0.25">
      <c r="B9" s="16">
        <v>490</v>
      </c>
      <c r="C9" s="6"/>
      <c r="D9" s="20"/>
      <c r="E9" s="6"/>
      <c r="F9" s="15">
        <v>495</v>
      </c>
    </row>
    <row r="11" spans="1:8" x14ac:dyDescent="0.25">
      <c r="A11" t="s">
        <v>1</v>
      </c>
      <c r="B11" s="9">
        <f>AVERAGE(B5,D5,F5,C6,E6,B7,D7,E8,F7,F9,D9,C8,B9,)</f>
        <v>430.33333333333331</v>
      </c>
    </row>
    <row r="12" spans="1:8" x14ac:dyDescent="0.25">
      <c r="B12" s="4"/>
    </row>
    <row r="13" spans="1:8" x14ac:dyDescent="0.25">
      <c r="A13" t="s">
        <v>2</v>
      </c>
      <c r="B13" s="8">
        <f>B11*3600/1000000</f>
        <v>1.5491999999999999</v>
      </c>
      <c r="C13" t="s">
        <v>10</v>
      </c>
    </row>
    <row r="14" spans="1:8" x14ac:dyDescent="0.25">
      <c r="B14" s="4"/>
    </row>
    <row r="15" spans="1:8" ht="16.5" x14ac:dyDescent="0.25">
      <c r="A15" t="s">
        <v>3</v>
      </c>
      <c r="B15" s="13">
        <v>17</v>
      </c>
      <c r="C15" t="s">
        <v>20</v>
      </c>
    </row>
    <row r="16" spans="1:8" x14ac:dyDescent="0.25">
      <c r="B16" s="4"/>
    </row>
    <row r="17" spans="1:4" x14ac:dyDescent="0.25">
      <c r="A17" t="s">
        <v>5</v>
      </c>
      <c r="B17" s="8">
        <f>B15/B13</f>
        <v>10.973405628711594</v>
      </c>
      <c r="C17" t="s">
        <v>4</v>
      </c>
    </row>
    <row r="18" spans="1:4" x14ac:dyDescent="0.25">
      <c r="B18" s="4"/>
    </row>
    <row r="19" spans="1:4" x14ac:dyDescent="0.25">
      <c r="A19" t="s">
        <v>13</v>
      </c>
      <c r="B19" s="13">
        <v>800</v>
      </c>
      <c r="C19" s="7" t="s">
        <v>14</v>
      </c>
      <c r="D19" s="7"/>
    </row>
    <row r="20" spans="1:4" x14ac:dyDescent="0.25">
      <c r="B20" s="4"/>
    </row>
    <row r="21" spans="1:4" x14ac:dyDescent="0.25">
      <c r="A21" t="s">
        <v>6</v>
      </c>
      <c r="B21" s="13">
        <v>2.5</v>
      </c>
      <c r="C21" s="7" t="s">
        <v>9</v>
      </c>
      <c r="D21" s="7" t="s">
        <v>11</v>
      </c>
    </row>
    <row r="22" spans="1:4" x14ac:dyDescent="0.25">
      <c r="B22" s="4"/>
    </row>
    <row r="23" spans="1:4" x14ac:dyDescent="0.25">
      <c r="A23" t="s">
        <v>17</v>
      </c>
      <c r="B23" s="13">
        <v>6</v>
      </c>
      <c r="C23" s="7" t="s">
        <v>18</v>
      </c>
      <c r="D23" s="7"/>
    </row>
    <row r="24" spans="1:4" x14ac:dyDescent="0.25">
      <c r="B24" s="4"/>
    </row>
    <row r="25" spans="1:4" x14ac:dyDescent="0.25">
      <c r="A25" t="s">
        <v>7</v>
      </c>
      <c r="B25" s="8">
        <f>(((B19*(B17*3600))/B21)/3600000)*B23</f>
        <v>21.068938807126266</v>
      </c>
      <c r="C25" t="s">
        <v>8</v>
      </c>
    </row>
    <row r="26" spans="1:4" x14ac:dyDescent="0.25">
      <c r="B26" s="4"/>
    </row>
    <row r="27" spans="1:4" x14ac:dyDescent="0.25">
      <c r="A27" t="s">
        <v>12</v>
      </c>
      <c r="B27" s="17">
        <v>0.12</v>
      </c>
      <c r="C27" t="s">
        <v>15</v>
      </c>
    </row>
    <row r="28" spans="1:4" x14ac:dyDescent="0.25">
      <c r="B28" s="4"/>
    </row>
    <row r="29" spans="1:4" x14ac:dyDescent="0.25">
      <c r="A29" t="s">
        <v>16</v>
      </c>
      <c r="B29" s="11">
        <f>B25*B27</f>
        <v>2.5282726568551519</v>
      </c>
    </row>
    <row r="30" spans="1:4" x14ac:dyDescent="0.25">
      <c r="B30" s="4"/>
    </row>
  </sheetData>
  <sheetProtection sheet="1" objects="1" scenarios="1"/>
  <mergeCells count="2">
    <mergeCell ref="A2:H2"/>
    <mergeCell ref="A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Instructions</vt:lpstr>
      <vt:lpstr>Single lamp_less detail</vt:lpstr>
      <vt:lpstr>Single lamp_more detail</vt:lpstr>
      <vt:lpstr>Per room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Cabrera-Garcia, Juan</dc:creator>
  <cp:lastModifiedBy>Stokes, Victoria</cp:lastModifiedBy>
  <dcterms:created xsi:type="dcterms:W3CDTF">2024-09-20T21:19:10Z</dcterms:created>
  <dcterms:modified xsi:type="dcterms:W3CDTF">2025-02-09T03:02:02Z</dcterms:modified>
</cp:coreProperties>
</file>