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mailmissouri-my.sharepoint.com/personal/milhollinr_umsystem_edu/Documents/Documents/Forage Budgets/"/>
    </mc:Choice>
  </mc:AlternateContent>
  <xr:revisionPtr revIDLastSave="408" documentId="13_ncr:1_{6C8B20DA-A0FD-4B14-9C47-38731115BEBB}" xr6:coauthVersionLast="47" xr6:coauthVersionMax="47" xr10:uidLastSave="{83C98356-086B-4E0E-A808-BA21D8630398}"/>
  <bookViews>
    <workbookView xWindow="-120" yWindow="-120" windowWidth="29040" windowHeight="15720" xr2:uid="{DBCF4911-C519-48BC-822E-B5C94AC05A5B}"/>
  </bookViews>
  <sheets>
    <sheet name="Introduction" sheetId="17" r:id="rId1"/>
    <sheet name="Inputs" sheetId="18" r:id="rId2"/>
    <sheet name="Machinery Input Tables" sheetId="23" state="hidden" r:id="rId3"/>
    <sheet name="Alfalfa establishment" sheetId="10" r:id="rId4"/>
    <sheet name="Alfalfa small square" sheetId="12" r:id="rId5"/>
    <sheet name="Alfalfa round bale" sheetId="24" r:id="rId6"/>
    <sheet name="Alfalfa baleage" sheetId="11" r:id="rId7"/>
    <sheet name="Pasture establishment" sheetId="13" r:id="rId8"/>
    <sheet name="Mixed hay round bale" sheetId="16" r:id="rId9"/>
    <sheet name="Fescue seed+forage" sheetId="8" r:id="rId10"/>
    <sheet name="Corn silage" sheetId="9" r:id="rId11"/>
  </sheets>
  <definedNames>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acres">#REF!</definedName>
    <definedName name="Boom_Sprayer">#REF!</definedName>
    <definedName name="Boom_Sprayer_SP">#REF!</definedName>
    <definedName name="byyield">#REF!</definedName>
    <definedName name="Chisel_Plow">#REF!</definedName>
    <definedName name="Chisel_Plow_FD">#REF!</definedName>
    <definedName name="Comb_Disk_VRipper">#REF!</definedName>
    <definedName name="Comb_Fld_Cult_Incorp">#REF!</definedName>
    <definedName name="Combine_Size">#REF!</definedName>
    <definedName name="Cornhead_Size">#REF!</definedName>
    <definedName name="crop">#REF!</definedName>
    <definedName name="cropnum">#REF!</definedName>
    <definedName name="Crops">#REF!</definedName>
    <definedName name="Cultivator">#REF!</definedName>
    <definedName name="Cultivator_HR">#REF!</definedName>
    <definedName name="CustomActivities">#REF!</definedName>
    <definedName name="customhire2">#REF!,#REF!</definedName>
    <definedName name="CustomImps">#REF!</definedName>
    <definedName name="Disc_Mower">#REF!</definedName>
    <definedName name="Disk">#REF!</definedName>
    <definedName name="Disk_Mower">#REF!</definedName>
    <definedName name="drying">#REF!,#REF!</definedName>
    <definedName name="Field_Cultivator">#REF!</definedName>
    <definedName name="Grain_Auger">#REF!</definedName>
    <definedName name="Graincart">#REF!</definedName>
    <definedName name="Grainhead_Size">#REF!</definedName>
    <definedName name="Harrow">#REF!</definedName>
    <definedName name="hauling">#REF!,#REF!</definedName>
    <definedName name="herbicide2">#REF!,#REF!</definedName>
    <definedName name="Implementlist">#REF!</definedName>
    <definedName name="Implements">#REF!</definedName>
    <definedName name="Implements7">#REF!</definedName>
    <definedName name="ImplSel" localSheetId="2">#REF!</definedName>
    <definedName name="ImplSel">#REF!</definedName>
    <definedName name="import">#REF!</definedName>
    <definedName name="income">#REF!</definedName>
    <definedName name="insecticide2">#REF!,#REF!</definedName>
    <definedName name="Irrigation">#REF!</definedName>
    <definedName name="irrigation2">#REF!</definedName>
    <definedName name="lease_arrangement">#REF!</definedName>
    <definedName name="leasenum">#REF!</definedName>
    <definedName name="mdbvalues">#REF!,#REF!,#REF!,#REF!</definedName>
    <definedName name="Moldboard_Plow">#REF!</definedName>
    <definedName name="NoTill_Drill">#REF!</definedName>
    <definedName name="NoTill_Planter">#REF!</definedName>
    <definedName name="Passes">#REF!,#REF!,#REF!,#REF!</definedName>
    <definedName name="Planter">#REF!</definedName>
    <definedName name="postharvest">#REF!,#REF!,#REF!</definedName>
    <definedName name="Power">#REF!</definedName>
    <definedName name="Power_Size">#REF!</definedName>
    <definedName name="Powerlist">#REF!</definedName>
    <definedName name="PowerSel" localSheetId="2">#REF!</definedName>
    <definedName name="PowerSel">#REF!</definedName>
    <definedName name="Presswheel_Drill">#REF!</definedName>
    <definedName name="Primary_Units">#REF!</definedName>
    <definedName name="primyield">#REF!</definedName>
    <definedName name="_xlnm.Print_Area" localSheetId="6">'Alfalfa baleage'!$B$2:$F$44,'Alfalfa baleage'!$B$47:$H$1048576,'Alfalfa baleage'!$I$2:$Q$15</definedName>
    <definedName name="_xlnm.Print_Area" localSheetId="3">'Alfalfa establishment'!$B$2:$F$44,'Alfalfa establishment'!$B$47:$H$75</definedName>
    <definedName name="_xlnm.Print_Area" localSheetId="5">'Alfalfa round bale'!$B$2:$F$44,'Alfalfa round bale'!$B$48:$H$1048576,'Alfalfa round bale'!$I$2:$Q$15</definedName>
    <definedName name="_xlnm.Print_Area" localSheetId="4">'Alfalfa small square'!$B$2:$F$44,'Alfalfa small square'!$B$48:$H$1048576,'Alfalfa small square'!$I$2:$Q$15</definedName>
    <definedName name="_xlnm.Print_Area" localSheetId="10">'Corn silage'!$B$2:$F$41,'Corn silage'!$B$44:$H$62,'Corn silage'!$I$2:$Q$15</definedName>
    <definedName name="_xlnm.Print_Area" localSheetId="9">'Fescue seed+forage'!$B$2:$F$40,'Fescue seed+forage'!$B$43:$H$61,'Fescue seed+forage'!$I$2:$Q$15</definedName>
    <definedName name="_xlnm.Print_Area" localSheetId="8">'Mixed hay round bale'!$B$2:$F$40,'Mixed hay round bale'!$B$42:$H$62,'Mixed hay round bale'!$I$2:$R$15</definedName>
    <definedName name="_xlnm.Print_Area" localSheetId="7">'Pasture establishment'!$B$2:$F$44,'Pasture establishment'!$B$47:$H$62</definedName>
    <definedName name="PUAlloc">#REF!</definedName>
    <definedName name="PUMiles">#REF!</definedName>
    <definedName name="rental">#REF!,#REF!,#REF!,#REF!</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100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oller_Bar_Rake">#REF!</definedName>
    <definedName name="Round_Baler_Tie">#REF!</definedName>
    <definedName name="seed2">#REF!,#REF!,#REF!</definedName>
    <definedName name="SemiAlloc">#REF!</definedName>
    <definedName name="SemiMiles">#REF!</definedName>
    <definedName name="Silage_Wrapper">#REF!</definedName>
    <definedName name="Soybeanhead_Size">#REF!</definedName>
    <definedName name="SplitRow_Planter">#REF!</definedName>
    <definedName name="storage">#REF!,#REF!</definedName>
    <definedName name="Swather_Mower_Conditioner">#REF!</definedName>
    <definedName name="Tandem_Disk">#REF!</definedName>
    <definedName name="TenWheelAlloc">#REF!</definedName>
    <definedName name="TenWheelMiles">#REF!</definedName>
    <definedName name="VRipper">#REF!</definedName>
    <definedName name="Wheel_Rake">#REF!</definedName>
    <definedName name="wrn.all." localSheetId="2" hidden="1">{"detail",#N/A,FALSE,"Trac_Table";"tractable",#N/A,FALSE,"Trac_Table";"sensitivity",#N/A,FALSE,"Trac_Table"}</definedName>
    <definedName name="wrn.all." hidden="1">{"detail",#N/A,FALSE,"Trac_Table";"tractable",#N/A,FALSE,"Trac_Table";"sensitivity",#N/A,FALSE,"Trac_Table"}</definedName>
    <definedName name="ww">#REF!</definedName>
    <definedName name="yield">#REF!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49" i="10" l="1"/>
  <c r="E50" i="24"/>
  <c r="E44" i="16" l="1"/>
  <c r="E51" i="11" l="1"/>
  <c r="E50" i="11"/>
  <c r="E48" i="8"/>
  <c r="E50" i="12"/>
  <c r="H66" i="24" l="1"/>
  <c r="I66" i="24" s="1"/>
  <c r="G66" i="24"/>
  <c r="F66" i="24"/>
  <c r="E66" i="24"/>
  <c r="H65" i="24"/>
  <c r="G65" i="24"/>
  <c r="I65" i="24" s="1"/>
  <c r="F65" i="24"/>
  <c r="E65" i="24"/>
  <c r="H64" i="24"/>
  <c r="G64" i="24"/>
  <c r="I64" i="24" s="1"/>
  <c r="F64" i="24"/>
  <c r="E64" i="24"/>
  <c r="H63" i="24"/>
  <c r="F63" i="24"/>
  <c r="E63" i="24"/>
  <c r="G63" i="24" s="1"/>
  <c r="I63" i="24" s="1"/>
  <c r="H62" i="24"/>
  <c r="F62" i="24"/>
  <c r="E62" i="24"/>
  <c r="H61" i="24"/>
  <c r="F61" i="24"/>
  <c r="E61" i="24"/>
  <c r="H60" i="24"/>
  <c r="F60" i="24"/>
  <c r="E60" i="24"/>
  <c r="G60" i="24" s="1"/>
  <c r="H59" i="24"/>
  <c r="F59" i="24"/>
  <c r="E59" i="24"/>
  <c r="H58" i="24"/>
  <c r="F58" i="24"/>
  <c r="E58" i="24"/>
  <c r="G58" i="24" s="1"/>
  <c r="D52" i="24"/>
  <c r="C52" i="24"/>
  <c r="G52" i="24" s="1"/>
  <c r="D51" i="24"/>
  <c r="C51" i="24"/>
  <c r="G51" i="24" s="1"/>
  <c r="D50" i="24"/>
  <c r="C50" i="24"/>
  <c r="D49" i="24"/>
  <c r="C49" i="24"/>
  <c r="E27" i="24"/>
  <c r="E23" i="24"/>
  <c r="E22" i="24"/>
  <c r="F16" i="24"/>
  <c r="E14" i="24"/>
  <c r="E13" i="24"/>
  <c r="E12" i="24"/>
  <c r="F10" i="24"/>
  <c r="J8" i="24"/>
  <c r="J7" i="24" s="1"/>
  <c r="F6" i="24"/>
  <c r="F5" i="24"/>
  <c r="N4" i="24"/>
  <c r="P4" i="24" s="1"/>
  <c r="F16" i="11"/>
  <c r="F16" i="12"/>
  <c r="F19" i="10"/>
  <c r="F6" i="10"/>
  <c r="F11" i="10"/>
  <c r="G62" i="24" l="1"/>
  <c r="I62" i="24" s="1"/>
  <c r="G61" i="24"/>
  <c r="I61" i="24" s="1"/>
  <c r="F11" i="24"/>
  <c r="G49" i="24"/>
  <c r="F7" i="24"/>
  <c r="G59" i="24"/>
  <c r="I59" i="24" s="1"/>
  <c r="I60" i="24"/>
  <c r="H67" i="24"/>
  <c r="F32" i="24" s="1"/>
  <c r="F67" i="24"/>
  <c r="D22" i="24" s="1"/>
  <c r="F22" i="24" s="1"/>
  <c r="J10" i="24"/>
  <c r="J5" i="24"/>
  <c r="K4" i="24"/>
  <c r="O4" i="24"/>
  <c r="L4" i="24"/>
  <c r="M4" i="24"/>
  <c r="Q4" i="24"/>
  <c r="G50" i="24"/>
  <c r="G53" i="24" s="1"/>
  <c r="F21" i="24" s="1"/>
  <c r="F31" i="24"/>
  <c r="F25" i="24"/>
  <c r="I58" i="24"/>
  <c r="J11" i="24"/>
  <c r="J6" i="24"/>
  <c r="J9" i="24"/>
  <c r="E67" i="24"/>
  <c r="D23" i="24" s="1"/>
  <c r="F23" i="24" s="1"/>
  <c r="F10" i="9"/>
  <c r="G67" i="24" l="1"/>
  <c r="I67" i="24"/>
  <c r="F24" i="24"/>
  <c r="D27" i="24"/>
  <c r="F27" i="24" s="1"/>
  <c r="F28" i="24" s="1"/>
  <c r="E42" i="24" s="1"/>
  <c r="K134" i="23"/>
  <c r="K135" i="23"/>
  <c r="K136" i="23"/>
  <c r="K137" i="23"/>
  <c r="K138" i="23"/>
  <c r="K139" i="23"/>
  <c r="K140" i="23"/>
  <c r="K141" i="23"/>
  <c r="K142" i="23"/>
  <c r="K143" i="23"/>
  <c r="K144" i="23"/>
  <c r="K145" i="23"/>
  <c r="K146" i="23"/>
  <c r="K147" i="23"/>
  <c r="K148" i="23"/>
  <c r="K149" i="23"/>
  <c r="K150" i="23"/>
  <c r="K151" i="23"/>
  <c r="K152" i="23"/>
  <c r="K153" i="23"/>
  <c r="K154" i="23"/>
  <c r="K155" i="23"/>
  <c r="K156" i="23"/>
  <c r="K157" i="23"/>
  <c r="K158" i="23"/>
  <c r="K159" i="23"/>
  <c r="K160" i="23"/>
  <c r="K161" i="23"/>
  <c r="K162" i="23"/>
  <c r="K163" i="23"/>
  <c r="K164" i="23"/>
  <c r="K165" i="23"/>
  <c r="K166" i="23"/>
  <c r="K167" i="23"/>
  <c r="K168" i="23"/>
  <c r="K169" i="23"/>
  <c r="K170" i="23"/>
  <c r="K171" i="23"/>
  <c r="K172" i="23"/>
  <c r="K173" i="23"/>
  <c r="K174" i="23"/>
  <c r="K175" i="23"/>
  <c r="K176" i="23"/>
  <c r="K177" i="23"/>
  <c r="K178" i="23"/>
  <c r="K179" i="23"/>
  <c r="K180" i="23"/>
  <c r="K181" i="23"/>
  <c r="K182" i="23"/>
  <c r="K133" i="23"/>
  <c r="BO10" i="23"/>
  <c r="BO6" i="23"/>
  <c r="E47" i="9"/>
  <c r="G62" i="9"/>
  <c r="F62" i="9"/>
  <c r="E62" i="9"/>
  <c r="G61" i="9"/>
  <c r="F61" i="9"/>
  <c r="E61" i="9"/>
  <c r="G60" i="9"/>
  <c r="F60" i="9"/>
  <c r="E60" i="9"/>
  <c r="F59" i="9"/>
  <c r="D49" i="9"/>
  <c r="C49" i="9"/>
  <c r="D48" i="9"/>
  <c r="C48" i="9"/>
  <c r="D47" i="9"/>
  <c r="C47" i="9"/>
  <c r="D46" i="9"/>
  <c r="C46" i="9"/>
  <c r="G60" i="8"/>
  <c r="F60" i="8"/>
  <c r="E60" i="8"/>
  <c r="G59" i="8"/>
  <c r="F59" i="8"/>
  <c r="E59" i="8"/>
  <c r="G58" i="8"/>
  <c r="F58" i="8"/>
  <c r="E58" i="8"/>
  <c r="F57" i="8"/>
  <c r="D48" i="8"/>
  <c r="C48" i="8"/>
  <c r="D47" i="8"/>
  <c r="C47" i="8"/>
  <c r="D46" i="8"/>
  <c r="C46" i="8"/>
  <c r="D45" i="8"/>
  <c r="C45" i="8"/>
  <c r="F39" i="24" l="1"/>
  <c r="G49" i="9"/>
  <c r="G48" i="9"/>
  <c r="G48" i="8"/>
  <c r="G45" i="8"/>
  <c r="G47" i="9"/>
  <c r="G46" i="9"/>
  <c r="G46" i="8"/>
  <c r="G47" i="8"/>
  <c r="G50" i="9" l="1"/>
  <c r="F19" i="9" s="1"/>
  <c r="G49" i="8"/>
  <c r="F21" i="8" s="1"/>
  <c r="G57" i="16" l="1"/>
  <c r="F57" i="16"/>
  <c r="E57" i="16"/>
  <c r="G56" i="16"/>
  <c r="F56" i="16"/>
  <c r="E56" i="16"/>
  <c r="F55" i="16"/>
  <c r="D46" i="16"/>
  <c r="C46" i="16"/>
  <c r="D45" i="16"/>
  <c r="C45" i="16"/>
  <c r="D44" i="16"/>
  <c r="C44" i="16"/>
  <c r="D43" i="16"/>
  <c r="C43" i="16"/>
  <c r="G63" i="13"/>
  <c r="F63" i="13"/>
  <c r="E63" i="13"/>
  <c r="F62" i="13"/>
  <c r="E62" i="13"/>
  <c r="G62" i="13" s="1"/>
  <c r="F61" i="13"/>
  <c r="E61" i="13"/>
  <c r="G61" i="13" s="1"/>
  <c r="F60" i="13"/>
  <c r="D52" i="13"/>
  <c r="C52" i="13"/>
  <c r="D51" i="13"/>
  <c r="C51" i="13"/>
  <c r="D50" i="13"/>
  <c r="C50" i="13"/>
  <c r="D49" i="13"/>
  <c r="C49" i="13"/>
  <c r="G51" i="13" l="1"/>
  <c r="G46" i="16"/>
  <c r="G49" i="13"/>
  <c r="G50" i="13"/>
  <c r="G52" i="13"/>
  <c r="G44" i="16"/>
  <c r="G43" i="16"/>
  <c r="G45" i="16"/>
  <c r="G53" i="13" l="1"/>
  <c r="F25" i="13" s="1"/>
  <c r="G47" i="16"/>
  <c r="F20" i="16" s="1"/>
  <c r="G66" i="12" l="1"/>
  <c r="F66" i="12"/>
  <c r="E66" i="12"/>
  <c r="G65" i="12"/>
  <c r="F65" i="12"/>
  <c r="E65" i="12"/>
  <c r="G64" i="12"/>
  <c r="F64" i="12"/>
  <c r="E64" i="12"/>
  <c r="F63" i="12"/>
  <c r="D52" i="12"/>
  <c r="C52" i="12"/>
  <c r="D51" i="12"/>
  <c r="C51" i="12"/>
  <c r="D50" i="12"/>
  <c r="C50" i="12"/>
  <c r="D49" i="12"/>
  <c r="C49" i="12"/>
  <c r="D52" i="11"/>
  <c r="G52" i="11" s="1"/>
  <c r="D51" i="11"/>
  <c r="D50" i="11"/>
  <c r="D49" i="11"/>
  <c r="C52" i="11"/>
  <c r="C51" i="11"/>
  <c r="C50" i="11"/>
  <c r="C49" i="11"/>
  <c r="XFD68" i="11"/>
  <c r="XFC68" i="11"/>
  <c r="XFB68" i="11"/>
  <c r="XFA68" i="11"/>
  <c r="XEZ68" i="11"/>
  <c r="XEY68" i="11"/>
  <c r="XEX68" i="11"/>
  <c r="XEW68" i="11"/>
  <c r="XEV68" i="11"/>
  <c r="XEU68" i="11"/>
  <c r="XET68" i="11"/>
  <c r="XES68" i="11"/>
  <c r="XER68" i="11"/>
  <c r="XEQ68" i="11"/>
  <c r="XEP68" i="11"/>
  <c r="XEO68" i="11"/>
  <c r="XEN68" i="11"/>
  <c r="XEM68" i="11"/>
  <c r="XEL68" i="11"/>
  <c r="XEK68" i="11"/>
  <c r="XEJ68" i="11"/>
  <c r="XEI68" i="11"/>
  <c r="XEH68" i="11"/>
  <c r="XEG68" i="11"/>
  <c r="XEF68" i="11"/>
  <c r="XEE68" i="11"/>
  <c r="XED68" i="11"/>
  <c r="XEC68" i="11"/>
  <c r="XEB68" i="11"/>
  <c r="XEA68" i="11"/>
  <c r="XDZ68" i="11"/>
  <c r="XDY68" i="11"/>
  <c r="XDX68" i="11"/>
  <c r="XDW68" i="11"/>
  <c r="XDV68" i="11"/>
  <c r="XDU68" i="11"/>
  <c r="XDT68" i="11"/>
  <c r="XDS68" i="11"/>
  <c r="XDR68" i="11"/>
  <c r="XDQ68" i="11"/>
  <c r="XDP68" i="11"/>
  <c r="XDO68" i="11"/>
  <c r="XDN68" i="11"/>
  <c r="XDM68" i="11"/>
  <c r="XDL68" i="11"/>
  <c r="XDK68" i="11"/>
  <c r="XDJ68" i="11"/>
  <c r="XDI68" i="11"/>
  <c r="XDH68" i="11"/>
  <c r="XDG68" i="11"/>
  <c r="XDF68" i="11"/>
  <c r="XDE68" i="11"/>
  <c r="XDD68" i="11"/>
  <c r="XDC68" i="11"/>
  <c r="XDB68" i="11"/>
  <c r="XDA68" i="11"/>
  <c r="XCZ68" i="11"/>
  <c r="XCY68" i="11"/>
  <c r="XCX68" i="11"/>
  <c r="XCW68" i="11"/>
  <c r="XCV68" i="11"/>
  <c r="XCU68" i="11"/>
  <c r="XCT68" i="11"/>
  <c r="XCS68" i="11"/>
  <c r="XCR68" i="11"/>
  <c r="XCQ68" i="11"/>
  <c r="XCP68" i="11"/>
  <c r="XCO68" i="11"/>
  <c r="XCN68" i="11"/>
  <c r="XCM68" i="11"/>
  <c r="XCL68" i="11"/>
  <c r="XCK68" i="11"/>
  <c r="XCJ68" i="11"/>
  <c r="XCI68" i="11"/>
  <c r="XCH68" i="11"/>
  <c r="XCG68" i="11"/>
  <c r="XCF68" i="11"/>
  <c r="XCE68" i="11"/>
  <c r="XCD68" i="11"/>
  <c r="XCC68" i="11"/>
  <c r="XCB68" i="11"/>
  <c r="XCA68" i="11"/>
  <c r="XBZ68" i="11"/>
  <c r="XBY68" i="11"/>
  <c r="XBX68" i="11"/>
  <c r="XBW68" i="11"/>
  <c r="XBV68" i="11"/>
  <c r="XBU68" i="11"/>
  <c r="XBT68" i="11"/>
  <c r="XBS68" i="11"/>
  <c r="XBR68" i="11"/>
  <c r="XBQ68" i="11"/>
  <c r="XBP68" i="11"/>
  <c r="XBO68" i="11"/>
  <c r="XBN68" i="11"/>
  <c r="XBM68" i="11"/>
  <c r="XBL68" i="11"/>
  <c r="XBK68" i="11"/>
  <c r="XBJ68" i="11"/>
  <c r="XBI68" i="11"/>
  <c r="XBH68" i="11"/>
  <c r="XBG68" i="11"/>
  <c r="XBF68" i="11"/>
  <c r="XBE68" i="11"/>
  <c r="XBD68" i="11"/>
  <c r="XBC68" i="11"/>
  <c r="XBB68" i="11"/>
  <c r="XBA68" i="11"/>
  <c r="XAZ68" i="11"/>
  <c r="XAY68" i="11"/>
  <c r="XAX68" i="11"/>
  <c r="XAW68" i="11"/>
  <c r="XAV68" i="11"/>
  <c r="XAU68" i="11"/>
  <c r="XAT68" i="11"/>
  <c r="XAS68" i="11"/>
  <c r="XAR68" i="11"/>
  <c r="XAQ68" i="11"/>
  <c r="XAP68" i="11"/>
  <c r="XAO68" i="11"/>
  <c r="XAN68" i="11"/>
  <c r="XAM68" i="11"/>
  <c r="XAL68" i="11"/>
  <c r="XAK68" i="11"/>
  <c r="XAJ68" i="11"/>
  <c r="XAI68" i="11"/>
  <c r="XAH68" i="11"/>
  <c r="XAG68" i="11"/>
  <c r="XAF68" i="11"/>
  <c r="XAE68" i="11"/>
  <c r="XAD68" i="11"/>
  <c r="XAC68" i="11"/>
  <c r="XAB68" i="11"/>
  <c r="XAA68" i="11"/>
  <c r="WZZ68" i="11"/>
  <c r="WZY68" i="11"/>
  <c r="WZX68" i="11"/>
  <c r="WZW68" i="11"/>
  <c r="WZV68" i="11"/>
  <c r="WZU68" i="11"/>
  <c r="WZT68" i="11"/>
  <c r="WZS68" i="11"/>
  <c r="WZR68" i="11"/>
  <c r="WZQ68" i="11"/>
  <c r="WZP68" i="11"/>
  <c r="WZO68" i="11"/>
  <c r="WZN68" i="11"/>
  <c r="WZM68" i="11"/>
  <c r="WZL68" i="11"/>
  <c r="WZK68" i="11"/>
  <c r="WZJ68" i="11"/>
  <c r="WZI68" i="11"/>
  <c r="WZH68" i="11"/>
  <c r="WZG68" i="11"/>
  <c r="WZF68" i="11"/>
  <c r="WZE68" i="11"/>
  <c r="WZD68" i="11"/>
  <c r="WZC68" i="11"/>
  <c r="WZB68" i="11"/>
  <c r="WZA68" i="11"/>
  <c r="WYZ68" i="11"/>
  <c r="WYY68" i="11"/>
  <c r="WYX68" i="11"/>
  <c r="WYW68" i="11"/>
  <c r="WYV68" i="11"/>
  <c r="WYU68" i="11"/>
  <c r="WYT68" i="11"/>
  <c r="WYS68" i="11"/>
  <c r="WYR68" i="11"/>
  <c r="WYQ68" i="11"/>
  <c r="WYP68" i="11"/>
  <c r="WYO68" i="11"/>
  <c r="WYN68" i="11"/>
  <c r="WYM68" i="11"/>
  <c r="WYL68" i="11"/>
  <c r="WYK68" i="11"/>
  <c r="WYJ68" i="11"/>
  <c r="WYI68" i="11"/>
  <c r="WYH68" i="11"/>
  <c r="WYG68" i="11"/>
  <c r="WYF68" i="11"/>
  <c r="WYE68" i="11"/>
  <c r="WYD68" i="11"/>
  <c r="WYC68" i="11"/>
  <c r="WYB68" i="11"/>
  <c r="WYA68" i="11"/>
  <c r="WXZ68" i="11"/>
  <c r="WXY68" i="11"/>
  <c r="WXX68" i="11"/>
  <c r="WXW68" i="11"/>
  <c r="WXV68" i="11"/>
  <c r="WXU68" i="11"/>
  <c r="WXT68" i="11"/>
  <c r="WXS68" i="11"/>
  <c r="WXR68" i="11"/>
  <c r="WXQ68" i="11"/>
  <c r="WXP68" i="11"/>
  <c r="WXO68" i="11"/>
  <c r="WXN68" i="11"/>
  <c r="WXM68" i="11"/>
  <c r="WXL68" i="11"/>
  <c r="WXK68" i="11"/>
  <c r="WXJ68" i="11"/>
  <c r="WXI68" i="11"/>
  <c r="WXH68" i="11"/>
  <c r="WXG68" i="11"/>
  <c r="WXF68" i="11"/>
  <c r="WXE68" i="11"/>
  <c r="WXD68" i="11"/>
  <c r="WXC68" i="11"/>
  <c r="WXB68" i="11"/>
  <c r="WXA68" i="11"/>
  <c r="WWZ68" i="11"/>
  <c r="WWY68" i="11"/>
  <c r="WWX68" i="11"/>
  <c r="WWW68" i="11"/>
  <c r="WWV68" i="11"/>
  <c r="WWU68" i="11"/>
  <c r="WWT68" i="11"/>
  <c r="WWS68" i="11"/>
  <c r="WWR68" i="11"/>
  <c r="WWQ68" i="11"/>
  <c r="WWP68" i="11"/>
  <c r="WWO68" i="11"/>
  <c r="WWN68" i="11"/>
  <c r="WWM68" i="11"/>
  <c r="WWL68" i="11"/>
  <c r="WWK68" i="11"/>
  <c r="WWJ68" i="11"/>
  <c r="WWI68" i="11"/>
  <c r="WWH68" i="11"/>
  <c r="WWG68" i="11"/>
  <c r="WWF68" i="11"/>
  <c r="WWE68" i="11"/>
  <c r="WWD68" i="11"/>
  <c r="WWC68" i="11"/>
  <c r="WWB68" i="11"/>
  <c r="WWA68" i="11"/>
  <c r="WVZ68" i="11"/>
  <c r="WVY68" i="11"/>
  <c r="WVX68" i="11"/>
  <c r="WVW68" i="11"/>
  <c r="WVV68" i="11"/>
  <c r="WVU68" i="11"/>
  <c r="WVT68" i="11"/>
  <c r="WVS68" i="11"/>
  <c r="WVR68" i="11"/>
  <c r="WVQ68" i="11"/>
  <c r="WVP68" i="11"/>
  <c r="WVO68" i="11"/>
  <c r="WVN68" i="11"/>
  <c r="WVM68" i="11"/>
  <c r="WVL68" i="11"/>
  <c r="WVK68" i="11"/>
  <c r="WVJ68" i="11"/>
  <c r="WVI68" i="11"/>
  <c r="WVH68" i="11"/>
  <c r="WVG68" i="11"/>
  <c r="WVF68" i="11"/>
  <c r="WVE68" i="11"/>
  <c r="WVD68" i="11"/>
  <c r="WVC68" i="11"/>
  <c r="WVB68" i="11"/>
  <c r="WVA68" i="11"/>
  <c r="WUZ68" i="11"/>
  <c r="WUY68" i="11"/>
  <c r="WUX68" i="11"/>
  <c r="WUW68" i="11"/>
  <c r="WUV68" i="11"/>
  <c r="WUU68" i="11"/>
  <c r="WUT68" i="11"/>
  <c r="WUS68" i="11"/>
  <c r="WUR68" i="11"/>
  <c r="WUQ68" i="11"/>
  <c r="WUP68" i="11"/>
  <c r="WUO68" i="11"/>
  <c r="WUN68" i="11"/>
  <c r="WUM68" i="11"/>
  <c r="WUL68" i="11"/>
  <c r="WUK68" i="11"/>
  <c r="WUJ68" i="11"/>
  <c r="WUI68" i="11"/>
  <c r="WUH68" i="11"/>
  <c r="WUG68" i="11"/>
  <c r="WUF68" i="11"/>
  <c r="WUE68" i="11"/>
  <c r="WUD68" i="11"/>
  <c r="WUC68" i="11"/>
  <c r="WUB68" i="11"/>
  <c r="WUA68" i="11"/>
  <c r="WTZ68" i="11"/>
  <c r="WTY68" i="11"/>
  <c r="WTX68" i="11"/>
  <c r="WTW68" i="11"/>
  <c r="WTV68" i="11"/>
  <c r="WTU68" i="11"/>
  <c r="WTT68" i="11"/>
  <c r="WTS68" i="11"/>
  <c r="WTR68" i="11"/>
  <c r="WTQ68" i="11"/>
  <c r="WTP68" i="11"/>
  <c r="WTO68" i="11"/>
  <c r="WTN68" i="11"/>
  <c r="WTM68" i="11"/>
  <c r="WTL68" i="11"/>
  <c r="WTK68" i="11"/>
  <c r="WTJ68" i="11"/>
  <c r="WTI68" i="11"/>
  <c r="WTH68" i="11"/>
  <c r="WTG68" i="11"/>
  <c r="WTF68" i="11"/>
  <c r="WTE68" i="11"/>
  <c r="WTD68" i="11"/>
  <c r="WTC68" i="11"/>
  <c r="WTB68" i="11"/>
  <c r="WTA68" i="11"/>
  <c r="WSZ68" i="11"/>
  <c r="WSY68" i="11"/>
  <c r="WSX68" i="11"/>
  <c r="WSW68" i="11"/>
  <c r="WSV68" i="11"/>
  <c r="WSU68" i="11"/>
  <c r="WST68" i="11"/>
  <c r="WSS68" i="11"/>
  <c r="WSR68" i="11"/>
  <c r="WSQ68" i="11"/>
  <c r="WSP68" i="11"/>
  <c r="WSO68" i="11"/>
  <c r="WSN68" i="11"/>
  <c r="WSM68" i="11"/>
  <c r="WSL68" i="11"/>
  <c r="WSK68" i="11"/>
  <c r="WSJ68" i="11"/>
  <c r="WSI68" i="11"/>
  <c r="WSH68" i="11"/>
  <c r="WSG68" i="11"/>
  <c r="WSF68" i="11"/>
  <c r="WSE68" i="11"/>
  <c r="WSD68" i="11"/>
  <c r="WSC68" i="11"/>
  <c r="WSB68" i="11"/>
  <c r="WSA68" i="11"/>
  <c r="WRZ68" i="11"/>
  <c r="WRY68" i="11"/>
  <c r="WRX68" i="11"/>
  <c r="WRW68" i="11"/>
  <c r="WRV68" i="11"/>
  <c r="WRU68" i="11"/>
  <c r="WRT68" i="11"/>
  <c r="WRS68" i="11"/>
  <c r="WRR68" i="11"/>
  <c r="WRQ68" i="11"/>
  <c r="WRP68" i="11"/>
  <c r="WRO68" i="11"/>
  <c r="WRN68" i="11"/>
  <c r="WRM68" i="11"/>
  <c r="WRL68" i="11"/>
  <c r="WRK68" i="11"/>
  <c r="WRJ68" i="11"/>
  <c r="WRI68" i="11"/>
  <c r="WRH68" i="11"/>
  <c r="WRG68" i="11"/>
  <c r="WRF68" i="11"/>
  <c r="WRE68" i="11"/>
  <c r="WRD68" i="11"/>
  <c r="WRC68" i="11"/>
  <c r="WRB68" i="11"/>
  <c r="WRA68" i="11"/>
  <c r="WQZ68" i="11"/>
  <c r="WQY68" i="11"/>
  <c r="WQX68" i="11"/>
  <c r="WQW68" i="11"/>
  <c r="WQV68" i="11"/>
  <c r="WQU68" i="11"/>
  <c r="WQT68" i="11"/>
  <c r="WQS68" i="11"/>
  <c r="WQR68" i="11"/>
  <c r="WQQ68" i="11"/>
  <c r="WQP68" i="11"/>
  <c r="WQO68" i="11"/>
  <c r="WQN68" i="11"/>
  <c r="WQM68" i="11"/>
  <c r="WQL68" i="11"/>
  <c r="WQK68" i="11"/>
  <c r="WQJ68" i="11"/>
  <c r="WQI68" i="11"/>
  <c r="WQH68" i="11"/>
  <c r="WQG68" i="11"/>
  <c r="WQF68" i="11"/>
  <c r="WQE68" i="11"/>
  <c r="WQD68" i="11"/>
  <c r="WQC68" i="11"/>
  <c r="WQB68" i="11"/>
  <c r="WQA68" i="11"/>
  <c r="WPZ68" i="11"/>
  <c r="WPY68" i="11"/>
  <c r="WPX68" i="11"/>
  <c r="WPW68" i="11"/>
  <c r="WPV68" i="11"/>
  <c r="WPU68" i="11"/>
  <c r="WPT68" i="11"/>
  <c r="WPS68" i="11"/>
  <c r="WPR68" i="11"/>
  <c r="WPQ68" i="11"/>
  <c r="WPP68" i="11"/>
  <c r="WPO68" i="11"/>
  <c r="WPN68" i="11"/>
  <c r="WPM68" i="11"/>
  <c r="WPL68" i="11"/>
  <c r="WPK68" i="11"/>
  <c r="WPJ68" i="11"/>
  <c r="WPI68" i="11"/>
  <c r="WPH68" i="11"/>
  <c r="WPG68" i="11"/>
  <c r="WPF68" i="11"/>
  <c r="WPE68" i="11"/>
  <c r="WPD68" i="11"/>
  <c r="WPC68" i="11"/>
  <c r="WPB68" i="11"/>
  <c r="WPA68" i="11"/>
  <c r="WOZ68" i="11"/>
  <c r="WOY68" i="11"/>
  <c r="WOX68" i="11"/>
  <c r="WOW68" i="11"/>
  <c r="WOV68" i="11"/>
  <c r="WOU68" i="11"/>
  <c r="WOT68" i="11"/>
  <c r="WOS68" i="11"/>
  <c r="WOR68" i="11"/>
  <c r="WOQ68" i="11"/>
  <c r="WOP68" i="11"/>
  <c r="WOO68" i="11"/>
  <c r="WON68" i="11"/>
  <c r="WOM68" i="11"/>
  <c r="WOL68" i="11"/>
  <c r="WOK68" i="11"/>
  <c r="WOJ68" i="11"/>
  <c r="WOI68" i="11"/>
  <c r="WOH68" i="11"/>
  <c r="WOG68" i="11"/>
  <c r="WOF68" i="11"/>
  <c r="WOE68" i="11"/>
  <c r="WOD68" i="11"/>
  <c r="WOC68" i="11"/>
  <c r="WOB68" i="11"/>
  <c r="WOA68" i="11"/>
  <c r="WNZ68" i="11"/>
  <c r="WNY68" i="11"/>
  <c r="WNX68" i="11"/>
  <c r="WNW68" i="11"/>
  <c r="WNV68" i="11"/>
  <c r="WNU68" i="11"/>
  <c r="WNT68" i="11"/>
  <c r="WNS68" i="11"/>
  <c r="WNR68" i="11"/>
  <c r="WNQ68" i="11"/>
  <c r="WNP68" i="11"/>
  <c r="WNO68" i="11"/>
  <c r="WNN68" i="11"/>
  <c r="WNM68" i="11"/>
  <c r="WNL68" i="11"/>
  <c r="WNK68" i="11"/>
  <c r="WNJ68" i="11"/>
  <c r="WNI68" i="11"/>
  <c r="WNH68" i="11"/>
  <c r="WNG68" i="11"/>
  <c r="WNF68" i="11"/>
  <c r="WNE68" i="11"/>
  <c r="WND68" i="11"/>
  <c r="WNC68" i="11"/>
  <c r="WNB68" i="11"/>
  <c r="WNA68" i="11"/>
  <c r="WMZ68" i="11"/>
  <c r="WMY68" i="11"/>
  <c r="WMX68" i="11"/>
  <c r="WMW68" i="11"/>
  <c r="WMV68" i="11"/>
  <c r="WMU68" i="11"/>
  <c r="WMT68" i="11"/>
  <c r="WMS68" i="11"/>
  <c r="WMR68" i="11"/>
  <c r="WMQ68" i="11"/>
  <c r="WMP68" i="11"/>
  <c r="WMO68" i="11"/>
  <c r="WMN68" i="11"/>
  <c r="WMM68" i="11"/>
  <c r="WML68" i="11"/>
  <c r="WMK68" i="11"/>
  <c r="WMJ68" i="11"/>
  <c r="WMI68" i="11"/>
  <c r="WMH68" i="11"/>
  <c r="WMG68" i="11"/>
  <c r="WMF68" i="11"/>
  <c r="WME68" i="11"/>
  <c r="WMD68" i="11"/>
  <c r="WMC68" i="11"/>
  <c r="WMB68" i="11"/>
  <c r="WMA68" i="11"/>
  <c r="WLZ68" i="11"/>
  <c r="WLY68" i="11"/>
  <c r="WLX68" i="11"/>
  <c r="WLW68" i="11"/>
  <c r="WLV68" i="11"/>
  <c r="WLU68" i="11"/>
  <c r="WLT68" i="11"/>
  <c r="WLS68" i="11"/>
  <c r="WLR68" i="11"/>
  <c r="WLQ68" i="11"/>
  <c r="WLP68" i="11"/>
  <c r="WLO68" i="11"/>
  <c r="WLN68" i="11"/>
  <c r="WLM68" i="11"/>
  <c r="WLL68" i="11"/>
  <c r="WLK68" i="11"/>
  <c r="WLJ68" i="11"/>
  <c r="WLI68" i="11"/>
  <c r="WLH68" i="11"/>
  <c r="WLG68" i="11"/>
  <c r="WLF68" i="11"/>
  <c r="WLE68" i="11"/>
  <c r="WLD68" i="11"/>
  <c r="WLC68" i="11"/>
  <c r="WLB68" i="11"/>
  <c r="WLA68" i="11"/>
  <c r="WKZ68" i="11"/>
  <c r="WKY68" i="11"/>
  <c r="WKX68" i="11"/>
  <c r="WKW68" i="11"/>
  <c r="WKV68" i="11"/>
  <c r="WKU68" i="11"/>
  <c r="WKT68" i="11"/>
  <c r="WKS68" i="11"/>
  <c r="WKR68" i="11"/>
  <c r="WKQ68" i="11"/>
  <c r="WKP68" i="11"/>
  <c r="WKO68" i="11"/>
  <c r="WKN68" i="11"/>
  <c r="WKM68" i="11"/>
  <c r="WKL68" i="11"/>
  <c r="WKK68" i="11"/>
  <c r="WKJ68" i="11"/>
  <c r="WKI68" i="11"/>
  <c r="WKH68" i="11"/>
  <c r="WKG68" i="11"/>
  <c r="WKF68" i="11"/>
  <c r="WKE68" i="11"/>
  <c r="WKD68" i="11"/>
  <c r="WKC68" i="11"/>
  <c r="WKB68" i="11"/>
  <c r="WKA68" i="11"/>
  <c r="WJZ68" i="11"/>
  <c r="WJY68" i="11"/>
  <c r="WJX68" i="11"/>
  <c r="WJW68" i="11"/>
  <c r="WJV68" i="11"/>
  <c r="WJU68" i="11"/>
  <c r="WJT68" i="11"/>
  <c r="WJS68" i="11"/>
  <c r="WJR68" i="11"/>
  <c r="WJQ68" i="11"/>
  <c r="WJP68" i="11"/>
  <c r="WJO68" i="11"/>
  <c r="WJN68" i="11"/>
  <c r="WJM68" i="11"/>
  <c r="WJL68" i="11"/>
  <c r="WJK68" i="11"/>
  <c r="WJJ68" i="11"/>
  <c r="WJI68" i="11"/>
  <c r="WJH68" i="11"/>
  <c r="WJG68" i="11"/>
  <c r="WJF68" i="11"/>
  <c r="WJE68" i="11"/>
  <c r="WJD68" i="11"/>
  <c r="WJC68" i="11"/>
  <c r="WJB68" i="11"/>
  <c r="WJA68" i="11"/>
  <c r="WIZ68" i="11"/>
  <c r="WIY68" i="11"/>
  <c r="WIX68" i="11"/>
  <c r="WIW68" i="11"/>
  <c r="WIV68" i="11"/>
  <c r="WIU68" i="11"/>
  <c r="WIT68" i="11"/>
  <c r="WIS68" i="11"/>
  <c r="WIR68" i="11"/>
  <c r="WIQ68" i="11"/>
  <c r="WIP68" i="11"/>
  <c r="WIO68" i="11"/>
  <c r="WIN68" i="11"/>
  <c r="WIM68" i="11"/>
  <c r="WIL68" i="11"/>
  <c r="WIK68" i="11"/>
  <c r="WIJ68" i="11"/>
  <c r="WII68" i="11"/>
  <c r="WIH68" i="11"/>
  <c r="WIG68" i="11"/>
  <c r="WIF68" i="11"/>
  <c r="WIE68" i="11"/>
  <c r="WID68" i="11"/>
  <c r="WIC68" i="11"/>
  <c r="WIB68" i="11"/>
  <c r="WIA68" i="11"/>
  <c r="WHZ68" i="11"/>
  <c r="WHY68" i="11"/>
  <c r="WHX68" i="11"/>
  <c r="WHW68" i="11"/>
  <c r="WHV68" i="11"/>
  <c r="WHU68" i="11"/>
  <c r="WHT68" i="11"/>
  <c r="WHS68" i="11"/>
  <c r="WHR68" i="11"/>
  <c r="WHQ68" i="11"/>
  <c r="WHP68" i="11"/>
  <c r="WHO68" i="11"/>
  <c r="WHN68" i="11"/>
  <c r="WHM68" i="11"/>
  <c r="WHL68" i="11"/>
  <c r="WHK68" i="11"/>
  <c r="WHJ68" i="11"/>
  <c r="WHI68" i="11"/>
  <c r="WHH68" i="11"/>
  <c r="WHG68" i="11"/>
  <c r="WHF68" i="11"/>
  <c r="WHE68" i="11"/>
  <c r="WHD68" i="11"/>
  <c r="WHC68" i="11"/>
  <c r="WHB68" i="11"/>
  <c r="WHA68" i="11"/>
  <c r="WGZ68" i="11"/>
  <c r="WGY68" i="11"/>
  <c r="WGX68" i="11"/>
  <c r="WGW68" i="11"/>
  <c r="WGV68" i="11"/>
  <c r="WGU68" i="11"/>
  <c r="WGT68" i="11"/>
  <c r="WGS68" i="11"/>
  <c r="WGR68" i="11"/>
  <c r="WGQ68" i="11"/>
  <c r="WGP68" i="11"/>
  <c r="WGO68" i="11"/>
  <c r="WGN68" i="11"/>
  <c r="WGM68" i="11"/>
  <c r="WGL68" i="11"/>
  <c r="WGK68" i="11"/>
  <c r="WGJ68" i="11"/>
  <c r="WGI68" i="11"/>
  <c r="WGH68" i="11"/>
  <c r="WGG68" i="11"/>
  <c r="WGF68" i="11"/>
  <c r="WGE68" i="11"/>
  <c r="WGD68" i="11"/>
  <c r="WGC68" i="11"/>
  <c r="WGB68" i="11"/>
  <c r="WGA68" i="11"/>
  <c r="WFZ68" i="11"/>
  <c r="WFY68" i="11"/>
  <c r="WFX68" i="11"/>
  <c r="WFW68" i="11"/>
  <c r="WFV68" i="11"/>
  <c r="WFU68" i="11"/>
  <c r="WFT68" i="11"/>
  <c r="WFS68" i="11"/>
  <c r="WFR68" i="11"/>
  <c r="WFQ68" i="11"/>
  <c r="WFP68" i="11"/>
  <c r="WFO68" i="11"/>
  <c r="WFN68" i="11"/>
  <c r="WFM68" i="11"/>
  <c r="WFL68" i="11"/>
  <c r="WFK68" i="11"/>
  <c r="WFJ68" i="11"/>
  <c r="WFI68" i="11"/>
  <c r="WFH68" i="11"/>
  <c r="WFG68" i="11"/>
  <c r="WFF68" i="11"/>
  <c r="WFE68" i="11"/>
  <c r="WFD68" i="11"/>
  <c r="WFC68" i="11"/>
  <c r="WFB68" i="11"/>
  <c r="WFA68" i="11"/>
  <c r="WEZ68" i="11"/>
  <c r="WEY68" i="11"/>
  <c r="WEX68" i="11"/>
  <c r="WEW68" i="11"/>
  <c r="WEV68" i="11"/>
  <c r="WEU68" i="11"/>
  <c r="WET68" i="11"/>
  <c r="WES68" i="11"/>
  <c r="WER68" i="11"/>
  <c r="WEQ68" i="11"/>
  <c r="WEP68" i="11"/>
  <c r="WEO68" i="11"/>
  <c r="WEN68" i="11"/>
  <c r="WEM68" i="11"/>
  <c r="WEL68" i="11"/>
  <c r="WEK68" i="11"/>
  <c r="WEJ68" i="11"/>
  <c r="WEI68" i="11"/>
  <c r="WEH68" i="11"/>
  <c r="WEG68" i="11"/>
  <c r="WEF68" i="11"/>
  <c r="WEE68" i="11"/>
  <c r="WED68" i="11"/>
  <c r="WEC68" i="11"/>
  <c r="WEB68" i="11"/>
  <c r="WEA68" i="11"/>
  <c r="WDZ68" i="11"/>
  <c r="WDY68" i="11"/>
  <c r="WDX68" i="11"/>
  <c r="WDW68" i="11"/>
  <c r="WDV68" i="11"/>
  <c r="WDU68" i="11"/>
  <c r="WDT68" i="11"/>
  <c r="WDS68" i="11"/>
  <c r="WDR68" i="11"/>
  <c r="WDQ68" i="11"/>
  <c r="WDP68" i="11"/>
  <c r="WDO68" i="11"/>
  <c r="WDN68" i="11"/>
  <c r="WDM68" i="11"/>
  <c r="WDL68" i="11"/>
  <c r="WDK68" i="11"/>
  <c r="WDJ68" i="11"/>
  <c r="WDI68" i="11"/>
  <c r="WDH68" i="11"/>
  <c r="WDG68" i="11"/>
  <c r="WDF68" i="11"/>
  <c r="WDE68" i="11"/>
  <c r="WDD68" i="11"/>
  <c r="WDC68" i="11"/>
  <c r="WDB68" i="11"/>
  <c r="WDA68" i="11"/>
  <c r="WCZ68" i="11"/>
  <c r="WCY68" i="11"/>
  <c r="WCX68" i="11"/>
  <c r="WCW68" i="11"/>
  <c r="WCV68" i="11"/>
  <c r="WCU68" i="11"/>
  <c r="WCT68" i="11"/>
  <c r="WCS68" i="11"/>
  <c r="WCR68" i="11"/>
  <c r="WCQ68" i="11"/>
  <c r="WCP68" i="11"/>
  <c r="WCO68" i="11"/>
  <c r="WCN68" i="11"/>
  <c r="WCM68" i="11"/>
  <c r="WCL68" i="11"/>
  <c r="WCK68" i="11"/>
  <c r="WCJ68" i="11"/>
  <c r="WCI68" i="11"/>
  <c r="WCH68" i="11"/>
  <c r="WCG68" i="11"/>
  <c r="WCF68" i="11"/>
  <c r="WCE68" i="11"/>
  <c r="WCD68" i="11"/>
  <c r="WCC68" i="11"/>
  <c r="WCB68" i="11"/>
  <c r="WCA68" i="11"/>
  <c r="WBZ68" i="11"/>
  <c r="WBY68" i="11"/>
  <c r="WBX68" i="11"/>
  <c r="WBW68" i="11"/>
  <c r="WBV68" i="11"/>
  <c r="WBU68" i="11"/>
  <c r="WBT68" i="11"/>
  <c r="WBS68" i="11"/>
  <c r="WBR68" i="11"/>
  <c r="WBQ68" i="11"/>
  <c r="WBP68" i="11"/>
  <c r="WBO68" i="11"/>
  <c r="WBN68" i="11"/>
  <c r="WBM68" i="11"/>
  <c r="WBL68" i="11"/>
  <c r="WBK68" i="11"/>
  <c r="WBJ68" i="11"/>
  <c r="WBI68" i="11"/>
  <c r="WBH68" i="11"/>
  <c r="WBG68" i="11"/>
  <c r="WBF68" i="11"/>
  <c r="WBE68" i="11"/>
  <c r="WBD68" i="11"/>
  <c r="WBC68" i="11"/>
  <c r="WBB68" i="11"/>
  <c r="WBA68" i="11"/>
  <c r="WAZ68" i="11"/>
  <c r="WAY68" i="11"/>
  <c r="WAX68" i="11"/>
  <c r="WAW68" i="11"/>
  <c r="WAV68" i="11"/>
  <c r="WAU68" i="11"/>
  <c r="WAT68" i="11"/>
  <c r="WAS68" i="11"/>
  <c r="WAR68" i="11"/>
  <c r="WAQ68" i="11"/>
  <c r="WAP68" i="11"/>
  <c r="WAO68" i="11"/>
  <c r="WAN68" i="11"/>
  <c r="WAM68" i="11"/>
  <c r="WAL68" i="11"/>
  <c r="WAK68" i="11"/>
  <c r="WAJ68" i="11"/>
  <c r="WAI68" i="11"/>
  <c r="WAH68" i="11"/>
  <c r="WAG68" i="11"/>
  <c r="WAF68" i="11"/>
  <c r="WAE68" i="11"/>
  <c r="WAD68" i="11"/>
  <c r="WAC68" i="11"/>
  <c r="WAB68" i="11"/>
  <c r="WAA68" i="11"/>
  <c r="VZZ68" i="11"/>
  <c r="VZY68" i="11"/>
  <c r="VZX68" i="11"/>
  <c r="VZW68" i="11"/>
  <c r="VZV68" i="11"/>
  <c r="VZU68" i="11"/>
  <c r="VZT68" i="11"/>
  <c r="VZS68" i="11"/>
  <c r="VZR68" i="11"/>
  <c r="VZQ68" i="11"/>
  <c r="VZP68" i="11"/>
  <c r="VZO68" i="11"/>
  <c r="VZN68" i="11"/>
  <c r="VZM68" i="11"/>
  <c r="VZL68" i="11"/>
  <c r="VZK68" i="11"/>
  <c r="VZJ68" i="11"/>
  <c r="VZI68" i="11"/>
  <c r="VZH68" i="11"/>
  <c r="VZG68" i="11"/>
  <c r="VZF68" i="11"/>
  <c r="VZE68" i="11"/>
  <c r="VZD68" i="11"/>
  <c r="VZC68" i="11"/>
  <c r="VZB68" i="11"/>
  <c r="VZA68" i="11"/>
  <c r="VYZ68" i="11"/>
  <c r="VYY68" i="11"/>
  <c r="VYX68" i="11"/>
  <c r="VYW68" i="11"/>
  <c r="VYV68" i="11"/>
  <c r="VYU68" i="11"/>
  <c r="VYT68" i="11"/>
  <c r="VYS68" i="11"/>
  <c r="VYR68" i="11"/>
  <c r="VYQ68" i="11"/>
  <c r="VYP68" i="11"/>
  <c r="VYO68" i="11"/>
  <c r="VYN68" i="11"/>
  <c r="VYM68" i="11"/>
  <c r="VYL68" i="11"/>
  <c r="VYK68" i="11"/>
  <c r="VYJ68" i="11"/>
  <c r="VYI68" i="11"/>
  <c r="VYH68" i="11"/>
  <c r="VYG68" i="11"/>
  <c r="VYF68" i="11"/>
  <c r="VYE68" i="11"/>
  <c r="VYD68" i="11"/>
  <c r="VYC68" i="11"/>
  <c r="VYB68" i="11"/>
  <c r="VYA68" i="11"/>
  <c r="VXZ68" i="11"/>
  <c r="VXY68" i="11"/>
  <c r="VXX68" i="11"/>
  <c r="VXW68" i="11"/>
  <c r="VXV68" i="11"/>
  <c r="VXU68" i="11"/>
  <c r="VXT68" i="11"/>
  <c r="VXS68" i="11"/>
  <c r="VXR68" i="11"/>
  <c r="VXQ68" i="11"/>
  <c r="VXP68" i="11"/>
  <c r="VXO68" i="11"/>
  <c r="VXN68" i="11"/>
  <c r="VXM68" i="11"/>
  <c r="VXL68" i="11"/>
  <c r="VXK68" i="11"/>
  <c r="VXJ68" i="11"/>
  <c r="VXI68" i="11"/>
  <c r="VXH68" i="11"/>
  <c r="VXG68" i="11"/>
  <c r="VXF68" i="11"/>
  <c r="VXE68" i="11"/>
  <c r="VXD68" i="11"/>
  <c r="VXC68" i="11"/>
  <c r="VXB68" i="11"/>
  <c r="VXA68" i="11"/>
  <c r="VWZ68" i="11"/>
  <c r="VWY68" i="11"/>
  <c r="VWX68" i="11"/>
  <c r="VWW68" i="11"/>
  <c r="VWV68" i="11"/>
  <c r="VWU68" i="11"/>
  <c r="VWT68" i="11"/>
  <c r="VWS68" i="11"/>
  <c r="VWR68" i="11"/>
  <c r="VWQ68" i="11"/>
  <c r="VWP68" i="11"/>
  <c r="VWO68" i="11"/>
  <c r="VWN68" i="11"/>
  <c r="VWM68" i="11"/>
  <c r="VWL68" i="11"/>
  <c r="VWK68" i="11"/>
  <c r="VWJ68" i="11"/>
  <c r="VWI68" i="11"/>
  <c r="VWH68" i="11"/>
  <c r="VWG68" i="11"/>
  <c r="VWF68" i="11"/>
  <c r="VWE68" i="11"/>
  <c r="VWD68" i="11"/>
  <c r="VWC68" i="11"/>
  <c r="VWB68" i="11"/>
  <c r="VWA68" i="11"/>
  <c r="VVZ68" i="11"/>
  <c r="VVY68" i="11"/>
  <c r="VVX68" i="11"/>
  <c r="VVW68" i="11"/>
  <c r="VVV68" i="11"/>
  <c r="VVU68" i="11"/>
  <c r="VVT68" i="11"/>
  <c r="VVS68" i="11"/>
  <c r="VVR68" i="11"/>
  <c r="VVQ68" i="11"/>
  <c r="VVP68" i="11"/>
  <c r="VVO68" i="11"/>
  <c r="VVN68" i="11"/>
  <c r="VVM68" i="11"/>
  <c r="VVL68" i="11"/>
  <c r="VVK68" i="11"/>
  <c r="VVJ68" i="11"/>
  <c r="VVI68" i="11"/>
  <c r="VVH68" i="11"/>
  <c r="VVG68" i="11"/>
  <c r="VVF68" i="11"/>
  <c r="VVE68" i="11"/>
  <c r="VVD68" i="11"/>
  <c r="VVC68" i="11"/>
  <c r="VVB68" i="11"/>
  <c r="VVA68" i="11"/>
  <c r="VUZ68" i="11"/>
  <c r="VUY68" i="11"/>
  <c r="VUX68" i="11"/>
  <c r="VUW68" i="11"/>
  <c r="VUV68" i="11"/>
  <c r="VUU68" i="11"/>
  <c r="VUT68" i="11"/>
  <c r="VUS68" i="11"/>
  <c r="VUR68" i="11"/>
  <c r="VUQ68" i="11"/>
  <c r="VUP68" i="11"/>
  <c r="VUO68" i="11"/>
  <c r="VUN68" i="11"/>
  <c r="VUM68" i="11"/>
  <c r="VUL68" i="11"/>
  <c r="VUK68" i="11"/>
  <c r="VUJ68" i="11"/>
  <c r="VUI68" i="11"/>
  <c r="VUH68" i="11"/>
  <c r="VUG68" i="11"/>
  <c r="VUF68" i="11"/>
  <c r="VUE68" i="11"/>
  <c r="VUD68" i="11"/>
  <c r="VUC68" i="11"/>
  <c r="VUB68" i="11"/>
  <c r="VUA68" i="11"/>
  <c r="VTZ68" i="11"/>
  <c r="VTY68" i="11"/>
  <c r="VTX68" i="11"/>
  <c r="VTW68" i="11"/>
  <c r="VTV68" i="11"/>
  <c r="VTU68" i="11"/>
  <c r="VTT68" i="11"/>
  <c r="VTS68" i="11"/>
  <c r="VTR68" i="11"/>
  <c r="VTQ68" i="11"/>
  <c r="VTP68" i="11"/>
  <c r="VTO68" i="11"/>
  <c r="VTN68" i="11"/>
  <c r="VTM68" i="11"/>
  <c r="VTL68" i="11"/>
  <c r="VTK68" i="11"/>
  <c r="VTJ68" i="11"/>
  <c r="VTI68" i="11"/>
  <c r="VTH68" i="11"/>
  <c r="VTG68" i="11"/>
  <c r="VTF68" i="11"/>
  <c r="VTE68" i="11"/>
  <c r="VTD68" i="11"/>
  <c r="VTC68" i="11"/>
  <c r="VTB68" i="11"/>
  <c r="VTA68" i="11"/>
  <c r="VSZ68" i="11"/>
  <c r="VSY68" i="11"/>
  <c r="VSX68" i="11"/>
  <c r="VSW68" i="11"/>
  <c r="VSV68" i="11"/>
  <c r="VSU68" i="11"/>
  <c r="VST68" i="11"/>
  <c r="VSS68" i="11"/>
  <c r="VSR68" i="11"/>
  <c r="VSQ68" i="11"/>
  <c r="VSP68" i="11"/>
  <c r="VSO68" i="11"/>
  <c r="VSN68" i="11"/>
  <c r="VSM68" i="11"/>
  <c r="VSL68" i="11"/>
  <c r="VSK68" i="11"/>
  <c r="VSJ68" i="11"/>
  <c r="VSI68" i="11"/>
  <c r="VSH68" i="11"/>
  <c r="VSG68" i="11"/>
  <c r="VSF68" i="11"/>
  <c r="VSE68" i="11"/>
  <c r="VSD68" i="11"/>
  <c r="VSC68" i="11"/>
  <c r="VSB68" i="11"/>
  <c r="VSA68" i="11"/>
  <c r="VRZ68" i="11"/>
  <c r="VRY68" i="11"/>
  <c r="VRX68" i="11"/>
  <c r="VRW68" i="11"/>
  <c r="VRV68" i="11"/>
  <c r="VRU68" i="11"/>
  <c r="VRT68" i="11"/>
  <c r="VRS68" i="11"/>
  <c r="VRR68" i="11"/>
  <c r="VRQ68" i="11"/>
  <c r="VRP68" i="11"/>
  <c r="VRO68" i="11"/>
  <c r="VRN68" i="11"/>
  <c r="VRM68" i="11"/>
  <c r="VRL68" i="11"/>
  <c r="VRK68" i="11"/>
  <c r="VRJ68" i="11"/>
  <c r="VRI68" i="11"/>
  <c r="VRH68" i="11"/>
  <c r="VRG68" i="11"/>
  <c r="VRF68" i="11"/>
  <c r="VRE68" i="11"/>
  <c r="VRD68" i="11"/>
  <c r="VRC68" i="11"/>
  <c r="VRB68" i="11"/>
  <c r="VRA68" i="11"/>
  <c r="VQZ68" i="11"/>
  <c r="VQY68" i="11"/>
  <c r="VQX68" i="11"/>
  <c r="VQW68" i="11"/>
  <c r="VQV68" i="11"/>
  <c r="VQU68" i="11"/>
  <c r="VQT68" i="11"/>
  <c r="VQS68" i="11"/>
  <c r="VQR68" i="11"/>
  <c r="VQQ68" i="11"/>
  <c r="VQP68" i="11"/>
  <c r="VQO68" i="11"/>
  <c r="VQN68" i="11"/>
  <c r="VQM68" i="11"/>
  <c r="VQL68" i="11"/>
  <c r="VQK68" i="11"/>
  <c r="VQJ68" i="11"/>
  <c r="VQI68" i="11"/>
  <c r="VQH68" i="11"/>
  <c r="VQG68" i="11"/>
  <c r="VQF68" i="11"/>
  <c r="VQE68" i="11"/>
  <c r="VQD68" i="11"/>
  <c r="VQC68" i="11"/>
  <c r="VQB68" i="11"/>
  <c r="VQA68" i="11"/>
  <c r="VPZ68" i="11"/>
  <c r="VPY68" i="11"/>
  <c r="VPX68" i="11"/>
  <c r="VPW68" i="11"/>
  <c r="VPV68" i="11"/>
  <c r="VPU68" i="11"/>
  <c r="VPT68" i="11"/>
  <c r="VPS68" i="11"/>
  <c r="VPR68" i="11"/>
  <c r="VPQ68" i="11"/>
  <c r="VPP68" i="11"/>
  <c r="VPO68" i="11"/>
  <c r="VPN68" i="11"/>
  <c r="VPM68" i="11"/>
  <c r="VPL68" i="11"/>
  <c r="VPK68" i="11"/>
  <c r="VPJ68" i="11"/>
  <c r="VPI68" i="11"/>
  <c r="VPH68" i="11"/>
  <c r="VPG68" i="11"/>
  <c r="VPF68" i="11"/>
  <c r="VPE68" i="11"/>
  <c r="VPD68" i="11"/>
  <c r="VPC68" i="11"/>
  <c r="VPB68" i="11"/>
  <c r="VPA68" i="11"/>
  <c r="VOZ68" i="11"/>
  <c r="VOY68" i="11"/>
  <c r="VOX68" i="11"/>
  <c r="VOW68" i="11"/>
  <c r="VOV68" i="11"/>
  <c r="VOU68" i="11"/>
  <c r="VOT68" i="11"/>
  <c r="VOS68" i="11"/>
  <c r="VOR68" i="11"/>
  <c r="VOQ68" i="11"/>
  <c r="VOP68" i="11"/>
  <c r="VOO68" i="11"/>
  <c r="VON68" i="11"/>
  <c r="VOM68" i="11"/>
  <c r="VOL68" i="11"/>
  <c r="VOK68" i="11"/>
  <c r="VOJ68" i="11"/>
  <c r="VOI68" i="11"/>
  <c r="VOH68" i="11"/>
  <c r="VOG68" i="11"/>
  <c r="VOF68" i="11"/>
  <c r="VOE68" i="11"/>
  <c r="VOD68" i="11"/>
  <c r="VOC68" i="11"/>
  <c r="VOB68" i="11"/>
  <c r="VOA68" i="11"/>
  <c r="VNZ68" i="11"/>
  <c r="VNY68" i="11"/>
  <c r="VNX68" i="11"/>
  <c r="VNW68" i="11"/>
  <c r="VNV68" i="11"/>
  <c r="VNU68" i="11"/>
  <c r="VNT68" i="11"/>
  <c r="VNS68" i="11"/>
  <c r="VNR68" i="11"/>
  <c r="VNQ68" i="11"/>
  <c r="VNP68" i="11"/>
  <c r="VNO68" i="11"/>
  <c r="VNN68" i="11"/>
  <c r="VNM68" i="11"/>
  <c r="VNL68" i="11"/>
  <c r="VNK68" i="11"/>
  <c r="VNJ68" i="11"/>
  <c r="VNI68" i="11"/>
  <c r="VNH68" i="11"/>
  <c r="VNG68" i="11"/>
  <c r="VNF68" i="11"/>
  <c r="VNE68" i="11"/>
  <c r="VND68" i="11"/>
  <c r="VNC68" i="11"/>
  <c r="VNB68" i="11"/>
  <c r="VNA68" i="11"/>
  <c r="VMZ68" i="11"/>
  <c r="VMY68" i="11"/>
  <c r="VMX68" i="11"/>
  <c r="VMW68" i="11"/>
  <c r="VMV68" i="11"/>
  <c r="VMU68" i="11"/>
  <c r="VMT68" i="11"/>
  <c r="VMS68" i="11"/>
  <c r="VMR68" i="11"/>
  <c r="VMQ68" i="11"/>
  <c r="VMP68" i="11"/>
  <c r="VMO68" i="11"/>
  <c r="VMN68" i="11"/>
  <c r="VMM68" i="11"/>
  <c r="VML68" i="11"/>
  <c r="VMK68" i="11"/>
  <c r="VMJ68" i="11"/>
  <c r="VMI68" i="11"/>
  <c r="VMH68" i="11"/>
  <c r="VMG68" i="11"/>
  <c r="VMF68" i="11"/>
  <c r="VME68" i="11"/>
  <c r="VMD68" i="11"/>
  <c r="VMC68" i="11"/>
  <c r="VMB68" i="11"/>
  <c r="VMA68" i="11"/>
  <c r="VLZ68" i="11"/>
  <c r="VLY68" i="11"/>
  <c r="VLX68" i="11"/>
  <c r="VLW68" i="11"/>
  <c r="VLV68" i="11"/>
  <c r="VLU68" i="11"/>
  <c r="VLT68" i="11"/>
  <c r="VLS68" i="11"/>
  <c r="VLR68" i="11"/>
  <c r="VLQ68" i="11"/>
  <c r="VLP68" i="11"/>
  <c r="VLO68" i="11"/>
  <c r="VLN68" i="11"/>
  <c r="VLM68" i="11"/>
  <c r="VLL68" i="11"/>
  <c r="VLK68" i="11"/>
  <c r="VLJ68" i="11"/>
  <c r="VLI68" i="11"/>
  <c r="VLH68" i="11"/>
  <c r="VLG68" i="11"/>
  <c r="VLF68" i="11"/>
  <c r="VLE68" i="11"/>
  <c r="VLD68" i="11"/>
  <c r="VLC68" i="11"/>
  <c r="VLB68" i="11"/>
  <c r="VLA68" i="11"/>
  <c r="VKZ68" i="11"/>
  <c r="VKY68" i="11"/>
  <c r="VKX68" i="11"/>
  <c r="VKW68" i="11"/>
  <c r="VKV68" i="11"/>
  <c r="VKU68" i="11"/>
  <c r="VKT68" i="11"/>
  <c r="VKS68" i="11"/>
  <c r="VKR68" i="11"/>
  <c r="VKQ68" i="11"/>
  <c r="VKP68" i="11"/>
  <c r="VKO68" i="11"/>
  <c r="VKN68" i="11"/>
  <c r="VKM68" i="11"/>
  <c r="VKL68" i="11"/>
  <c r="VKK68" i="11"/>
  <c r="VKJ68" i="11"/>
  <c r="VKI68" i="11"/>
  <c r="VKH68" i="11"/>
  <c r="VKG68" i="11"/>
  <c r="VKF68" i="11"/>
  <c r="VKE68" i="11"/>
  <c r="VKD68" i="11"/>
  <c r="VKC68" i="11"/>
  <c r="VKB68" i="11"/>
  <c r="VKA68" i="11"/>
  <c r="VJZ68" i="11"/>
  <c r="VJY68" i="11"/>
  <c r="VJX68" i="11"/>
  <c r="VJW68" i="11"/>
  <c r="VJV68" i="11"/>
  <c r="VJU68" i="11"/>
  <c r="VJT68" i="11"/>
  <c r="VJS68" i="11"/>
  <c r="VJR68" i="11"/>
  <c r="VJQ68" i="11"/>
  <c r="VJP68" i="11"/>
  <c r="VJO68" i="11"/>
  <c r="VJN68" i="11"/>
  <c r="VJM68" i="11"/>
  <c r="VJL68" i="11"/>
  <c r="VJK68" i="11"/>
  <c r="VJJ68" i="11"/>
  <c r="VJI68" i="11"/>
  <c r="VJH68" i="11"/>
  <c r="VJG68" i="11"/>
  <c r="VJF68" i="11"/>
  <c r="VJE68" i="11"/>
  <c r="VJD68" i="11"/>
  <c r="VJC68" i="11"/>
  <c r="VJB68" i="11"/>
  <c r="VJA68" i="11"/>
  <c r="VIZ68" i="11"/>
  <c r="VIY68" i="11"/>
  <c r="VIX68" i="11"/>
  <c r="VIW68" i="11"/>
  <c r="VIV68" i="11"/>
  <c r="VIU68" i="11"/>
  <c r="VIT68" i="11"/>
  <c r="VIS68" i="11"/>
  <c r="VIR68" i="11"/>
  <c r="VIQ68" i="11"/>
  <c r="VIP68" i="11"/>
  <c r="VIO68" i="11"/>
  <c r="VIN68" i="11"/>
  <c r="VIM68" i="11"/>
  <c r="VIL68" i="11"/>
  <c r="VIK68" i="11"/>
  <c r="VIJ68" i="11"/>
  <c r="VII68" i="11"/>
  <c r="VIH68" i="11"/>
  <c r="VIG68" i="11"/>
  <c r="VIF68" i="11"/>
  <c r="VIE68" i="11"/>
  <c r="VID68" i="11"/>
  <c r="VIC68" i="11"/>
  <c r="VIB68" i="11"/>
  <c r="VIA68" i="11"/>
  <c r="VHZ68" i="11"/>
  <c r="VHY68" i="11"/>
  <c r="VHX68" i="11"/>
  <c r="VHW68" i="11"/>
  <c r="VHV68" i="11"/>
  <c r="VHU68" i="11"/>
  <c r="VHT68" i="11"/>
  <c r="VHS68" i="11"/>
  <c r="VHR68" i="11"/>
  <c r="VHQ68" i="11"/>
  <c r="VHP68" i="11"/>
  <c r="VHO68" i="11"/>
  <c r="VHN68" i="11"/>
  <c r="VHM68" i="11"/>
  <c r="VHL68" i="11"/>
  <c r="VHK68" i="11"/>
  <c r="VHJ68" i="11"/>
  <c r="VHI68" i="11"/>
  <c r="VHH68" i="11"/>
  <c r="VHG68" i="11"/>
  <c r="VHF68" i="11"/>
  <c r="VHE68" i="11"/>
  <c r="VHD68" i="11"/>
  <c r="VHC68" i="11"/>
  <c r="VHB68" i="11"/>
  <c r="VHA68" i="11"/>
  <c r="VGZ68" i="11"/>
  <c r="VGY68" i="11"/>
  <c r="VGX68" i="11"/>
  <c r="VGW68" i="11"/>
  <c r="VGV68" i="11"/>
  <c r="VGU68" i="11"/>
  <c r="VGT68" i="11"/>
  <c r="VGS68" i="11"/>
  <c r="VGR68" i="11"/>
  <c r="VGQ68" i="11"/>
  <c r="VGP68" i="11"/>
  <c r="VGO68" i="11"/>
  <c r="VGN68" i="11"/>
  <c r="VGM68" i="11"/>
  <c r="VGL68" i="11"/>
  <c r="VGK68" i="11"/>
  <c r="VGJ68" i="11"/>
  <c r="VGI68" i="11"/>
  <c r="VGH68" i="11"/>
  <c r="VGG68" i="11"/>
  <c r="VGF68" i="11"/>
  <c r="VGE68" i="11"/>
  <c r="VGD68" i="11"/>
  <c r="VGC68" i="11"/>
  <c r="VGB68" i="11"/>
  <c r="VGA68" i="11"/>
  <c r="VFZ68" i="11"/>
  <c r="VFY68" i="11"/>
  <c r="VFX68" i="11"/>
  <c r="VFW68" i="11"/>
  <c r="VFV68" i="11"/>
  <c r="VFU68" i="11"/>
  <c r="VFT68" i="11"/>
  <c r="VFS68" i="11"/>
  <c r="VFR68" i="11"/>
  <c r="VFQ68" i="11"/>
  <c r="VFP68" i="11"/>
  <c r="VFO68" i="11"/>
  <c r="VFN68" i="11"/>
  <c r="VFM68" i="11"/>
  <c r="VFL68" i="11"/>
  <c r="VFK68" i="11"/>
  <c r="VFJ68" i="11"/>
  <c r="VFI68" i="11"/>
  <c r="VFH68" i="11"/>
  <c r="VFG68" i="11"/>
  <c r="VFF68" i="11"/>
  <c r="VFE68" i="11"/>
  <c r="VFD68" i="11"/>
  <c r="VFC68" i="11"/>
  <c r="VFB68" i="11"/>
  <c r="VFA68" i="11"/>
  <c r="VEZ68" i="11"/>
  <c r="VEY68" i="11"/>
  <c r="VEX68" i="11"/>
  <c r="VEW68" i="11"/>
  <c r="VEV68" i="11"/>
  <c r="VEU68" i="11"/>
  <c r="VET68" i="11"/>
  <c r="VES68" i="11"/>
  <c r="VER68" i="11"/>
  <c r="VEQ68" i="11"/>
  <c r="VEP68" i="11"/>
  <c r="VEO68" i="11"/>
  <c r="VEN68" i="11"/>
  <c r="VEM68" i="11"/>
  <c r="VEL68" i="11"/>
  <c r="VEK68" i="11"/>
  <c r="VEJ68" i="11"/>
  <c r="VEI68" i="11"/>
  <c r="VEH68" i="11"/>
  <c r="VEG68" i="11"/>
  <c r="VEF68" i="11"/>
  <c r="VEE68" i="11"/>
  <c r="VED68" i="11"/>
  <c r="VEC68" i="11"/>
  <c r="VEB68" i="11"/>
  <c r="VEA68" i="11"/>
  <c r="VDZ68" i="11"/>
  <c r="VDY68" i="11"/>
  <c r="VDX68" i="11"/>
  <c r="VDW68" i="11"/>
  <c r="VDV68" i="11"/>
  <c r="VDU68" i="11"/>
  <c r="VDT68" i="11"/>
  <c r="VDS68" i="11"/>
  <c r="VDR68" i="11"/>
  <c r="VDQ68" i="11"/>
  <c r="VDP68" i="11"/>
  <c r="VDO68" i="11"/>
  <c r="VDN68" i="11"/>
  <c r="VDM68" i="11"/>
  <c r="VDL68" i="11"/>
  <c r="VDK68" i="11"/>
  <c r="VDJ68" i="11"/>
  <c r="VDI68" i="11"/>
  <c r="VDH68" i="11"/>
  <c r="VDG68" i="11"/>
  <c r="VDF68" i="11"/>
  <c r="VDE68" i="11"/>
  <c r="VDD68" i="11"/>
  <c r="VDC68" i="11"/>
  <c r="VDB68" i="11"/>
  <c r="VDA68" i="11"/>
  <c r="VCZ68" i="11"/>
  <c r="VCY68" i="11"/>
  <c r="VCX68" i="11"/>
  <c r="VCW68" i="11"/>
  <c r="VCV68" i="11"/>
  <c r="VCU68" i="11"/>
  <c r="VCT68" i="11"/>
  <c r="VCS68" i="11"/>
  <c r="VCR68" i="11"/>
  <c r="VCQ68" i="11"/>
  <c r="VCP68" i="11"/>
  <c r="VCO68" i="11"/>
  <c r="VCN68" i="11"/>
  <c r="VCM68" i="11"/>
  <c r="VCL68" i="11"/>
  <c r="VCK68" i="11"/>
  <c r="VCJ68" i="11"/>
  <c r="VCI68" i="11"/>
  <c r="VCH68" i="11"/>
  <c r="VCG68" i="11"/>
  <c r="VCF68" i="11"/>
  <c r="VCE68" i="11"/>
  <c r="VCD68" i="11"/>
  <c r="VCC68" i="11"/>
  <c r="VCB68" i="11"/>
  <c r="VCA68" i="11"/>
  <c r="VBZ68" i="11"/>
  <c r="VBY68" i="11"/>
  <c r="VBX68" i="11"/>
  <c r="VBW68" i="11"/>
  <c r="VBV68" i="11"/>
  <c r="VBU68" i="11"/>
  <c r="VBT68" i="11"/>
  <c r="VBS68" i="11"/>
  <c r="VBR68" i="11"/>
  <c r="VBQ68" i="11"/>
  <c r="VBP68" i="11"/>
  <c r="VBO68" i="11"/>
  <c r="VBN68" i="11"/>
  <c r="VBM68" i="11"/>
  <c r="VBL68" i="11"/>
  <c r="VBK68" i="11"/>
  <c r="VBJ68" i="11"/>
  <c r="VBI68" i="11"/>
  <c r="VBH68" i="11"/>
  <c r="VBG68" i="11"/>
  <c r="VBF68" i="11"/>
  <c r="VBE68" i="11"/>
  <c r="VBD68" i="11"/>
  <c r="VBC68" i="11"/>
  <c r="VBB68" i="11"/>
  <c r="VBA68" i="11"/>
  <c r="VAZ68" i="11"/>
  <c r="VAY68" i="11"/>
  <c r="VAX68" i="11"/>
  <c r="VAW68" i="11"/>
  <c r="VAV68" i="11"/>
  <c r="VAU68" i="11"/>
  <c r="VAT68" i="11"/>
  <c r="VAS68" i="11"/>
  <c r="VAR68" i="11"/>
  <c r="VAQ68" i="11"/>
  <c r="VAP68" i="11"/>
  <c r="VAO68" i="11"/>
  <c r="VAN68" i="11"/>
  <c r="VAM68" i="11"/>
  <c r="VAL68" i="11"/>
  <c r="VAK68" i="11"/>
  <c r="VAJ68" i="11"/>
  <c r="VAI68" i="11"/>
  <c r="VAH68" i="11"/>
  <c r="VAG68" i="11"/>
  <c r="VAF68" i="11"/>
  <c r="VAE68" i="11"/>
  <c r="VAD68" i="11"/>
  <c r="VAC68" i="11"/>
  <c r="VAB68" i="11"/>
  <c r="VAA68" i="11"/>
  <c r="UZZ68" i="11"/>
  <c r="UZY68" i="11"/>
  <c r="UZX68" i="11"/>
  <c r="UZW68" i="11"/>
  <c r="UZV68" i="11"/>
  <c r="UZU68" i="11"/>
  <c r="UZT68" i="11"/>
  <c r="UZS68" i="11"/>
  <c r="UZR68" i="11"/>
  <c r="UZQ68" i="11"/>
  <c r="UZP68" i="11"/>
  <c r="UZO68" i="11"/>
  <c r="UZN68" i="11"/>
  <c r="UZM68" i="11"/>
  <c r="UZL68" i="11"/>
  <c r="UZK68" i="11"/>
  <c r="UZJ68" i="11"/>
  <c r="UZI68" i="11"/>
  <c r="UZH68" i="11"/>
  <c r="UZG68" i="11"/>
  <c r="UZF68" i="11"/>
  <c r="UZE68" i="11"/>
  <c r="UZD68" i="11"/>
  <c r="UZC68" i="11"/>
  <c r="UZB68" i="11"/>
  <c r="UZA68" i="11"/>
  <c r="UYZ68" i="11"/>
  <c r="UYY68" i="11"/>
  <c r="UYX68" i="11"/>
  <c r="UYW68" i="11"/>
  <c r="UYV68" i="11"/>
  <c r="UYU68" i="11"/>
  <c r="UYT68" i="11"/>
  <c r="UYS68" i="11"/>
  <c r="UYR68" i="11"/>
  <c r="UYQ68" i="11"/>
  <c r="UYP68" i="11"/>
  <c r="UYO68" i="11"/>
  <c r="UYN68" i="11"/>
  <c r="UYM68" i="11"/>
  <c r="UYL68" i="11"/>
  <c r="UYK68" i="11"/>
  <c r="UYJ68" i="11"/>
  <c r="UYI68" i="11"/>
  <c r="UYH68" i="11"/>
  <c r="UYG68" i="11"/>
  <c r="UYF68" i="11"/>
  <c r="UYE68" i="11"/>
  <c r="UYD68" i="11"/>
  <c r="UYC68" i="11"/>
  <c r="UYB68" i="11"/>
  <c r="UYA68" i="11"/>
  <c r="UXZ68" i="11"/>
  <c r="UXY68" i="11"/>
  <c r="UXX68" i="11"/>
  <c r="UXW68" i="11"/>
  <c r="UXV68" i="11"/>
  <c r="UXU68" i="11"/>
  <c r="UXT68" i="11"/>
  <c r="UXS68" i="11"/>
  <c r="UXR68" i="11"/>
  <c r="UXQ68" i="11"/>
  <c r="UXP68" i="11"/>
  <c r="UXO68" i="11"/>
  <c r="UXN68" i="11"/>
  <c r="UXM68" i="11"/>
  <c r="UXL68" i="11"/>
  <c r="UXK68" i="11"/>
  <c r="UXJ68" i="11"/>
  <c r="UXI68" i="11"/>
  <c r="UXH68" i="11"/>
  <c r="UXG68" i="11"/>
  <c r="UXF68" i="11"/>
  <c r="UXE68" i="11"/>
  <c r="UXD68" i="11"/>
  <c r="UXC68" i="11"/>
  <c r="UXB68" i="11"/>
  <c r="UXA68" i="11"/>
  <c r="UWZ68" i="11"/>
  <c r="UWY68" i="11"/>
  <c r="UWX68" i="11"/>
  <c r="UWW68" i="11"/>
  <c r="UWV68" i="11"/>
  <c r="UWU68" i="11"/>
  <c r="UWT68" i="11"/>
  <c r="UWS68" i="11"/>
  <c r="UWR68" i="11"/>
  <c r="UWQ68" i="11"/>
  <c r="UWP68" i="11"/>
  <c r="UWO68" i="11"/>
  <c r="UWN68" i="11"/>
  <c r="UWM68" i="11"/>
  <c r="UWL68" i="11"/>
  <c r="UWK68" i="11"/>
  <c r="UWJ68" i="11"/>
  <c r="UWI68" i="11"/>
  <c r="UWH68" i="11"/>
  <c r="UWG68" i="11"/>
  <c r="UWF68" i="11"/>
  <c r="UWE68" i="11"/>
  <c r="UWD68" i="11"/>
  <c r="UWC68" i="11"/>
  <c r="UWB68" i="11"/>
  <c r="UWA68" i="11"/>
  <c r="UVZ68" i="11"/>
  <c r="UVY68" i="11"/>
  <c r="UVX68" i="11"/>
  <c r="UVW68" i="11"/>
  <c r="UVV68" i="11"/>
  <c r="UVU68" i="11"/>
  <c r="UVT68" i="11"/>
  <c r="UVS68" i="11"/>
  <c r="UVR68" i="11"/>
  <c r="UVQ68" i="11"/>
  <c r="UVP68" i="11"/>
  <c r="UVO68" i="11"/>
  <c r="UVN68" i="11"/>
  <c r="UVM68" i="11"/>
  <c r="UVL68" i="11"/>
  <c r="UVK68" i="11"/>
  <c r="UVJ68" i="11"/>
  <c r="UVI68" i="11"/>
  <c r="UVH68" i="11"/>
  <c r="UVG68" i="11"/>
  <c r="UVF68" i="11"/>
  <c r="UVE68" i="11"/>
  <c r="UVD68" i="11"/>
  <c r="UVC68" i="11"/>
  <c r="UVB68" i="11"/>
  <c r="UVA68" i="11"/>
  <c r="UUZ68" i="11"/>
  <c r="UUY68" i="11"/>
  <c r="UUX68" i="11"/>
  <c r="UUW68" i="11"/>
  <c r="UUV68" i="11"/>
  <c r="UUU68" i="11"/>
  <c r="UUT68" i="11"/>
  <c r="UUS68" i="11"/>
  <c r="UUR68" i="11"/>
  <c r="UUQ68" i="11"/>
  <c r="UUP68" i="11"/>
  <c r="UUO68" i="11"/>
  <c r="UUN68" i="11"/>
  <c r="UUM68" i="11"/>
  <c r="UUL68" i="11"/>
  <c r="UUK68" i="11"/>
  <c r="UUJ68" i="11"/>
  <c r="UUI68" i="11"/>
  <c r="UUH68" i="11"/>
  <c r="UUG68" i="11"/>
  <c r="UUF68" i="11"/>
  <c r="UUE68" i="11"/>
  <c r="UUD68" i="11"/>
  <c r="UUC68" i="11"/>
  <c r="UUB68" i="11"/>
  <c r="UUA68" i="11"/>
  <c r="UTZ68" i="11"/>
  <c r="UTY68" i="11"/>
  <c r="UTX68" i="11"/>
  <c r="UTW68" i="11"/>
  <c r="UTV68" i="11"/>
  <c r="UTU68" i="11"/>
  <c r="UTT68" i="11"/>
  <c r="UTS68" i="11"/>
  <c r="UTR68" i="11"/>
  <c r="UTQ68" i="11"/>
  <c r="UTP68" i="11"/>
  <c r="UTO68" i="11"/>
  <c r="UTN68" i="11"/>
  <c r="UTM68" i="11"/>
  <c r="UTL68" i="11"/>
  <c r="UTK68" i="11"/>
  <c r="UTJ68" i="11"/>
  <c r="UTI68" i="11"/>
  <c r="UTH68" i="11"/>
  <c r="UTG68" i="11"/>
  <c r="UTF68" i="11"/>
  <c r="UTE68" i="11"/>
  <c r="UTD68" i="11"/>
  <c r="UTC68" i="11"/>
  <c r="UTB68" i="11"/>
  <c r="UTA68" i="11"/>
  <c r="USZ68" i="11"/>
  <c r="USY68" i="11"/>
  <c r="USX68" i="11"/>
  <c r="USW68" i="11"/>
  <c r="USV68" i="11"/>
  <c r="USU68" i="11"/>
  <c r="UST68" i="11"/>
  <c r="USS68" i="11"/>
  <c r="USR68" i="11"/>
  <c r="USQ68" i="11"/>
  <c r="USP68" i="11"/>
  <c r="USO68" i="11"/>
  <c r="USN68" i="11"/>
  <c r="USM68" i="11"/>
  <c r="USL68" i="11"/>
  <c r="USK68" i="11"/>
  <c r="USJ68" i="11"/>
  <c r="USI68" i="11"/>
  <c r="USH68" i="11"/>
  <c r="USG68" i="11"/>
  <c r="USF68" i="11"/>
  <c r="USE68" i="11"/>
  <c r="USD68" i="11"/>
  <c r="USC68" i="11"/>
  <c r="USB68" i="11"/>
  <c r="USA68" i="11"/>
  <c r="URZ68" i="11"/>
  <c r="URY68" i="11"/>
  <c r="URX68" i="11"/>
  <c r="URW68" i="11"/>
  <c r="URV68" i="11"/>
  <c r="URU68" i="11"/>
  <c r="URT68" i="11"/>
  <c r="URS68" i="11"/>
  <c r="URR68" i="11"/>
  <c r="URQ68" i="11"/>
  <c r="URP68" i="11"/>
  <c r="URO68" i="11"/>
  <c r="URN68" i="11"/>
  <c r="URM68" i="11"/>
  <c r="URL68" i="11"/>
  <c r="URK68" i="11"/>
  <c r="URJ68" i="11"/>
  <c r="URI68" i="11"/>
  <c r="URH68" i="11"/>
  <c r="URG68" i="11"/>
  <c r="URF68" i="11"/>
  <c r="URE68" i="11"/>
  <c r="URD68" i="11"/>
  <c r="URC68" i="11"/>
  <c r="URB68" i="11"/>
  <c r="URA68" i="11"/>
  <c r="UQZ68" i="11"/>
  <c r="UQY68" i="11"/>
  <c r="UQX68" i="11"/>
  <c r="UQW68" i="11"/>
  <c r="UQV68" i="11"/>
  <c r="UQU68" i="11"/>
  <c r="UQT68" i="11"/>
  <c r="UQS68" i="11"/>
  <c r="UQR68" i="11"/>
  <c r="UQQ68" i="11"/>
  <c r="UQP68" i="11"/>
  <c r="UQO68" i="11"/>
  <c r="UQN68" i="11"/>
  <c r="UQM68" i="11"/>
  <c r="UQL68" i="11"/>
  <c r="UQK68" i="11"/>
  <c r="UQJ68" i="11"/>
  <c r="UQI68" i="11"/>
  <c r="UQH68" i="11"/>
  <c r="UQG68" i="11"/>
  <c r="UQF68" i="11"/>
  <c r="UQE68" i="11"/>
  <c r="UQD68" i="11"/>
  <c r="UQC68" i="11"/>
  <c r="UQB68" i="11"/>
  <c r="UQA68" i="11"/>
  <c r="UPZ68" i="11"/>
  <c r="UPY68" i="11"/>
  <c r="UPX68" i="11"/>
  <c r="UPW68" i="11"/>
  <c r="UPV68" i="11"/>
  <c r="UPU68" i="11"/>
  <c r="UPT68" i="11"/>
  <c r="UPS68" i="11"/>
  <c r="UPR68" i="11"/>
  <c r="UPQ68" i="11"/>
  <c r="UPP68" i="11"/>
  <c r="UPO68" i="11"/>
  <c r="UPN68" i="11"/>
  <c r="UPM68" i="11"/>
  <c r="UPL68" i="11"/>
  <c r="UPK68" i="11"/>
  <c r="UPJ68" i="11"/>
  <c r="UPI68" i="11"/>
  <c r="UPH68" i="11"/>
  <c r="UPG68" i="11"/>
  <c r="UPF68" i="11"/>
  <c r="UPE68" i="11"/>
  <c r="UPD68" i="11"/>
  <c r="UPC68" i="11"/>
  <c r="UPB68" i="11"/>
  <c r="UPA68" i="11"/>
  <c r="UOZ68" i="11"/>
  <c r="UOY68" i="11"/>
  <c r="UOX68" i="11"/>
  <c r="UOW68" i="11"/>
  <c r="UOV68" i="11"/>
  <c r="UOU68" i="11"/>
  <c r="UOT68" i="11"/>
  <c r="UOS68" i="11"/>
  <c r="UOR68" i="11"/>
  <c r="UOQ68" i="11"/>
  <c r="UOP68" i="11"/>
  <c r="UOO68" i="11"/>
  <c r="UON68" i="11"/>
  <c r="UOM68" i="11"/>
  <c r="UOL68" i="11"/>
  <c r="UOK68" i="11"/>
  <c r="UOJ68" i="11"/>
  <c r="UOI68" i="11"/>
  <c r="UOH68" i="11"/>
  <c r="UOG68" i="11"/>
  <c r="UOF68" i="11"/>
  <c r="UOE68" i="11"/>
  <c r="UOD68" i="11"/>
  <c r="UOC68" i="11"/>
  <c r="UOB68" i="11"/>
  <c r="UOA68" i="11"/>
  <c r="UNZ68" i="11"/>
  <c r="UNY68" i="11"/>
  <c r="UNX68" i="11"/>
  <c r="UNW68" i="11"/>
  <c r="UNV68" i="11"/>
  <c r="UNU68" i="11"/>
  <c r="UNT68" i="11"/>
  <c r="UNS68" i="11"/>
  <c r="UNR68" i="11"/>
  <c r="UNQ68" i="11"/>
  <c r="UNP68" i="11"/>
  <c r="UNO68" i="11"/>
  <c r="UNN68" i="11"/>
  <c r="UNM68" i="11"/>
  <c r="UNL68" i="11"/>
  <c r="UNK68" i="11"/>
  <c r="UNJ68" i="11"/>
  <c r="UNI68" i="11"/>
  <c r="UNH68" i="11"/>
  <c r="UNG68" i="11"/>
  <c r="UNF68" i="11"/>
  <c r="UNE68" i="11"/>
  <c r="UND68" i="11"/>
  <c r="UNC68" i="11"/>
  <c r="UNB68" i="11"/>
  <c r="UNA68" i="11"/>
  <c r="UMZ68" i="11"/>
  <c r="UMY68" i="11"/>
  <c r="UMX68" i="11"/>
  <c r="UMW68" i="11"/>
  <c r="UMV68" i="11"/>
  <c r="UMU68" i="11"/>
  <c r="UMT68" i="11"/>
  <c r="UMS68" i="11"/>
  <c r="UMR68" i="11"/>
  <c r="UMQ68" i="11"/>
  <c r="UMP68" i="11"/>
  <c r="UMO68" i="11"/>
  <c r="UMN68" i="11"/>
  <c r="UMM68" i="11"/>
  <c r="UML68" i="11"/>
  <c r="UMK68" i="11"/>
  <c r="UMJ68" i="11"/>
  <c r="UMI68" i="11"/>
  <c r="UMH68" i="11"/>
  <c r="UMG68" i="11"/>
  <c r="UMF68" i="11"/>
  <c r="UME68" i="11"/>
  <c r="UMD68" i="11"/>
  <c r="UMC68" i="11"/>
  <c r="UMB68" i="11"/>
  <c r="UMA68" i="11"/>
  <c r="ULZ68" i="11"/>
  <c r="ULY68" i="11"/>
  <c r="ULX68" i="11"/>
  <c r="ULW68" i="11"/>
  <c r="ULV68" i="11"/>
  <c r="ULU68" i="11"/>
  <c r="ULT68" i="11"/>
  <c r="ULS68" i="11"/>
  <c r="ULR68" i="11"/>
  <c r="ULQ68" i="11"/>
  <c r="ULP68" i="11"/>
  <c r="ULO68" i="11"/>
  <c r="ULN68" i="11"/>
  <c r="ULM68" i="11"/>
  <c r="ULL68" i="11"/>
  <c r="ULK68" i="11"/>
  <c r="ULJ68" i="11"/>
  <c r="ULI68" i="11"/>
  <c r="ULH68" i="11"/>
  <c r="ULG68" i="11"/>
  <c r="ULF68" i="11"/>
  <c r="ULE68" i="11"/>
  <c r="ULD68" i="11"/>
  <c r="ULC68" i="11"/>
  <c r="ULB68" i="11"/>
  <c r="ULA68" i="11"/>
  <c r="UKZ68" i="11"/>
  <c r="UKY68" i="11"/>
  <c r="UKX68" i="11"/>
  <c r="UKW68" i="11"/>
  <c r="UKV68" i="11"/>
  <c r="UKU68" i="11"/>
  <c r="UKT68" i="11"/>
  <c r="UKS68" i="11"/>
  <c r="UKR68" i="11"/>
  <c r="UKQ68" i="11"/>
  <c r="UKP68" i="11"/>
  <c r="UKO68" i="11"/>
  <c r="UKN68" i="11"/>
  <c r="UKM68" i="11"/>
  <c r="UKL68" i="11"/>
  <c r="UKK68" i="11"/>
  <c r="UKJ68" i="11"/>
  <c r="UKI68" i="11"/>
  <c r="UKH68" i="11"/>
  <c r="UKG68" i="11"/>
  <c r="UKF68" i="11"/>
  <c r="UKE68" i="11"/>
  <c r="UKD68" i="11"/>
  <c r="UKC68" i="11"/>
  <c r="UKB68" i="11"/>
  <c r="UKA68" i="11"/>
  <c r="UJZ68" i="11"/>
  <c r="UJY68" i="11"/>
  <c r="UJX68" i="11"/>
  <c r="UJW68" i="11"/>
  <c r="UJV68" i="11"/>
  <c r="UJU68" i="11"/>
  <c r="UJT68" i="11"/>
  <c r="UJS68" i="11"/>
  <c r="UJR68" i="11"/>
  <c r="UJQ68" i="11"/>
  <c r="UJP68" i="11"/>
  <c r="UJO68" i="11"/>
  <c r="UJN68" i="11"/>
  <c r="UJM68" i="11"/>
  <c r="UJL68" i="11"/>
  <c r="UJK68" i="11"/>
  <c r="UJJ68" i="11"/>
  <c r="UJI68" i="11"/>
  <c r="UJH68" i="11"/>
  <c r="UJG68" i="11"/>
  <c r="UJF68" i="11"/>
  <c r="UJE68" i="11"/>
  <c r="UJD68" i="11"/>
  <c r="UJC68" i="11"/>
  <c r="UJB68" i="11"/>
  <c r="UJA68" i="11"/>
  <c r="UIZ68" i="11"/>
  <c r="UIY68" i="11"/>
  <c r="UIX68" i="11"/>
  <c r="UIW68" i="11"/>
  <c r="UIV68" i="11"/>
  <c r="UIU68" i="11"/>
  <c r="UIT68" i="11"/>
  <c r="UIS68" i="11"/>
  <c r="UIR68" i="11"/>
  <c r="UIQ68" i="11"/>
  <c r="UIP68" i="11"/>
  <c r="UIO68" i="11"/>
  <c r="UIN68" i="11"/>
  <c r="UIM68" i="11"/>
  <c r="UIL68" i="11"/>
  <c r="UIK68" i="11"/>
  <c r="UIJ68" i="11"/>
  <c r="UII68" i="11"/>
  <c r="UIH68" i="11"/>
  <c r="UIG68" i="11"/>
  <c r="UIF68" i="11"/>
  <c r="UIE68" i="11"/>
  <c r="UID68" i="11"/>
  <c r="UIC68" i="11"/>
  <c r="UIB68" i="11"/>
  <c r="UIA68" i="11"/>
  <c r="UHZ68" i="11"/>
  <c r="UHY68" i="11"/>
  <c r="UHX68" i="11"/>
  <c r="UHW68" i="11"/>
  <c r="UHV68" i="11"/>
  <c r="UHU68" i="11"/>
  <c r="UHT68" i="11"/>
  <c r="UHS68" i="11"/>
  <c r="UHR68" i="11"/>
  <c r="UHQ68" i="11"/>
  <c r="UHP68" i="11"/>
  <c r="UHO68" i="11"/>
  <c r="UHN68" i="11"/>
  <c r="UHM68" i="11"/>
  <c r="UHL68" i="11"/>
  <c r="UHK68" i="11"/>
  <c r="UHJ68" i="11"/>
  <c r="UHI68" i="11"/>
  <c r="UHH68" i="11"/>
  <c r="UHG68" i="11"/>
  <c r="UHF68" i="11"/>
  <c r="UHE68" i="11"/>
  <c r="UHD68" i="11"/>
  <c r="UHC68" i="11"/>
  <c r="UHB68" i="11"/>
  <c r="UHA68" i="11"/>
  <c r="UGZ68" i="11"/>
  <c r="UGY68" i="11"/>
  <c r="UGX68" i="11"/>
  <c r="UGW68" i="11"/>
  <c r="UGV68" i="11"/>
  <c r="UGU68" i="11"/>
  <c r="UGT68" i="11"/>
  <c r="UGS68" i="11"/>
  <c r="UGR68" i="11"/>
  <c r="UGQ68" i="11"/>
  <c r="UGP68" i="11"/>
  <c r="UGO68" i="11"/>
  <c r="UGN68" i="11"/>
  <c r="UGM68" i="11"/>
  <c r="UGL68" i="11"/>
  <c r="UGK68" i="11"/>
  <c r="UGJ68" i="11"/>
  <c r="UGI68" i="11"/>
  <c r="UGH68" i="11"/>
  <c r="UGG68" i="11"/>
  <c r="UGF68" i="11"/>
  <c r="UGE68" i="11"/>
  <c r="UGD68" i="11"/>
  <c r="UGC68" i="11"/>
  <c r="UGB68" i="11"/>
  <c r="UGA68" i="11"/>
  <c r="UFZ68" i="11"/>
  <c r="UFY68" i="11"/>
  <c r="UFX68" i="11"/>
  <c r="UFW68" i="11"/>
  <c r="UFV68" i="11"/>
  <c r="UFU68" i="11"/>
  <c r="UFT68" i="11"/>
  <c r="UFS68" i="11"/>
  <c r="UFR68" i="11"/>
  <c r="UFQ68" i="11"/>
  <c r="UFP68" i="11"/>
  <c r="UFO68" i="11"/>
  <c r="UFN68" i="11"/>
  <c r="UFM68" i="11"/>
  <c r="UFL68" i="11"/>
  <c r="UFK68" i="11"/>
  <c r="UFJ68" i="11"/>
  <c r="UFI68" i="11"/>
  <c r="UFH68" i="11"/>
  <c r="UFG68" i="11"/>
  <c r="UFF68" i="11"/>
  <c r="UFE68" i="11"/>
  <c r="UFD68" i="11"/>
  <c r="UFC68" i="11"/>
  <c r="UFB68" i="11"/>
  <c r="UFA68" i="11"/>
  <c r="UEZ68" i="11"/>
  <c r="UEY68" i="11"/>
  <c r="UEX68" i="11"/>
  <c r="UEW68" i="11"/>
  <c r="UEV68" i="11"/>
  <c r="UEU68" i="11"/>
  <c r="UET68" i="11"/>
  <c r="UES68" i="11"/>
  <c r="UER68" i="11"/>
  <c r="UEQ68" i="11"/>
  <c r="UEP68" i="11"/>
  <c r="UEO68" i="11"/>
  <c r="UEN68" i="11"/>
  <c r="UEM68" i="11"/>
  <c r="UEL68" i="11"/>
  <c r="UEK68" i="11"/>
  <c r="UEJ68" i="11"/>
  <c r="UEI68" i="11"/>
  <c r="UEH68" i="11"/>
  <c r="UEG68" i="11"/>
  <c r="UEF68" i="11"/>
  <c r="UEE68" i="11"/>
  <c r="UED68" i="11"/>
  <c r="UEC68" i="11"/>
  <c r="UEB68" i="11"/>
  <c r="UEA68" i="11"/>
  <c r="UDZ68" i="11"/>
  <c r="UDY68" i="11"/>
  <c r="UDX68" i="11"/>
  <c r="UDW68" i="11"/>
  <c r="UDV68" i="11"/>
  <c r="UDU68" i="11"/>
  <c r="UDT68" i="11"/>
  <c r="UDS68" i="11"/>
  <c r="UDR68" i="11"/>
  <c r="UDQ68" i="11"/>
  <c r="UDP68" i="11"/>
  <c r="UDO68" i="11"/>
  <c r="UDN68" i="11"/>
  <c r="UDM68" i="11"/>
  <c r="UDL68" i="11"/>
  <c r="UDK68" i="11"/>
  <c r="UDJ68" i="11"/>
  <c r="UDI68" i="11"/>
  <c r="UDH68" i="11"/>
  <c r="UDG68" i="11"/>
  <c r="UDF68" i="11"/>
  <c r="UDE68" i="11"/>
  <c r="UDD68" i="11"/>
  <c r="UDC68" i="11"/>
  <c r="UDB68" i="11"/>
  <c r="UDA68" i="11"/>
  <c r="UCZ68" i="11"/>
  <c r="UCY68" i="11"/>
  <c r="UCX68" i="11"/>
  <c r="UCW68" i="11"/>
  <c r="UCV68" i="11"/>
  <c r="UCU68" i="11"/>
  <c r="UCT68" i="11"/>
  <c r="UCS68" i="11"/>
  <c r="UCR68" i="11"/>
  <c r="UCQ68" i="11"/>
  <c r="UCP68" i="11"/>
  <c r="UCO68" i="11"/>
  <c r="UCN68" i="11"/>
  <c r="UCM68" i="11"/>
  <c r="UCL68" i="11"/>
  <c r="UCK68" i="11"/>
  <c r="UCJ68" i="11"/>
  <c r="UCI68" i="11"/>
  <c r="UCH68" i="11"/>
  <c r="UCG68" i="11"/>
  <c r="UCF68" i="11"/>
  <c r="UCE68" i="11"/>
  <c r="UCD68" i="11"/>
  <c r="UCC68" i="11"/>
  <c r="UCB68" i="11"/>
  <c r="UCA68" i="11"/>
  <c r="UBZ68" i="11"/>
  <c r="UBY68" i="11"/>
  <c r="UBX68" i="11"/>
  <c r="UBW68" i="11"/>
  <c r="UBV68" i="11"/>
  <c r="UBU68" i="11"/>
  <c r="UBT68" i="11"/>
  <c r="UBS68" i="11"/>
  <c r="UBR68" i="11"/>
  <c r="UBQ68" i="11"/>
  <c r="UBP68" i="11"/>
  <c r="UBO68" i="11"/>
  <c r="UBN68" i="11"/>
  <c r="UBM68" i="11"/>
  <c r="UBL68" i="11"/>
  <c r="UBK68" i="11"/>
  <c r="UBJ68" i="11"/>
  <c r="UBI68" i="11"/>
  <c r="UBH68" i="11"/>
  <c r="UBG68" i="11"/>
  <c r="UBF68" i="11"/>
  <c r="UBE68" i="11"/>
  <c r="UBD68" i="11"/>
  <c r="UBC68" i="11"/>
  <c r="UBB68" i="11"/>
  <c r="UBA68" i="11"/>
  <c r="UAZ68" i="11"/>
  <c r="UAY68" i="11"/>
  <c r="UAX68" i="11"/>
  <c r="UAW68" i="11"/>
  <c r="UAV68" i="11"/>
  <c r="UAU68" i="11"/>
  <c r="UAT68" i="11"/>
  <c r="UAS68" i="11"/>
  <c r="UAR68" i="11"/>
  <c r="UAQ68" i="11"/>
  <c r="UAP68" i="11"/>
  <c r="UAO68" i="11"/>
  <c r="UAN68" i="11"/>
  <c r="UAM68" i="11"/>
  <c r="UAL68" i="11"/>
  <c r="UAK68" i="11"/>
  <c r="UAJ68" i="11"/>
  <c r="UAI68" i="11"/>
  <c r="UAH68" i="11"/>
  <c r="UAG68" i="11"/>
  <c r="UAF68" i="11"/>
  <c r="UAE68" i="11"/>
  <c r="UAD68" i="11"/>
  <c r="UAC68" i="11"/>
  <c r="UAB68" i="11"/>
  <c r="UAA68" i="11"/>
  <c r="TZZ68" i="11"/>
  <c r="TZY68" i="11"/>
  <c r="TZX68" i="11"/>
  <c r="TZW68" i="11"/>
  <c r="TZV68" i="11"/>
  <c r="TZU68" i="11"/>
  <c r="TZT68" i="11"/>
  <c r="TZS68" i="11"/>
  <c r="TZR68" i="11"/>
  <c r="TZQ68" i="11"/>
  <c r="TZP68" i="11"/>
  <c r="TZO68" i="11"/>
  <c r="TZN68" i="11"/>
  <c r="TZM68" i="11"/>
  <c r="TZL68" i="11"/>
  <c r="TZK68" i="11"/>
  <c r="TZJ68" i="11"/>
  <c r="TZI68" i="11"/>
  <c r="TZH68" i="11"/>
  <c r="TZG68" i="11"/>
  <c r="TZF68" i="11"/>
  <c r="TZE68" i="11"/>
  <c r="TZD68" i="11"/>
  <c r="TZC68" i="11"/>
  <c r="TZB68" i="11"/>
  <c r="TZA68" i="11"/>
  <c r="TYZ68" i="11"/>
  <c r="TYY68" i="11"/>
  <c r="TYX68" i="11"/>
  <c r="TYW68" i="11"/>
  <c r="TYV68" i="11"/>
  <c r="TYU68" i="11"/>
  <c r="TYT68" i="11"/>
  <c r="TYS68" i="11"/>
  <c r="TYR68" i="11"/>
  <c r="TYQ68" i="11"/>
  <c r="TYP68" i="11"/>
  <c r="TYO68" i="11"/>
  <c r="TYN68" i="11"/>
  <c r="TYM68" i="11"/>
  <c r="TYL68" i="11"/>
  <c r="TYK68" i="11"/>
  <c r="TYJ68" i="11"/>
  <c r="TYI68" i="11"/>
  <c r="TYH68" i="11"/>
  <c r="TYG68" i="11"/>
  <c r="TYF68" i="11"/>
  <c r="TYE68" i="11"/>
  <c r="TYD68" i="11"/>
  <c r="TYC68" i="11"/>
  <c r="TYB68" i="11"/>
  <c r="TYA68" i="11"/>
  <c r="TXZ68" i="11"/>
  <c r="TXY68" i="11"/>
  <c r="TXX68" i="11"/>
  <c r="TXW68" i="11"/>
  <c r="TXV68" i="11"/>
  <c r="TXU68" i="11"/>
  <c r="TXT68" i="11"/>
  <c r="TXS68" i="11"/>
  <c r="TXR68" i="11"/>
  <c r="TXQ68" i="11"/>
  <c r="TXP68" i="11"/>
  <c r="TXO68" i="11"/>
  <c r="TXN68" i="11"/>
  <c r="TXM68" i="11"/>
  <c r="TXL68" i="11"/>
  <c r="TXK68" i="11"/>
  <c r="TXJ68" i="11"/>
  <c r="TXI68" i="11"/>
  <c r="TXH68" i="11"/>
  <c r="TXG68" i="11"/>
  <c r="TXF68" i="11"/>
  <c r="TXE68" i="11"/>
  <c r="TXD68" i="11"/>
  <c r="TXC68" i="11"/>
  <c r="TXB68" i="11"/>
  <c r="TXA68" i="11"/>
  <c r="TWZ68" i="11"/>
  <c r="TWY68" i="11"/>
  <c r="TWX68" i="11"/>
  <c r="TWW68" i="11"/>
  <c r="TWV68" i="11"/>
  <c r="TWU68" i="11"/>
  <c r="TWT68" i="11"/>
  <c r="TWS68" i="11"/>
  <c r="TWR68" i="11"/>
  <c r="TWQ68" i="11"/>
  <c r="TWP68" i="11"/>
  <c r="TWO68" i="11"/>
  <c r="TWN68" i="11"/>
  <c r="TWM68" i="11"/>
  <c r="TWL68" i="11"/>
  <c r="TWK68" i="11"/>
  <c r="TWJ68" i="11"/>
  <c r="TWI68" i="11"/>
  <c r="TWH68" i="11"/>
  <c r="TWG68" i="11"/>
  <c r="TWF68" i="11"/>
  <c r="TWE68" i="11"/>
  <c r="TWD68" i="11"/>
  <c r="TWC68" i="11"/>
  <c r="TWB68" i="11"/>
  <c r="TWA68" i="11"/>
  <c r="TVZ68" i="11"/>
  <c r="TVY68" i="11"/>
  <c r="TVX68" i="11"/>
  <c r="TVW68" i="11"/>
  <c r="TVV68" i="11"/>
  <c r="TVU68" i="11"/>
  <c r="TVT68" i="11"/>
  <c r="TVS68" i="11"/>
  <c r="TVR68" i="11"/>
  <c r="TVQ68" i="11"/>
  <c r="TVP68" i="11"/>
  <c r="TVO68" i="11"/>
  <c r="TVN68" i="11"/>
  <c r="TVM68" i="11"/>
  <c r="TVL68" i="11"/>
  <c r="TVK68" i="11"/>
  <c r="TVJ68" i="11"/>
  <c r="TVI68" i="11"/>
  <c r="TVH68" i="11"/>
  <c r="TVG68" i="11"/>
  <c r="TVF68" i="11"/>
  <c r="TVE68" i="11"/>
  <c r="TVD68" i="11"/>
  <c r="TVC68" i="11"/>
  <c r="TVB68" i="11"/>
  <c r="TVA68" i="11"/>
  <c r="TUZ68" i="11"/>
  <c r="TUY68" i="11"/>
  <c r="TUX68" i="11"/>
  <c r="TUW68" i="11"/>
  <c r="TUV68" i="11"/>
  <c r="TUU68" i="11"/>
  <c r="TUT68" i="11"/>
  <c r="TUS68" i="11"/>
  <c r="TUR68" i="11"/>
  <c r="TUQ68" i="11"/>
  <c r="TUP68" i="11"/>
  <c r="TUO68" i="11"/>
  <c r="TUN68" i="11"/>
  <c r="TUM68" i="11"/>
  <c r="TUL68" i="11"/>
  <c r="TUK68" i="11"/>
  <c r="TUJ68" i="11"/>
  <c r="TUI68" i="11"/>
  <c r="TUH68" i="11"/>
  <c r="TUG68" i="11"/>
  <c r="TUF68" i="11"/>
  <c r="TUE68" i="11"/>
  <c r="TUD68" i="11"/>
  <c r="TUC68" i="11"/>
  <c r="TUB68" i="11"/>
  <c r="TUA68" i="11"/>
  <c r="TTZ68" i="11"/>
  <c r="TTY68" i="11"/>
  <c r="TTX68" i="11"/>
  <c r="TTW68" i="11"/>
  <c r="TTV68" i="11"/>
  <c r="TTU68" i="11"/>
  <c r="TTT68" i="11"/>
  <c r="TTS68" i="11"/>
  <c r="TTR68" i="11"/>
  <c r="TTQ68" i="11"/>
  <c r="TTP68" i="11"/>
  <c r="TTO68" i="11"/>
  <c r="TTN68" i="11"/>
  <c r="TTM68" i="11"/>
  <c r="TTL68" i="11"/>
  <c r="TTK68" i="11"/>
  <c r="TTJ68" i="11"/>
  <c r="TTI68" i="11"/>
  <c r="TTH68" i="11"/>
  <c r="TTG68" i="11"/>
  <c r="TTF68" i="11"/>
  <c r="TTE68" i="11"/>
  <c r="TTD68" i="11"/>
  <c r="TTC68" i="11"/>
  <c r="TTB68" i="11"/>
  <c r="TTA68" i="11"/>
  <c r="TSZ68" i="11"/>
  <c r="TSY68" i="11"/>
  <c r="TSX68" i="11"/>
  <c r="TSW68" i="11"/>
  <c r="TSV68" i="11"/>
  <c r="TSU68" i="11"/>
  <c r="TST68" i="11"/>
  <c r="TSS68" i="11"/>
  <c r="TSR68" i="11"/>
  <c r="TSQ68" i="11"/>
  <c r="TSP68" i="11"/>
  <c r="TSO68" i="11"/>
  <c r="TSN68" i="11"/>
  <c r="TSM68" i="11"/>
  <c r="TSL68" i="11"/>
  <c r="TSK68" i="11"/>
  <c r="TSJ68" i="11"/>
  <c r="TSI68" i="11"/>
  <c r="TSH68" i="11"/>
  <c r="TSG68" i="11"/>
  <c r="TSF68" i="11"/>
  <c r="TSE68" i="11"/>
  <c r="TSD68" i="11"/>
  <c r="TSC68" i="11"/>
  <c r="TSB68" i="11"/>
  <c r="TSA68" i="11"/>
  <c r="TRZ68" i="11"/>
  <c r="TRY68" i="11"/>
  <c r="TRX68" i="11"/>
  <c r="TRW68" i="11"/>
  <c r="TRV68" i="11"/>
  <c r="TRU68" i="11"/>
  <c r="TRT68" i="11"/>
  <c r="TRS68" i="11"/>
  <c r="TRR68" i="11"/>
  <c r="TRQ68" i="11"/>
  <c r="TRP68" i="11"/>
  <c r="TRO68" i="11"/>
  <c r="TRN68" i="11"/>
  <c r="TRM68" i="11"/>
  <c r="TRL68" i="11"/>
  <c r="TRK68" i="11"/>
  <c r="TRJ68" i="11"/>
  <c r="TRI68" i="11"/>
  <c r="TRH68" i="11"/>
  <c r="TRG68" i="11"/>
  <c r="TRF68" i="11"/>
  <c r="TRE68" i="11"/>
  <c r="TRD68" i="11"/>
  <c r="TRC68" i="11"/>
  <c r="TRB68" i="11"/>
  <c r="TRA68" i="11"/>
  <c r="TQZ68" i="11"/>
  <c r="TQY68" i="11"/>
  <c r="TQX68" i="11"/>
  <c r="TQW68" i="11"/>
  <c r="TQV68" i="11"/>
  <c r="TQU68" i="11"/>
  <c r="TQT68" i="11"/>
  <c r="TQS68" i="11"/>
  <c r="TQR68" i="11"/>
  <c r="TQQ68" i="11"/>
  <c r="TQP68" i="11"/>
  <c r="TQO68" i="11"/>
  <c r="TQN68" i="11"/>
  <c r="TQM68" i="11"/>
  <c r="TQL68" i="11"/>
  <c r="TQK68" i="11"/>
  <c r="TQJ68" i="11"/>
  <c r="TQI68" i="11"/>
  <c r="TQH68" i="11"/>
  <c r="TQG68" i="11"/>
  <c r="TQF68" i="11"/>
  <c r="TQE68" i="11"/>
  <c r="TQD68" i="11"/>
  <c r="TQC68" i="11"/>
  <c r="TQB68" i="11"/>
  <c r="TQA68" i="11"/>
  <c r="TPZ68" i="11"/>
  <c r="TPY68" i="11"/>
  <c r="TPX68" i="11"/>
  <c r="TPW68" i="11"/>
  <c r="TPV68" i="11"/>
  <c r="TPU68" i="11"/>
  <c r="TPT68" i="11"/>
  <c r="TPS68" i="11"/>
  <c r="TPR68" i="11"/>
  <c r="TPQ68" i="11"/>
  <c r="TPP68" i="11"/>
  <c r="TPO68" i="11"/>
  <c r="TPN68" i="11"/>
  <c r="TPM68" i="11"/>
  <c r="TPL68" i="11"/>
  <c r="TPK68" i="11"/>
  <c r="TPJ68" i="11"/>
  <c r="TPI68" i="11"/>
  <c r="TPH68" i="11"/>
  <c r="TPG68" i="11"/>
  <c r="TPF68" i="11"/>
  <c r="TPE68" i="11"/>
  <c r="TPD68" i="11"/>
  <c r="TPC68" i="11"/>
  <c r="TPB68" i="11"/>
  <c r="TPA68" i="11"/>
  <c r="TOZ68" i="11"/>
  <c r="TOY68" i="11"/>
  <c r="TOX68" i="11"/>
  <c r="TOW68" i="11"/>
  <c r="TOV68" i="11"/>
  <c r="TOU68" i="11"/>
  <c r="TOT68" i="11"/>
  <c r="TOS68" i="11"/>
  <c r="TOR68" i="11"/>
  <c r="TOQ68" i="11"/>
  <c r="TOP68" i="11"/>
  <c r="TOO68" i="11"/>
  <c r="TON68" i="11"/>
  <c r="TOM68" i="11"/>
  <c r="TOL68" i="11"/>
  <c r="TOK68" i="11"/>
  <c r="TOJ68" i="11"/>
  <c r="TOI68" i="11"/>
  <c r="TOH68" i="11"/>
  <c r="TOG68" i="11"/>
  <c r="TOF68" i="11"/>
  <c r="TOE68" i="11"/>
  <c r="TOD68" i="11"/>
  <c r="TOC68" i="11"/>
  <c r="TOB68" i="11"/>
  <c r="TOA68" i="11"/>
  <c r="TNZ68" i="11"/>
  <c r="TNY68" i="11"/>
  <c r="TNX68" i="11"/>
  <c r="TNW68" i="11"/>
  <c r="TNV68" i="11"/>
  <c r="TNU68" i="11"/>
  <c r="TNT68" i="11"/>
  <c r="TNS68" i="11"/>
  <c r="TNR68" i="11"/>
  <c r="TNQ68" i="11"/>
  <c r="TNP68" i="11"/>
  <c r="TNO68" i="11"/>
  <c r="TNN68" i="11"/>
  <c r="TNM68" i="11"/>
  <c r="TNL68" i="11"/>
  <c r="TNK68" i="11"/>
  <c r="TNJ68" i="11"/>
  <c r="TNI68" i="11"/>
  <c r="TNH68" i="11"/>
  <c r="TNG68" i="11"/>
  <c r="TNF68" i="11"/>
  <c r="TNE68" i="11"/>
  <c r="TND68" i="11"/>
  <c r="TNC68" i="11"/>
  <c r="TNB68" i="11"/>
  <c r="TNA68" i="11"/>
  <c r="TMZ68" i="11"/>
  <c r="TMY68" i="11"/>
  <c r="TMX68" i="11"/>
  <c r="TMW68" i="11"/>
  <c r="TMV68" i="11"/>
  <c r="TMU68" i="11"/>
  <c r="TMT68" i="11"/>
  <c r="TMS68" i="11"/>
  <c r="TMR68" i="11"/>
  <c r="TMQ68" i="11"/>
  <c r="TMP68" i="11"/>
  <c r="TMO68" i="11"/>
  <c r="TMN68" i="11"/>
  <c r="TMM68" i="11"/>
  <c r="TML68" i="11"/>
  <c r="TMK68" i="11"/>
  <c r="TMJ68" i="11"/>
  <c r="TMI68" i="11"/>
  <c r="TMH68" i="11"/>
  <c r="TMG68" i="11"/>
  <c r="TMF68" i="11"/>
  <c r="TME68" i="11"/>
  <c r="TMD68" i="11"/>
  <c r="TMC68" i="11"/>
  <c r="TMB68" i="11"/>
  <c r="TMA68" i="11"/>
  <c r="TLZ68" i="11"/>
  <c r="TLY68" i="11"/>
  <c r="TLX68" i="11"/>
  <c r="TLW68" i="11"/>
  <c r="TLV68" i="11"/>
  <c r="TLU68" i="11"/>
  <c r="TLT68" i="11"/>
  <c r="TLS68" i="11"/>
  <c r="TLR68" i="11"/>
  <c r="TLQ68" i="11"/>
  <c r="TLP68" i="11"/>
  <c r="TLO68" i="11"/>
  <c r="TLN68" i="11"/>
  <c r="TLM68" i="11"/>
  <c r="TLL68" i="11"/>
  <c r="TLK68" i="11"/>
  <c r="TLJ68" i="11"/>
  <c r="TLI68" i="11"/>
  <c r="TLH68" i="11"/>
  <c r="TLG68" i="11"/>
  <c r="TLF68" i="11"/>
  <c r="TLE68" i="11"/>
  <c r="TLD68" i="11"/>
  <c r="TLC68" i="11"/>
  <c r="TLB68" i="11"/>
  <c r="TLA68" i="11"/>
  <c r="TKZ68" i="11"/>
  <c r="TKY68" i="11"/>
  <c r="TKX68" i="11"/>
  <c r="TKW68" i="11"/>
  <c r="TKV68" i="11"/>
  <c r="TKU68" i="11"/>
  <c r="TKT68" i="11"/>
  <c r="TKS68" i="11"/>
  <c r="TKR68" i="11"/>
  <c r="TKQ68" i="11"/>
  <c r="TKP68" i="11"/>
  <c r="TKO68" i="11"/>
  <c r="TKN68" i="11"/>
  <c r="TKM68" i="11"/>
  <c r="TKL68" i="11"/>
  <c r="TKK68" i="11"/>
  <c r="TKJ68" i="11"/>
  <c r="TKI68" i="11"/>
  <c r="TKH68" i="11"/>
  <c r="TKG68" i="11"/>
  <c r="TKF68" i="11"/>
  <c r="TKE68" i="11"/>
  <c r="TKD68" i="11"/>
  <c r="TKC68" i="11"/>
  <c r="TKB68" i="11"/>
  <c r="TKA68" i="11"/>
  <c r="TJZ68" i="11"/>
  <c r="TJY68" i="11"/>
  <c r="TJX68" i="11"/>
  <c r="TJW68" i="11"/>
  <c r="TJV68" i="11"/>
  <c r="TJU68" i="11"/>
  <c r="TJT68" i="11"/>
  <c r="TJS68" i="11"/>
  <c r="TJR68" i="11"/>
  <c r="TJQ68" i="11"/>
  <c r="TJP68" i="11"/>
  <c r="TJO68" i="11"/>
  <c r="TJN68" i="11"/>
  <c r="TJM68" i="11"/>
  <c r="TJL68" i="11"/>
  <c r="TJK68" i="11"/>
  <c r="TJJ68" i="11"/>
  <c r="TJI68" i="11"/>
  <c r="TJH68" i="11"/>
  <c r="TJG68" i="11"/>
  <c r="TJF68" i="11"/>
  <c r="TJE68" i="11"/>
  <c r="TJD68" i="11"/>
  <c r="TJC68" i="11"/>
  <c r="TJB68" i="11"/>
  <c r="TJA68" i="11"/>
  <c r="TIZ68" i="11"/>
  <c r="TIY68" i="11"/>
  <c r="TIX68" i="11"/>
  <c r="TIW68" i="11"/>
  <c r="TIV68" i="11"/>
  <c r="TIU68" i="11"/>
  <c r="TIT68" i="11"/>
  <c r="TIS68" i="11"/>
  <c r="TIR68" i="11"/>
  <c r="TIQ68" i="11"/>
  <c r="TIP68" i="11"/>
  <c r="TIO68" i="11"/>
  <c r="TIN68" i="11"/>
  <c r="TIM68" i="11"/>
  <c r="TIL68" i="11"/>
  <c r="TIK68" i="11"/>
  <c r="TIJ68" i="11"/>
  <c r="TII68" i="11"/>
  <c r="TIH68" i="11"/>
  <c r="TIG68" i="11"/>
  <c r="TIF68" i="11"/>
  <c r="TIE68" i="11"/>
  <c r="TID68" i="11"/>
  <c r="TIC68" i="11"/>
  <c r="TIB68" i="11"/>
  <c r="TIA68" i="11"/>
  <c r="THZ68" i="11"/>
  <c r="THY68" i="11"/>
  <c r="THX68" i="11"/>
  <c r="THW68" i="11"/>
  <c r="THV68" i="11"/>
  <c r="THU68" i="11"/>
  <c r="THT68" i="11"/>
  <c r="THS68" i="11"/>
  <c r="THR68" i="11"/>
  <c r="THQ68" i="11"/>
  <c r="THP68" i="11"/>
  <c r="THO68" i="11"/>
  <c r="THN68" i="11"/>
  <c r="THM68" i="11"/>
  <c r="THL68" i="11"/>
  <c r="THK68" i="11"/>
  <c r="THJ68" i="11"/>
  <c r="THI68" i="11"/>
  <c r="THH68" i="11"/>
  <c r="THG68" i="11"/>
  <c r="THF68" i="11"/>
  <c r="THE68" i="11"/>
  <c r="THD68" i="11"/>
  <c r="THC68" i="11"/>
  <c r="THB68" i="11"/>
  <c r="THA68" i="11"/>
  <c r="TGZ68" i="11"/>
  <c r="TGY68" i="11"/>
  <c r="TGX68" i="11"/>
  <c r="TGW68" i="11"/>
  <c r="TGV68" i="11"/>
  <c r="TGU68" i="11"/>
  <c r="TGT68" i="11"/>
  <c r="TGS68" i="11"/>
  <c r="TGR68" i="11"/>
  <c r="TGQ68" i="11"/>
  <c r="TGP68" i="11"/>
  <c r="TGO68" i="11"/>
  <c r="TGN68" i="11"/>
  <c r="TGM68" i="11"/>
  <c r="TGL68" i="11"/>
  <c r="TGK68" i="11"/>
  <c r="TGJ68" i="11"/>
  <c r="TGI68" i="11"/>
  <c r="TGH68" i="11"/>
  <c r="TGG68" i="11"/>
  <c r="TGF68" i="11"/>
  <c r="TGE68" i="11"/>
  <c r="TGD68" i="11"/>
  <c r="TGC68" i="11"/>
  <c r="TGB68" i="11"/>
  <c r="TGA68" i="11"/>
  <c r="TFZ68" i="11"/>
  <c r="TFY68" i="11"/>
  <c r="TFX68" i="11"/>
  <c r="TFW68" i="11"/>
  <c r="TFV68" i="11"/>
  <c r="TFU68" i="11"/>
  <c r="TFT68" i="11"/>
  <c r="TFS68" i="11"/>
  <c r="TFR68" i="11"/>
  <c r="TFQ68" i="11"/>
  <c r="TFP68" i="11"/>
  <c r="TFO68" i="11"/>
  <c r="TFN68" i="11"/>
  <c r="TFM68" i="11"/>
  <c r="TFL68" i="11"/>
  <c r="TFK68" i="11"/>
  <c r="TFJ68" i="11"/>
  <c r="TFI68" i="11"/>
  <c r="TFH68" i="11"/>
  <c r="TFG68" i="11"/>
  <c r="TFF68" i="11"/>
  <c r="TFE68" i="11"/>
  <c r="TFD68" i="11"/>
  <c r="TFC68" i="11"/>
  <c r="TFB68" i="11"/>
  <c r="TFA68" i="11"/>
  <c r="TEZ68" i="11"/>
  <c r="TEY68" i="11"/>
  <c r="TEX68" i="11"/>
  <c r="TEW68" i="11"/>
  <c r="TEV68" i="11"/>
  <c r="TEU68" i="11"/>
  <c r="TET68" i="11"/>
  <c r="TES68" i="11"/>
  <c r="TER68" i="11"/>
  <c r="TEQ68" i="11"/>
  <c r="TEP68" i="11"/>
  <c r="TEO68" i="11"/>
  <c r="TEN68" i="11"/>
  <c r="TEM68" i="11"/>
  <c r="TEL68" i="11"/>
  <c r="TEK68" i="11"/>
  <c r="TEJ68" i="11"/>
  <c r="TEI68" i="11"/>
  <c r="TEH68" i="11"/>
  <c r="TEG68" i="11"/>
  <c r="TEF68" i="11"/>
  <c r="TEE68" i="11"/>
  <c r="TED68" i="11"/>
  <c r="TEC68" i="11"/>
  <c r="TEB68" i="11"/>
  <c r="TEA68" i="11"/>
  <c r="TDZ68" i="11"/>
  <c r="TDY68" i="11"/>
  <c r="TDX68" i="11"/>
  <c r="TDW68" i="11"/>
  <c r="TDV68" i="11"/>
  <c r="TDU68" i="11"/>
  <c r="TDT68" i="11"/>
  <c r="TDS68" i="11"/>
  <c r="TDR68" i="11"/>
  <c r="TDQ68" i="11"/>
  <c r="TDP68" i="11"/>
  <c r="TDO68" i="11"/>
  <c r="TDN68" i="11"/>
  <c r="TDM68" i="11"/>
  <c r="TDL68" i="11"/>
  <c r="TDK68" i="11"/>
  <c r="TDJ68" i="11"/>
  <c r="TDI68" i="11"/>
  <c r="TDH68" i="11"/>
  <c r="TDG68" i="11"/>
  <c r="TDF68" i="11"/>
  <c r="TDE68" i="11"/>
  <c r="TDD68" i="11"/>
  <c r="TDC68" i="11"/>
  <c r="TDB68" i="11"/>
  <c r="TDA68" i="11"/>
  <c r="TCZ68" i="11"/>
  <c r="TCY68" i="11"/>
  <c r="TCX68" i="11"/>
  <c r="TCW68" i="11"/>
  <c r="TCV68" i="11"/>
  <c r="TCU68" i="11"/>
  <c r="TCT68" i="11"/>
  <c r="TCS68" i="11"/>
  <c r="TCR68" i="11"/>
  <c r="TCQ68" i="11"/>
  <c r="TCP68" i="11"/>
  <c r="TCO68" i="11"/>
  <c r="TCN68" i="11"/>
  <c r="TCM68" i="11"/>
  <c r="TCL68" i="11"/>
  <c r="TCK68" i="11"/>
  <c r="TCJ68" i="11"/>
  <c r="TCI68" i="11"/>
  <c r="TCH68" i="11"/>
  <c r="TCG68" i="11"/>
  <c r="TCF68" i="11"/>
  <c r="TCE68" i="11"/>
  <c r="TCD68" i="11"/>
  <c r="TCC68" i="11"/>
  <c r="TCB68" i="11"/>
  <c r="TCA68" i="11"/>
  <c r="TBZ68" i="11"/>
  <c r="TBY68" i="11"/>
  <c r="TBX68" i="11"/>
  <c r="TBW68" i="11"/>
  <c r="TBV68" i="11"/>
  <c r="TBU68" i="11"/>
  <c r="TBT68" i="11"/>
  <c r="TBS68" i="11"/>
  <c r="TBR68" i="11"/>
  <c r="TBQ68" i="11"/>
  <c r="TBP68" i="11"/>
  <c r="TBO68" i="11"/>
  <c r="TBN68" i="11"/>
  <c r="TBM68" i="11"/>
  <c r="TBL68" i="11"/>
  <c r="TBK68" i="11"/>
  <c r="TBJ68" i="11"/>
  <c r="TBI68" i="11"/>
  <c r="TBH68" i="11"/>
  <c r="TBG68" i="11"/>
  <c r="TBF68" i="11"/>
  <c r="TBE68" i="11"/>
  <c r="TBD68" i="11"/>
  <c r="TBC68" i="11"/>
  <c r="TBB68" i="11"/>
  <c r="TBA68" i="11"/>
  <c r="TAZ68" i="11"/>
  <c r="TAY68" i="11"/>
  <c r="TAX68" i="11"/>
  <c r="TAW68" i="11"/>
  <c r="TAV68" i="11"/>
  <c r="TAU68" i="11"/>
  <c r="TAT68" i="11"/>
  <c r="TAS68" i="11"/>
  <c r="TAR68" i="11"/>
  <c r="TAQ68" i="11"/>
  <c r="TAP68" i="11"/>
  <c r="TAO68" i="11"/>
  <c r="TAN68" i="11"/>
  <c r="TAM68" i="11"/>
  <c r="TAL68" i="11"/>
  <c r="TAK68" i="11"/>
  <c r="TAJ68" i="11"/>
  <c r="TAI68" i="11"/>
  <c r="TAH68" i="11"/>
  <c r="TAG68" i="11"/>
  <c r="TAF68" i="11"/>
  <c r="TAE68" i="11"/>
  <c r="TAD68" i="11"/>
  <c r="TAC68" i="11"/>
  <c r="TAB68" i="11"/>
  <c r="TAA68" i="11"/>
  <c r="SZZ68" i="11"/>
  <c r="SZY68" i="11"/>
  <c r="SZX68" i="11"/>
  <c r="SZW68" i="11"/>
  <c r="SZV68" i="11"/>
  <c r="SZU68" i="11"/>
  <c r="SZT68" i="11"/>
  <c r="SZS68" i="11"/>
  <c r="SZR68" i="11"/>
  <c r="SZQ68" i="11"/>
  <c r="SZP68" i="11"/>
  <c r="SZO68" i="11"/>
  <c r="SZN68" i="11"/>
  <c r="SZM68" i="11"/>
  <c r="SZL68" i="11"/>
  <c r="SZK68" i="11"/>
  <c r="SZJ68" i="11"/>
  <c r="SZI68" i="11"/>
  <c r="SZH68" i="11"/>
  <c r="SZG68" i="11"/>
  <c r="SZF68" i="11"/>
  <c r="SZE68" i="11"/>
  <c r="SZD68" i="11"/>
  <c r="SZC68" i="11"/>
  <c r="SZB68" i="11"/>
  <c r="SZA68" i="11"/>
  <c r="SYZ68" i="11"/>
  <c r="SYY68" i="11"/>
  <c r="SYX68" i="11"/>
  <c r="SYW68" i="11"/>
  <c r="SYV68" i="11"/>
  <c r="SYU68" i="11"/>
  <c r="SYT68" i="11"/>
  <c r="SYS68" i="11"/>
  <c r="SYR68" i="11"/>
  <c r="SYQ68" i="11"/>
  <c r="SYP68" i="11"/>
  <c r="SYO68" i="11"/>
  <c r="SYN68" i="11"/>
  <c r="SYM68" i="11"/>
  <c r="SYL68" i="11"/>
  <c r="SYK68" i="11"/>
  <c r="SYJ68" i="11"/>
  <c r="SYI68" i="11"/>
  <c r="SYH68" i="11"/>
  <c r="SYG68" i="11"/>
  <c r="SYF68" i="11"/>
  <c r="SYE68" i="11"/>
  <c r="SYD68" i="11"/>
  <c r="SYC68" i="11"/>
  <c r="SYB68" i="11"/>
  <c r="SYA68" i="11"/>
  <c r="SXZ68" i="11"/>
  <c r="SXY68" i="11"/>
  <c r="SXX68" i="11"/>
  <c r="SXW68" i="11"/>
  <c r="SXV68" i="11"/>
  <c r="SXU68" i="11"/>
  <c r="SXT68" i="11"/>
  <c r="SXS68" i="11"/>
  <c r="SXR68" i="11"/>
  <c r="SXQ68" i="11"/>
  <c r="SXP68" i="11"/>
  <c r="SXO68" i="11"/>
  <c r="SXN68" i="11"/>
  <c r="SXM68" i="11"/>
  <c r="SXL68" i="11"/>
  <c r="SXK68" i="11"/>
  <c r="SXJ68" i="11"/>
  <c r="SXI68" i="11"/>
  <c r="SXH68" i="11"/>
  <c r="SXG68" i="11"/>
  <c r="SXF68" i="11"/>
  <c r="SXE68" i="11"/>
  <c r="SXD68" i="11"/>
  <c r="SXC68" i="11"/>
  <c r="SXB68" i="11"/>
  <c r="SXA68" i="11"/>
  <c r="SWZ68" i="11"/>
  <c r="SWY68" i="11"/>
  <c r="SWX68" i="11"/>
  <c r="SWW68" i="11"/>
  <c r="SWV68" i="11"/>
  <c r="SWU68" i="11"/>
  <c r="SWT68" i="11"/>
  <c r="SWS68" i="11"/>
  <c r="SWR68" i="11"/>
  <c r="SWQ68" i="11"/>
  <c r="SWP68" i="11"/>
  <c r="SWO68" i="11"/>
  <c r="SWN68" i="11"/>
  <c r="SWM68" i="11"/>
  <c r="SWL68" i="11"/>
  <c r="SWK68" i="11"/>
  <c r="SWJ68" i="11"/>
  <c r="SWI68" i="11"/>
  <c r="SWH68" i="11"/>
  <c r="SWG68" i="11"/>
  <c r="SWF68" i="11"/>
  <c r="SWE68" i="11"/>
  <c r="SWD68" i="11"/>
  <c r="SWC68" i="11"/>
  <c r="SWB68" i="11"/>
  <c r="SWA68" i="11"/>
  <c r="SVZ68" i="11"/>
  <c r="SVY68" i="11"/>
  <c r="SVX68" i="11"/>
  <c r="SVW68" i="11"/>
  <c r="SVV68" i="11"/>
  <c r="SVU68" i="11"/>
  <c r="SVT68" i="11"/>
  <c r="SVS68" i="11"/>
  <c r="SVR68" i="11"/>
  <c r="SVQ68" i="11"/>
  <c r="SVP68" i="11"/>
  <c r="SVO68" i="11"/>
  <c r="SVN68" i="11"/>
  <c r="SVM68" i="11"/>
  <c r="SVL68" i="11"/>
  <c r="SVK68" i="11"/>
  <c r="SVJ68" i="11"/>
  <c r="SVI68" i="11"/>
  <c r="SVH68" i="11"/>
  <c r="SVG68" i="11"/>
  <c r="SVF68" i="11"/>
  <c r="SVE68" i="11"/>
  <c r="SVD68" i="11"/>
  <c r="SVC68" i="11"/>
  <c r="SVB68" i="11"/>
  <c r="SVA68" i="11"/>
  <c r="SUZ68" i="11"/>
  <c r="SUY68" i="11"/>
  <c r="SUX68" i="11"/>
  <c r="SUW68" i="11"/>
  <c r="SUV68" i="11"/>
  <c r="SUU68" i="11"/>
  <c r="SUT68" i="11"/>
  <c r="SUS68" i="11"/>
  <c r="SUR68" i="11"/>
  <c r="SUQ68" i="11"/>
  <c r="SUP68" i="11"/>
  <c r="SUO68" i="11"/>
  <c r="SUN68" i="11"/>
  <c r="SUM68" i="11"/>
  <c r="SUL68" i="11"/>
  <c r="SUK68" i="11"/>
  <c r="SUJ68" i="11"/>
  <c r="SUI68" i="11"/>
  <c r="SUH68" i="11"/>
  <c r="SUG68" i="11"/>
  <c r="SUF68" i="11"/>
  <c r="SUE68" i="11"/>
  <c r="SUD68" i="11"/>
  <c r="SUC68" i="11"/>
  <c r="SUB68" i="11"/>
  <c r="SUA68" i="11"/>
  <c r="STZ68" i="11"/>
  <c r="STY68" i="11"/>
  <c r="STX68" i="11"/>
  <c r="STW68" i="11"/>
  <c r="STV68" i="11"/>
  <c r="STU68" i="11"/>
  <c r="STT68" i="11"/>
  <c r="STS68" i="11"/>
  <c r="STR68" i="11"/>
  <c r="STQ68" i="11"/>
  <c r="STP68" i="11"/>
  <c r="STO68" i="11"/>
  <c r="STN68" i="11"/>
  <c r="STM68" i="11"/>
  <c r="STL68" i="11"/>
  <c r="STK68" i="11"/>
  <c r="STJ68" i="11"/>
  <c r="STI68" i="11"/>
  <c r="STH68" i="11"/>
  <c r="STG68" i="11"/>
  <c r="STF68" i="11"/>
  <c r="STE68" i="11"/>
  <c r="STD68" i="11"/>
  <c r="STC68" i="11"/>
  <c r="STB68" i="11"/>
  <c r="STA68" i="11"/>
  <c r="SSZ68" i="11"/>
  <c r="SSY68" i="11"/>
  <c r="SSX68" i="11"/>
  <c r="SSW68" i="11"/>
  <c r="SSV68" i="11"/>
  <c r="SSU68" i="11"/>
  <c r="SST68" i="11"/>
  <c r="SSS68" i="11"/>
  <c r="SSR68" i="11"/>
  <c r="SSQ68" i="11"/>
  <c r="SSP68" i="11"/>
  <c r="SSO68" i="11"/>
  <c r="SSN68" i="11"/>
  <c r="SSM68" i="11"/>
  <c r="SSL68" i="11"/>
  <c r="SSK68" i="11"/>
  <c r="SSJ68" i="11"/>
  <c r="SSI68" i="11"/>
  <c r="SSH68" i="11"/>
  <c r="SSG68" i="11"/>
  <c r="SSF68" i="11"/>
  <c r="SSE68" i="11"/>
  <c r="SSD68" i="11"/>
  <c r="SSC68" i="11"/>
  <c r="SSB68" i="11"/>
  <c r="SSA68" i="11"/>
  <c r="SRZ68" i="11"/>
  <c r="SRY68" i="11"/>
  <c r="SRX68" i="11"/>
  <c r="SRW68" i="11"/>
  <c r="SRV68" i="11"/>
  <c r="SRU68" i="11"/>
  <c r="SRT68" i="11"/>
  <c r="SRS68" i="11"/>
  <c r="SRR68" i="11"/>
  <c r="SRQ68" i="11"/>
  <c r="SRP68" i="11"/>
  <c r="SRO68" i="11"/>
  <c r="SRN68" i="11"/>
  <c r="SRM68" i="11"/>
  <c r="SRL68" i="11"/>
  <c r="SRK68" i="11"/>
  <c r="SRJ68" i="11"/>
  <c r="SRI68" i="11"/>
  <c r="SRH68" i="11"/>
  <c r="SRG68" i="11"/>
  <c r="SRF68" i="11"/>
  <c r="SRE68" i="11"/>
  <c r="SRD68" i="11"/>
  <c r="SRC68" i="11"/>
  <c r="SRB68" i="11"/>
  <c r="SRA68" i="11"/>
  <c r="SQZ68" i="11"/>
  <c r="SQY68" i="11"/>
  <c r="SQX68" i="11"/>
  <c r="SQW68" i="11"/>
  <c r="SQV68" i="11"/>
  <c r="SQU68" i="11"/>
  <c r="SQT68" i="11"/>
  <c r="SQS68" i="11"/>
  <c r="SQR68" i="11"/>
  <c r="SQQ68" i="11"/>
  <c r="SQP68" i="11"/>
  <c r="SQO68" i="11"/>
  <c r="SQN68" i="11"/>
  <c r="SQM68" i="11"/>
  <c r="SQL68" i="11"/>
  <c r="SQK68" i="11"/>
  <c r="SQJ68" i="11"/>
  <c r="SQI68" i="11"/>
  <c r="SQH68" i="11"/>
  <c r="SQG68" i="11"/>
  <c r="SQF68" i="11"/>
  <c r="SQE68" i="11"/>
  <c r="SQD68" i="11"/>
  <c r="SQC68" i="11"/>
  <c r="SQB68" i="11"/>
  <c r="SQA68" i="11"/>
  <c r="SPZ68" i="11"/>
  <c r="SPY68" i="11"/>
  <c r="SPX68" i="11"/>
  <c r="SPW68" i="11"/>
  <c r="SPV68" i="11"/>
  <c r="SPU68" i="11"/>
  <c r="SPT68" i="11"/>
  <c r="SPS68" i="11"/>
  <c r="SPR68" i="11"/>
  <c r="SPQ68" i="11"/>
  <c r="SPP68" i="11"/>
  <c r="SPO68" i="11"/>
  <c r="SPN68" i="11"/>
  <c r="SPM68" i="11"/>
  <c r="SPL68" i="11"/>
  <c r="SPK68" i="11"/>
  <c r="SPJ68" i="11"/>
  <c r="SPI68" i="11"/>
  <c r="SPH68" i="11"/>
  <c r="SPG68" i="11"/>
  <c r="SPF68" i="11"/>
  <c r="SPE68" i="11"/>
  <c r="SPD68" i="11"/>
  <c r="SPC68" i="11"/>
  <c r="SPB68" i="11"/>
  <c r="SPA68" i="11"/>
  <c r="SOZ68" i="11"/>
  <c r="SOY68" i="11"/>
  <c r="SOX68" i="11"/>
  <c r="SOW68" i="11"/>
  <c r="SOV68" i="11"/>
  <c r="SOU68" i="11"/>
  <c r="SOT68" i="11"/>
  <c r="SOS68" i="11"/>
  <c r="SOR68" i="11"/>
  <c r="SOQ68" i="11"/>
  <c r="SOP68" i="11"/>
  <c r="SOO68" i="11"/>
  <c r="SON68" i="11"/>
  <c r="SOM68" i="11"/>
  <c r="SOL68" i="11"/>
  <c r="SOK68" i="11"/>
  <c r="SOJ68" i="11"/>
  <c r="SOI68" i="11"/>
  <c r="SOH68" i="11"/>
  <c r="SOG68" i="11"/>
  <c r="SOF68" i="11"/>
  <c r="SOE68" i="11"/>
  <c r="SOD68" i="11"/>
  <c r="SOC68" i="11"/>
  <c r="SOB68" i="11"/>
  <c r="SOA68" i="11"/>
  <c r="SNZ68" i="11"/>
  <c r="SNY68" i="11"/>
  <c r="SNX68" i="11"/>
  <c r="SNW68" i="11"/>
  <c r="SNV68" i="11"/>
  <c r="SNU68" i="11"/>
  <c r="SNT68" i="11"/>
  <c r="SNS68" i="11"/>
  <c r="SNR68" i="11"/>
  <c r="SNQ68" i="11"/>
  <c r="SNP68" i="11"/>
  <c r="SNO68" i="11"/>
  <c r="SNN68" i="11"/>
  <c r="SNM68" i="11"/>
  <c r="SNL68" i="11"/>
  <c r="SNK68" i="11"/>
  <c r="SNJ68" i="11"/>
  <c r="SNI68" i="11"/>
  <c r="SNH68" i="11"/>
  <c r="SNG68" i="11"/>
  <c r="SNF68" i="11"/>
  <c r="SNE68" i="11"/>
  <c r="SND68" i="11"/>
  <c r="SNC68" i="11"/>
  <c r="SNB68" i="11"/>
  <c r="SNA68" i="11"/>
  <c r="SMZ68" i="11"/>
  <c r="SMY68" i="11"/>
  <c r="SMX68" i="11"/>
  <c r="SMW68" i="11"/>
  <c r="SMV68" i="11"/>
  <c r="SMU68" i="11"/>
  <c r="SMT68" i="11"/>
  <c r="SMS68" i="11"/>
  <c r="SMR68" i="11"/>
  <c r="SMQ68" i="11"/>
  <c r="SMP68" i="11"/>
  <c r="SMO68" i="11"/>
  <c r="SMN68" i="11"/>
  <c r="SMM68" i="11"/>
  <c r="SML68" i="11"/>
  <c r="SMK68" i="11"/>
  <c r="SMJ68" i="11"/>
  <c r="SMI68" i="11"/>
  <c r="SMH68" i="11"/>
  <c r="SMG68" i="11"/>
  <c r="SMF68" i="11"/>
  <c r="SME68" i="11"/>
  <c r="SMD68" i="11"/>
  <c r="SMC68" i="11"/>
  <c r="SMB68" i="11"/>
  <c r="SMA68" i="11"/>
  <c r="SLZ68" i="11"/>
  <c r="SLY68" i="11"/>
  <c r="SLX68" i="11"/>
  <c r="SLW68" i="11"/>
  <c r="SLV68" i="11"/>
  <c r="SLU68" i="11"/>
  <c r="SLT68" i="11"/>
  <c r="SLS68" i="11"/>
  <c r="SLR68" i="11"/>
  <c r="SLQ68" i="11"/>
  <c r="SLP68" i="11"/>
  <c r="SLO68" i="11"/>
  <c r="SLN68" i="11"/>
  <c r="SLM68" i="11"/>
  <c r="SLL68" i="11"/>
  <c r="SLK68" i="11"/>
  <c r="SLJ68" i="11"/>
  <c r="SLI68" i="11"/>
  <c r="SLH68" i="11"/>
  <c r="SLG68" i="11"/>
  <c r="SLF68" i="11"/>
  <c r="SLE68" i="11"/>
  <c r="SLD68" i="11"/>
  <c r="SLC68" i="11"/>
  <c r="SLB68" i="11"/>
  <c r="SLA68" i="11"/>
  <c r="SKZ68" i="11"/>
  <c r="SKY68" i="11"/>
  <c r="SKX68" i="11"/>
  <c r="SKW68" i="11"/>
  <c r="SKV68" i="11"/>
  <c r="SKU68" i="11"/>
  <c r="SKT68" i="11"/>
  <c r="SKS68" i="11"/>
  <c r="SKR68" i="11"/>
  <c r="SKQ68" i="11"/>
  <c r="SKP68" i="11"/>
  <c r="SKO68" i="11"/>
  <c r="SKN68" i="11"/>
  <c r="SKM68" i="11"/>
  <c r="SKL68" i="11"/>
  <c r="SKK68" i="11"/>
  <c r="SKJ68" i="11"/>
  <c r="SKI68" i="11"/>
  <c r="SKH68" i="11"/>
  <c r="SKG68" i="11"/>
  <c r="SKF68" i="11"/>
  <c r="SKE68" i="11"/>
  <c r="SKD68" i="11"/>
  <c r="SKC68" i="11"/>
  <c r="SKB68" i="11"/>
  <c r="SKA68" i="11"/>
  <c r="SJZ68" i="11"/>
  <c r="SJY68" i="11"/>
  <c r="SJX68" i="11"/>
  <c r="SJW68" i="11"/>
  <c r="SJV68" i="11"/>
  <c r="SJU68" i="11"/>
  <c r="SJT68" i="11"/>
  <c r="SJS68" i="11"/>
  <c r="SJR68" i="11"/>
  <c r="SJQ68" i="11"/>
  <c r="SJP68" i="11"/>
  <c r="SJO68" i="11"/>
  <c r="SJN68" i="11"/>
  <c r="SJM68" i="11"/>
  <c r="SJL68" i="11"/>
  <c r="SJK68" i="11"/>
  <c r="SJJ68" i="11"/>
  <c r="SJI68" i="11"/>
  <c r="SJH68" i="11"/>
  <c r="SJG68" i="11"/>
  <c r="SJF68" i="11"/>
  <c r="SJE68" i="11"/>
  <c r="SJD68" i="11"/>
  <c r="SJC68" i="11"/>
  <c r="SJB68" i="11"/>
  <c r="SJA68" i="11"/>
  <c r="SIZ68" i="11"/>
  <c r="SIY68" i="11"/>
  <c r="SIX68" i="11"/>
  <c r="SIW68" i="11"/>
  <c r="SIV68" i="11"/>
  <c r="SIU68" i="11"/>
  <c r="SIT68" i="11"/>
  <c r="SIS68" i="11"/>
  <c r="SIR68" i="11"/>
  <c r="SIQ68" i="11"/>
  <c r="SIP68" i="11"/>
  <c r="SIO68" i="11"/>
  <c r="SIN68" i="11"/>
  <c r="SIM68" i="11"/>
  <c r="SIL68" i="11"/>
  <c r="SIK68" i="11"/>
  <c r="SIJ68" i="11"/>
  <c r="SII68" i="11"/>
  <c r="SIH68" i="11"/>
  <c r="SIG68" i="11"/>
  <c r="SIF68" i="11"/>
  <c r="SIE68" i="11"/>
  <c r="SID68" i="11"/>
  <c r="SIC68" i="11"/>
  <c r="SIB68" i="11"/>
  <c r="SIA68" i="11"/>
  <c r="SHZ68" i="11"/>
  <c r="SHY68" i="11"/>
  <c r="SHX68" i="11"/>
  <c r="SHW68" i="11"/>
  <c r="SHV68" i="11"/>
  <c r="SHU68" i="11"/>
  <c r="SHT68" i="11"/>
  <c r="SHS68" i="11"/>
  <c r="SHR68" i="11"/>
  <c r="SHQ68" i="11"/>
  <c r="SHP68" i="11"/>
  <c r="SHO68" i="11"/>
  <c r="SHN68" i="11"/>
  <c r="SHM68" i="11"/>
  <c r="SHL68" i="11"/>
  <c r="SHK68" i="11"/>
  <c r="SHJ68" i="11"/>
  <c r="SHI68" i="11"/>
  <c r="SHH68" i="11"/>
  <c r="SHG68" i="11"/>
  <c r="SHF68" i="11"/>
  <c r="SHE68" i="11"/>
  <c r="SHD68" i="11"/>
  <c r="SHC68" i="11"/>
  <c r="SHB68" i="11"/>
  <c r="SHA68" i="11"/>
  <c r="SGZ68" i="11"/>
  <c r="SGY68" i="11"/>
  <c r="SGX68" i="11"/>
  <c r="SGW68" i="11"/>
  <c r="SGV68" i="11"/>
  <c r="SGU68" i="11"/>
  <c r="SGT68" i="11"/>
  <c r="SGS68" i="11"/>
  <c r="SGR68" i="11"/>
  <c r="SGQ68" i="11"/>
  <c r="SGP68" i="11"/>
  <c r="SGO68" i="11"/>
  <c r="SGN68" i="11"/>
  <c r="SGM68" i="11"/>
  <c r="SGL68" i="11"/>
  <c r="SGK68" i="11"/>
  <c r="SGJ68" i="11"/>
  <c r="SGI68" i="11"/>
  <c r="SGH68" i="11"/>
  <c r="SGG68" i="11"/>
  <c r="SGF68" i="11"/>
  <c r="SGE68" i="11"/>
  <c r="SGD68" i="11"/>
  <c r="SGC68" i="11"/>
  <c r="SGB68" i="11"/>
  <c r="SGA68" i="11"/>
  <c r="SFZ68" i="11"/>
  <c r="SFY68" i="11"/>
  <c r="SFX68" i="11"/>
  <c r="SFW68" i="11"/>
  <c r="SFV68" i="11"/>
  <c r="SFU68" i="11"/>
  <c r="SFT68" i="11"/>
  <c r="SFS68" i="11"/>
  <c r="SFR68" i="11"/>
  <c r="SFQ68" i="11"/>
  <c r="SFP68" i="11"/>
  <c r="SFO68" i="11"/>
  <c r="SFN68" i="11"/>
  <c r="SFM68" i="11"/>
  <c r="SFL68" i="11"/>
  <c r="SFK68" i="11"/>
  <c r="SFJ68" i="11"/>
  <c r="SFI68" i="11"/>
  <c r="SFH68" i="11"/>
  <c r="SFG68" i="11"/>
  <c r="SFF68" i="11"/>
  <c r="SFE68" i="11"/>
  <c r="SFD68" i="11"/>
  <c r="SFC68" i="11"/>
  <c r="SFB68" i="11"/>
  <c r="SFA68" i="11"/>
  <c r="SEZ68" i="11"/>
  <c r="SEY68" i="11"/>
  <c r="SEX68" i="11"/>
  <c r="SEW68" i="11"/>
  <c r="SEV68" i="11"/>
  <c r="SEU68" i="11"/>
  <c r="SET68" i="11"/>
  <c r="SES68" i="11"/>
  <c r="SER68" i="11"/>
  <c r="SEQ68" i="11"/>
  <c r="SEP68" i="11"/>
  <c r="SEO68" i="11"/>
  <c r="SEN68" i="11"/>
  <c r="SEM68" i="11"/>
  <c r="SEL68" i="11"/>
  <c r="SEK68" i="11"/>
  <c r="SEJ68" i="11"/>
  <c r="SEI68" i="11"/>
  <c r="SEH68" i="11"/>
  <c r="SEG68" i="11"/>
  <c r="SEF68" i="11"/>
  <c r="SEE68" i="11"/>
  <c r="SED68" i="11"/>
  <c r="SEC68" i="11"/>
  <c r="SEB68" i="11"/>
  <c r="SEA68" i="11"/>
  <c r="SDZ68" i="11"/>
  <c r="SDY68" i="11"/>
  <c r="SDX68" i="11"/>
  <c r="SDW68" i="11"/>
  <c r="SDV68" i="11"/>
  <c r="SDU68" i="11"/>
  <c r="SDT68" i="11"/>
  <c r="SDS68" i="11"/>
  <c r="SDR68" i="11"/>
  <c r="SDQ68" i="11"/>
  <c r="SDP68" i="11"/>
  <c r="SDO68" i="11"/>
  <c r="SDN68" i="11"/>
  <c r="SDM68" i="11"/>
  <c r="SDL68" i="11"/>
  <c r="SDK68" i="11"/>
  <c r="SDJ68" i="11"/>
  <c r="SDI68" i="11"/>
  <c r="SDH68" i="11"/>
  <c r="SDG68" i="11"/>
  <c r="SDF68" i="11"/>
  <c r="SDE68" i="11"/>
  <c r="SDD68" i="11"/>
  <c r="SDC68" i="11"/>
  <c r="SDB68" i="11"/>
  <c r="SDA68" i="11"/>
  <c r="SCZ68" i="11"/>
  <c r="SCY68" i="11"/>
  <c r="SCX68" i="11"/>
  <c r="SCW68" i="11"/>
  <c r="SCV68" i="11"/>
  <c r="SCU68" i="11"/>
  <c r="SCT68" i="11"/>
  <c r="SCS68" i="11"/>
  <c r="SCR68" i="11"/>
  <c r="SCQ68" i="11"/>
  <c r="SCP68" i="11"/>
  <c r="SCO68" i="11"/>
  <c r="SCN68" i="11"/>
  <c r="SCM68" i="11"/>
  <c r="SCL68" i="11"/>
  <c r="SCK68" i="11"/>
  <c r="SCJ68" i="11"/>
  <c r="SCI68" i="11"/>
  <c r="SCH68" i="11"/>
  <c r="SCG68" i="11"/>
  <c r="SCF68" i="11"/>
  <c r="SCE68" i="11"/>
  <c r="SCD68" i="11"/>
  <c r="SCC68" i="11"/>
  <c r="SCB68" i="11"/>
  <c r="SCA68" i="11"/>
  <c r="SBZ68" i="11"/>
  <c r="SBY68" i="11"/>
  <c r="SBX68" i="11"/>
  <c r="SBW68" i="11"/>
  <c r="SBV68" i="11"/>
  <c r="SBU68" i="11"/>
  <c r="SBT68" i="11"/>
  <c r="SBS68" i="11"/>
  <c r="SBR68" i="11"/>
  <c r="SBQ68" i="11"/>
  <c r="SBP68" i="11"/>
  <c r="SBO68" i="11"/>
  <c r="SBN68" i="11"/>
  <c r="SBM68" i="11"/>
  <c r="SBL68" i="11"/>
  <c r="SBK68" i="11"/>
  <c r="SBJ68" i="11"/>
  <c r="SBI68" i="11"/>
  <c r="SBH68" i="11"/>
  <c r="SBG68" i="11"/>
  <c r="SBF68" i="11"/>
  <c r="SBE68" i="11"/>
  <c r="SBD68" i="11"/>
  <c r="SBC68" i="11"/>
  <c r="SBB68" i="11"/>
  <c r="SBA68" i="11"/>
  <c r="SAZ68" i="11"/>
  <c r="SAY68" i="11"/>
  <c r="SAX68" i="11"/>
  <c r="SAW68" i="11"/>
  <c r="SAV68" i="11"/>
  <c r="SAU68" i="11"/>
  <c r="SAT68" i="11"/>
  <c r="SAS68" i="11"/>
  <c r="SAR68" i="11"/>
  <c r="SAQ68" i="11"/>
  <c r="SAP68" i="11"/>
  <c r="SAO68" i="11"/>
  <c r="SAN68" i="11"/>
  <c r="SAM68" i="11"/>
  <c r="SAL68" i="11"/>
  <c r="SAK68" i="11"/>
  <c r="SAJ68" i="11"/>
  <c r="SAI68" i="11"/>
  <c r="SAH68" i="11"/>
  <c r="SAG68" i="11"/>
  <c r="SAF68" i="11"/>
  <c r="SAE68" i="11"/>
  <c r="SAD68" i="11"/>
  <c r="SAC68" i="11"/>
  <c r="SAB68" i="11"/>
  <c r="SAA68" i="11"/>
  <c r="RZZ68" i="11"/>
  <c r="RZY68" i="11"/>
  <c r="RZX68" i="11"/>
  <c r="RZW68" i="11"/>
  <c r="RZV68" i="11"/>
  <c r="RZU68" i="11"/>
  <c r="RZT68" i="11"/>
  <c r="RZS68" i="11"/>
  <c r="RZR68" i="11"/>
  <c r="RZQ68" i="11"/>
  <c r="RZP68" i="11"/>
  <c r="RZO68" i="11"/>
  <c r="RZN68" i="11"/>
  <c r="RZM68" i="11"/>
  <c r="RZL68" i="11"/>
  <c r="RZK68" i="11"/>
  <c r="RZJ68" i="11"/>
  <c r="RZI68" i="11"/>
  <c r="RZH68" i="11"/>
  <c r="RZG68" i="11"/>
  <c r="RZF68" i="11"/>
  <c r="RZE68" i="11"/>
  <c r="RZD68" i="11"/>
  <c r="RZC68" i="11"/>
  <c r="RZB68" i="11"/>
  <c r="RZA68" i="11"/>
  <c r="RYZ68" i="11"/>
  <c r="RYY68" i="11"/>
  <c r="RYX68" i="11"/>
  <c r="RYW68" i="11"/>
  <c r="RYV68" i="11"/>
  <c r="RYU68" i="11"/>
  <c r="RYT68" i="11"/>
  <c r="RYS68" i="11"/>
  <c r="RYR68" i="11"/>
  <c r="RYQ68" i="11"/>
  <c r="RYP68" i="11"/>
  <c r="RYO68" i="11"/>
  <c r="RYN68" i="11"/>
  <c r="RYM68" i="11"/>
  <c r="RYL68" i="11"/>
  <c r="RYK68" i="11"/>
  <c r="RYJ68" i="11"/>
  <c r="RYI68" i="11"/>
  <c r="RYH68" i="11"/>
  <c r="RYG68" i="11"/>
  <c r="RYF68" i="11"/>
  <c r="RYE68" i="11"/>
  <c r="RYD68" i="11"/>
  <c r="RYC68" i="11"/>
  <c r="RYB68" i="11"/>
  <c r="RYA68" i="11"/>
  <c r="RXZ68" i="11"/>
  <c r="RXY68" i="11"/>
  <c r="RXX68" i="11"/>
  <c r="RXW68" i="11"/>
  <c r="RXV68" i="11"/>
  <c r="RXU68" i="11"/>
  <c r="RXT68" i="11"/>
  <c r="RXS68" i="11"/>
  <c r="RXR68" i="11"/>
  <c r="RXQ68" i="11"/>
  <c r="RXP68" i="11"/>
  <c r="RXO68" i="11"/>
  <c r="RXN68" i="11"/>
  <c r="RXM68" i="11"/>
  <c r="RXL68" i="11"/>
  <c r="RXK68" i="11"/>
  <c r="RXJ68" i="11"/>
  <c r="RXI68" i="11"/>
  <c r="RXH68" i="11"/>
  <c r="RXG68" i="11"/>
  <c r="RXF68" i="11"/>
  <c r="RXE68" i="11"/>
  <c r="RXD68" i="11"/>
  <c r="RXC68" i="11"/>
  <c r="RXB68" i="11"/>
  <c r="RXA68" i="11"/>
  <c r="RWZ68" i="11"/>
  <c r="RWY68" i="11"/>
  <c r="RWX68" i="11"/>
  <c r="RWW68" i="11"/>
  <c r="RWV68" i="11"/>
  <c r="RWU68" i="11"/>
  <c r="RWT68" i="11"/>
  <c r="RWS68" i="11"/>
  <c r="RWR68" i="11"/>
  <c r="RWQ68" i="11"/>
  <c r="RWP68" i="11"/>
  <c r="RWO68" i="11"/>
  <c r="RWN68" i="11"/>
  <c r="RWM68" i="11"/>
  <c r="RWL68" i="11"/>
  <c r="RWK68" i="11"/>
  <c r="RWJ68" i="11"/>
  <c r="RWI68" i="11"/>
  <c r="RWH68" i="11"/>
  <c r="RWG68" i="11"/>
  <c r="RWF68" i="11"/>
  <c r="RWE68" i="11"/>
  <c r="RWD68" i="11"/>
  <c r="RWC68" i="11"/>
  <c r="RWB68" i="11"/>
  <c r="RWA68" i="11"/>
  <c r="RVZ68" i="11"/>
  <c r="RVY68" i="11"/>
  <c r="RVX68" i="11"/>
  <c r="RVW68" i="11"/>
  <c r="RVV68" i="11"/>
  <c r="RVU68" i="11"/>
  <c r="RVT68" i="11"/>
  <c r="RVS68" i="11"/>
  <c r="RVR68" i="11"/>
  <c r="RVQ68" i="11"/>
  <c r="RVP68" i="11"/>
  <c r="RVO68" i="11"/>
  <c r="RVN68" i="11"/>
  <c r="RVM68" i="11"/>
  <c r="RVL68" i="11"/>
  <c r="RVK68" i="11"/>
  <c r="RVJ68" i="11"/>
  <c r="RVI68" i="11"/>
  <c r="RVH68" i="11"/>
  <c r="RVG68" i="11"/>
  <c r="RVF68" i="11"/>
  <c r="RVE68" i="11"/>
  <c r="RVD68" i="11"/>
  <c r="RVC68" i="11"/>
  <c r="RVB68" i="11"/>
  <c r="RVA68" i="11"/>
  <c r="RUZ68" i="11"/>
  <c r="RUY68" i="11"/>
  <c r="RUX68" i="11"/>
  <c r="RUW68" i="11"/>
  <c r="RUV68" i="11"/>
  <c r="RUU68" i="11"/>
  <c r="RUT68" i="11"/>
  <c r="RUS68" i="11"/>
  <c r="RUR68" i="11"/>
  <c r="RUQ68" i="11"/>
  <c r="RUP68" i="11"/>
  <c r="RUO68" i="11"/>
  <c r="RUN68" i="11"/>
  <c r="RUM68" i="11"/>
  <c r="RUL68" i="11"/>
  <c r="RUK68" i="11"/>
  <c r="RUJ68" i="11"/>
  <c r="RUI68" i="11"/>
  <c r="RUH68" i="11"/>
  <c r="RUG68" i="11"/>
  <c r="RUF68" i="11"/>
  <c r="RUE68" i="11"/>
  <c r="RUD68" i="11"/>
  <c r="RUC68" i="11"/>
  <c r="RUB68" i="11"/>
  <c r="RUA68" i="11"/>
  <c r="RTZ68" i="11"/>
  <c r="RTY68" i="11"/>
  <c r="RTX68" i="11"/>
  <c r="RTW68" i="11"/>
  <c r="RTV68" i="11"/>
  <c r="RTU68" i="11"/>
  <c r="RTT68" i="11"/>
  <c r="RTS68" i="11"/>
  <c r="RTR68" i="11"/>
  <c r="RTQ68" i="11"/>
  <c r="RTP68" i="11"/>
  <c r="RTO68" i="11"/>
  <c r="RTN68" i="11"/>
  <c r="RTM68" i="11"/>
  <c r="RTL68" i="11"/>
  <c r="RTK68" i="11"/>
  <c r="RTJ68" i="11"/>
  <c r="RTI68" i="11"/>
  <c r="RTH68" i="11"/>
  <c r="RTG68" i="11"/>
  <c r="RTF68" i="11"/>
  <c r="RTE68" i="11"/>
  <c r="RTD68" i="11"/>
  <c r="RTC68" i="11"/>
  <c r="RTB68" i="11"/>
  <c r="RTA68" i="11"/>
  <c r="RSZ68" i="11"/>
  <c r="RSY68" i="11"/>
  <c r="RSX68" i="11"/>
  <c r="RSW68" i="11"/>
  <c r="RSV68" i="11"/>
  <c r="RSU68" i="11"/>
  <c r="RST68" i="11"/>
  <c r="RSS68" i="11"/>
  <c r="RSR68" i="11"/>
  <c r="RSQ68" i="11"/>
  <c r="RSP68" i="11"/>
  <c r="RSO68" i="11"/>
  <c r="RSN68" i="11"/>
  <c r="RSM68" i="11"/>
  <c r="RSL68" i="11"/>
  <c r="RSK68" i="11"/>
  <c r="RSJ68" i="11"/>
  <c r="RSI68" i="11"/>
  <c r="RSH68" i="11"/>
  <c r="RSG68" i="11"/>
  <c r="RSF68" i="11"/>
  <c r="RSE68" i="11"/>
  <c r="RSD68" i="11"/>
  <c r="RSC68" i="11"/>
  <c r="RSB68" i="11"/>
  <c r="RSA68" i="11"/>
  <c r="RRZ68" i="11"/>
  <c r="RRY68" i="11"/>
  <c r="RRX68" i="11"/>
  <c r="RRW68" i="11"/>
  <c r="RRV68" i="11"/>
  <c r="RRU68" i="11"/>
  <c r="RRT68" i="11"/>
  <c r="RRS68" i="11"/>
  <c r="RRR68" i="11"/>
  <c r="RRQ68" i="11"/>
  <c r="RRP68" i="11"/>
  <c r="RRO68" i="11"/>
  <c r="RRN68" i="11"/>
  <c r="RRM68" i="11"/>
  <c r="RRL68" i="11"/>
  <c r="RRK68" i="11"/>
  <c r="RRJ68" i="11"/>
  <c r="RRI68" i="11"/>
  <c r="RRH68" i="11"/>
  <c r="RRG68" i="11"/>
  <c r="RRF68" i="11"/>
  <c r="RRE68" i="11"/>
  <c r="RRD68" i="11"/>
  <c r="RRC68" i="11"/>
  <c r="RRB68" i="11"/>
  <c r="RRA68" i="11"/>
  <c r="RQZ68" i="11"/>
  <c r="RQY68" i="11"/>
  <c r="RQX68" i="11"/>
  <c r="RQW68" i="11"/>
  <c r="RQV68" i="11"/>
  <c r="RQU68" i="11"/>
  <c r="RQT68" i="11"/>
  <c r="RQS68" i="11"/>
  <c r="RQR68" i="11"/>
  <c r="RQQ68" i="11"/>
  <c r="RQP68" i="11"/>
  <c r="RQO68" i="11"/>
  <c r="RQN68" i="11"/>
  <c r="RQM68" i="11"/>
  <c r="RQL68" i="11"/>
  <c r="RQK68" i="11"/>
  <c r="RQJ68" i="11"/>
  <c r="RQI68" i="11"/>
  <c r="RQH68" i="11"/>
  <c r="RQG68" i="11"/>
  <c r="RQF68" i="11"/>
  <c r="RQE68" i="11"/>
  <c r="RQD68" i="11"/>
  <c r="RQC68" i="11"/>
  <c r="RQB68" i="11"/>
  <c r="RQA68" i="11"/>
  <c r="RPZ68" i="11"/>
  <c r="RPY68" i="11"/>
  <c r="RPX68" i="11"/>
  <c r="RPW68" i="11"/>
  <c r="RPV68" i="11"/>
  <c r="RPU68" i="11"/>
  <c r="RPT68" i="11"/>
  <c r="RPS68" i="11"/>
  <c r="RPR68" i="11"/>
  <c r="RPQ68" i="11"/>
  <c r="RPP68" i="11"/>
  <c r="RPO68" i="11"/>
  <c r="RPN68" i="11"/>
  <c r="RPM68" i="11"/>
  <c r="RPL68" i="11"/>
  <c r="RPK68" i="11"/>
  <c r="RPJ68" i="11"/>
  <c r="RPI68" i="11"/>
  <c r="RPH68" i="11"/>
  <c r="RPG68" i="11"/>
  <c r="RPF68" i="11"/>
  <c r="RPE68" i="11"/>
  <c r="RPD68" i="11"/>
  <c r="RPC68" i="11"/>
  <c r="RPB68" i="11"/>
  <c r="RPA68" i="11"/>
  <c r="ROZ68" i="11"/>
  <c r="ROY68" i="11"/>
  <c r="ROX68" i="11"/>
  <c r="ROW68" i="11"/>
  <c r="ROV68" i="11"/>
  <c r="ROU68" i="11"/>
  <c r="ROT68" i="11"/>
  <c r="ROS68" i="11"/>
  <c r="ROR68" i="11"/>
  <c r="ROQ68" i="11"/>
  <c r="ROP68" i="11"/>
  <c r="ROO68" i="11"/>
  <c r="RON68" i="11"/>
  <c r="ROM68" i="11"/>
  <c r="ROL68" i="11"/>
  <c r="ROK68" i="11"/>
  <c r="ROJ68" i="11"/>
  <c r="ROI68" i="11"/>
  <c r="ROH68" i="11"/>
  <c r="ROG68" i="11"/>
  <c r="ROF68" i="11"/>
  <c r="ROE68" i="11"/>
  <c r="ROD68" i="11"/>
  <c r="ROC68" i="11"/>
  <c r="ROB68" i="11"/>
  <c r="ROA68" i="11"/>
  <c r="RNZ68" i="11"/>
  <c r="RNY68" i="11"/>
  <c r="RNX68" i="11"/>
  <c r="RNW68" i="11"/>
  <c r="RNV68" i="11"/>
  <c r="RNU68" i="11"/>
  <c r="RNT68" i="11"/>
  <c r="RNS68" i="11"/>
  <c r="RNR68" i="11"/>
  <c r="RNQ68" i="11"/>
  <c r="RNP68" i="11"/>
  <c r="RNO68" i="11"/>
  <c r="RNN68" i="11"/>
  <c r="RNM68" i="11"/>
  <c r="RNL68" i="11"/>
  <c r="RNK68" i="11"/>
  <c r="RNJ68" i="11"/>
  <c r="RNI68" i="11"/>
  <c r="RNH68" i="11"/>
  <c r="RNG68" i="11"/>
  <c r="RNF68" i="11"/>
  <c r="RNE68" i="11"/>
  <c r="RND68" i="11"/>
  <c r="RNC68" i="11"/>
  <c r="RNB68" i="11"/>
  <c r="RNA68" i="11"/>
  <c r="RMZ68" i="11"/>
  <c r="RMY68" i="11"/>
  <c r="RMX68" i="11"/>
  <c r="RMW68" i="11"/>
  <c r="RMV68" i="11"/>
  <c r="RMU68" i="11"/>
  <c r="RMT68" i="11"/>
  <c r="RMS68" i="11"/>
  <c r="RMR68" i="11"/>
  <c r="RMQ68" i="11"/>
  <c r="RMP68" i="11"/>
  <c r="RMO68" i="11"/>
  <c r="RMN68" i="11"/>
  <c r="RMM68" i="11"/>
  <c r="RML68" i="11"/>
  <c r="RMK68" i="11"/>
  <c r="RMJ68" i="11"/>
  <c r="RMI68" i="11"/>
  <c r="RMH68" i="11"/>
  <c r="RMG68" i="11"/>
  <c r="RMF68" i="11"/>
  <c r="RME68" i="11"/>
  <c r="RMD68" i="11"/>
  <c r="RMC68" i="11"/>
  <c r="RMB68" i="11"/>
  <c r="RMA68" i="11"/>
  <c r="RLZ68" i="11"/>
  <c r="RLY68" i="11"/>
  <c r="RLX68" i="11"/>
  <c r="RLW68" i="11"/>
  <c r="RLV68" i="11"/>
  <c r="RLU68" i="11"/>
  <c r="RLT68" i="11"/>
  <c r="RLS68" i="11"/>
  <c r="RLR68" i="11"/>
  <c r="RLQ68" i="11"/>
  <c r="RLP68" i="11"/>
  <c r="RLO68" i="11"/>
  <c r="RLN68" i="11"/>
  <c r="RLM68" i="11"/>
  <c r="RLL68" i="11"/>
  <c r="RLK68" i="11"/>
  <c r="RLJ68" i="11"/>
  <c r="RLI68" i="11"/>
  <c r="RLH68" i="11"/>
  <c r="RLG68" i="11"/>
  <c r="RLF68" i="11"/>
  <c r="RLE68" i="11"/>
  <c r="RLD68" i="11"/>
  <c r="RLC68" i="11"/>
  <c r="RLB68" i="11"/>
  <c r="RLA68" i="11"/>
  <c r="RKZ68" i="11"/>
  <c r="RKY68" i="11"/>
  <c r="RKX68" i="11"/>
  <c r="RKW68" i="11"/>
  <c r="RKV68" i="11"/>
  <c r="RKU68" i="11"/>
  <c r="RKT68" i="11"/>
  <c r="RKS68" i="11"/>
  <c r="RKR68" i="11"/>
  <c r="RKQ68" i="11"/>
  <c r="RKP68" i="11"/>
  <c r="RKO68" i="11"/>
  <c r="RKN68" i="11"/>
  <c r="RKM68" i="11"/>
  <c r="RKL68" i="11"/>
  <c r="RKK68" i="11"/>
  <c r="RKJ68" i="11"/>
  <c r="RKI68" i="11"/>
  <c r="RKH68" i="11"/>
  <c r="RKG68" i="11"/>
  <c r="RKF68" i="11"/>
  <c r="RKE68" i="11"/>
  <c r="RKD68" i="11"/>
  <c r="RKC68" i="11"/>
  <c r="RKB68" i="11"/>
  <c r="RKA68" i="11"/>
  <c r="RJZ68" i="11"/>
  <c r="RJY68" i="11"/>
  <c r="RJX68" i="11"/>
  <c r="RJW68" i="11"/>
  <c r="RJV68" i="11"/>
  <c r="RJU68" i="11"/>
  <c r="RJT68" i="11"/>
  <c r="RJS68" i="11"/>
  <c r="RJR68" i="11"/>
  <c r="RJQ68" i="11"/>
  <c r="RJP68" i="11"/>
  <c r="RJO68" i="11"/>
  <c r="RJN68" i="11"/>
  <c r="RJM68" i="11"/>
  <c r="RJL68" i="11"/>
  <c r="RJK68" i="11"/>
  <c r="RJJ68" i="11"/>
  <c r="RJI68" i="11"/>
  <c r="RJH68" i="11"/>
  <c r="RJG68" i="11"/>
  <c r="RJF68" i="11"/>
  <c r="RJE68" i="11"/>
  <c r="RJD68" i="11"/>
  <c r="RJC68" i="11"/>
  <c r="RJB68" i="11"/>
  <c r="RJA68" i="11"/>
  <c r="RIZ68" i="11"/>
  <c r="RIY68" i="11"/>
  <c r="RIX68" i="11"/>
  <c r="RIW68" i="11"/>
  <c r="RIV68" i="11"/>
  <c r="RIU68" i="11"/>
  <c r="RIT68" i="11"/>
  <c r="RIS68" i="11"/>
  <c r="RIR68" i="11"/>
  <c r="RIQ68" i="11"/>
  <c r="RIP68" i="11"/>
  <c r="RIO68" i="11"/>
  <c r="RIN68" i="11"/>
  <c r="RIM68" i="11"/>
  <c r="RIL68" i="11"/>
  <c r="RIK68" i="11"/>
  <c r="RIJ68" i="11"/>
  <c r="RII68" i="11"/>
  <c r="RIH68" i="11"/>
  <c r="RIG68" i="11"/>
  <c r="RIF68" i="11"/>
  <c r="RIE68" i="11"/>
  <c r="RID68" i="11"/>
  <c r="RIC68" i="11"/>
  <c r="RIB68" i="11"/>
  <c r="RIA68" i="11"/>
  <c r="RHZ68" i="11"/>
  <c r="RHY68" i="11"/>
  <c r="RHX68" i="11"/>
  <c r="RHW68" i="11"/>
  <c r="RHV68" i="11"/>
  <c r="RHU68" i="11"/>
  <c r="RHT68" i="11"/>
  <c r="RHS68" i="11"/>
  <c r="RHR68" i="11"/>
  <c r="RHQ68" i="11"/>
  <c r="RHP68" i="11"/>
  <c r="RHO68" i="11"/>
  <c r="RHN68" i="11"/>
  <c r="RHM68" i="11"/>
  <c r="RHL68" i="11"/>
  <c r="RHK68" i="11"/>
  <c r="RHJ68" i="11"/>
  <c r="RHI68" i="11"/>
  <c r="RHH68" i="11"/>
  <c r="RHG68" i="11"/>
  <c r="RHF68" i="11"/>
  <c r="RHE68" i="11"/>
  <c r="RHD68" i="11"/>
  <c r="RHC68" i="11"/>
  <c r="RHB68" i="11"/>
  <c r="RHA68" i="11"/>
  <c r="RGZ68" i="11"/>
  <c r="RGY68" i="11"/>
  <c r="RGX68" i="11"/>
  <c r="RGW68" i="11"/>
  <c r="RGV68" i="11"/>
  <c r="RGU68" i="11"/>
  <c r="RGT68" i="11"/>
  <c r="RGS68" i="11"/>
  <c r="RGR68" i="11"/>
  <c r="RGQ68" i="11"/>
  <c r="RGP68" i="11"/>
  <c r="RGO68" i="11"/>
  <c r="RGN68" i="11"/>
  <c r="RGM68" i="11"/>
  <c r="RGL68" i="11"/>
  <c r="RGK68" i="11"/>
  <c r="RGJ68" i="11"/>
  <c r="RGI68" i="11"/>
  <c r="RGH68" i="11"/>
  <c r="RGG68" i="11"/>
  <c r="RGF68" i="11"/>
  <c r="RGE68" i="11"/>
  <c r="RGD68" i="11"/>
  <c r="RGC68" i="11"/>
  <c r="RGB68" i="11"/>
  <c r="RGA68" i="11"/>
  <c r="RFZ68" i="11"/>
  <c r="RFY68" i="11"/>
  <c r="RFX68" i="11"/>
  <c r="RFW68" i="11"/>
  <c r="RFV68" i="11"/>
  <c r="RFU68" i="11"/>
  <c r="RFT68" i="11"/>
  <c r="RFS68" i="11"/>
  <c r="RFR68" i="11"/>
  <c r="RFQ68" i="11"/>
  <c r="RFP68" i="11"/>
  <c r="RFO68" i="11"/>
  <c r="RFN68" i="11"/>
  <c r="RFM68" i="11"/>
  <c r="RFL68" i="11"/>
  <c r="RFK68" i="11"/>
  <c r="RFJ68" i="11"/>
  <c r="RFI68" i="11"/>
  <c r="RFH68" i="11"/>
  <c r="RFG68" i="11"/>
  <c r="RFF68" i="11"/>
  <c r="RFE68" i="11"/>
  <c r="RFD68" i="11"/>
  <c r="RFC68" i="11"/>
  <c r="RFB68" i="11"/>
  <c r="RFA68" i="11"/>
  <c r="REZ68" i="11"/>
  <c r="REY68" i="11"/>
  <c r="REX68" i="11"/>
  <c r="REW68" i="11"/>
  <c r="REV68" i="11"/>
  <c r="REU68" i="11"/>
  <c r="RET68" i="11"/>
  <c r="RES68" i="11"/>
  <c r="RER68" i="11"/>
  <c r="REQ68" i="11"/>
  <c r="REP68" i="11"/>
  <c r="REO68" i="11"/>
  <c r="REN68" i="11"/>
  <c r="REM68" i="11"/>
  <c r="REL68" i="11"/>
  <c r="REK68" i="11"/>
  <c r="REJ68" i="11"/>
  <c r="REI68" i="11"/>
  <c r="REH68" i="11"/>
  <c r="REG68" i="11"/>
  <c r="REF68" i="11"/>
  <c r="REE68" i="11"/>
  <c r="RED68" i="11"/>
  <c r="REC68" i="11"/>
  <c r="REB68" i="11"/>
  <c r="REA68" i="11"/>
  <c r="RDZ68" i="11"/>
  <c r="RDY68" i="11"/>
  <c r="RDX68" i="11"/>
  <c r="RDW68" i="11"/>
  <c r="RDV68" i="11"/>
  <c r="RDU68" i="11"/>
  <c r="RDT68" i="11"/>
  <c r="RDS68" i="11"/>
  <c r="RDR68" i="11"/>
  <c r="RDQ68" i="11"/>
  <c r="RDP68" i="11"/>
  <c r="RDO68" i="11"/>
  <c r="RDN68" i="11"/>
  <c r="RDM68" i="11"/>
  <c r="RDL68" i="11"/>
  <c r="RDK68" i="11"/>
  <c r="RDJ68" i="11"/>
  <c r="RDI68" i="11"/>
  <c r="RDH68" i="11"/>
  <c r="RDG68" i="11"/>
  <c r="RDF68" i="11"/>
  <c r="RDE68" i="11"/>
  <c r="RDD68" i="11"/>
  <c r="RDC68" i="11"/>
  <c r="RDB68" i="11"/>
  <c r="RDA68" i="11"/>
  <c r="RCZ68" i="11"/>
  <c r="RCY68" i="11"/>
  <c r="RCX68" i="11"/>
  <c r="RCW68" i="11"/>
  <c r="RCV68" i="11"/>
  <c r="RCU68" i="11"/>
  <c r="RCT68" i="11"/>
  <c r="RCS68" i="11"/>
  <c r="RCR68" i="11"/>
  <c r="RCQ68" i="11"/>
  <c r="RCP68" i="11"/>
  <c r="RCO68" i="11"/>
  <c r="RCN68" i="11"/>
  <c r="RCM68" i="11"/>
  <c r="RCL68" i="11"/>
  <c r="RCK68" i="11"/>
  <c r="RCJ68" i="11"/>
  <c r="RCI68" i="11"/>
  <c r="RCH68" i="11"/>
  <c r="RCG68" i="11"/>
  <c r="RCF68" i="11"/>
  <c r="RCE68" i="11"/>
  <c r="RCD68" i="11"/>
  <c r="RCC68" i="11"/>
  <c r="RCB68" i="11"/>
  <c r="RCA68" i="11"/>
  <c r="RBZ68" i="11"/>
  <c r="RBY68" i="11"/>
  <c r="RBX68" i="11"/>
  <c r="RBW68" i="11"/>
  <c r="RBV68" i="11"/>
  <c r="RBU68" i="11"/>
  <c r="RBT68" i="11"/>
  <c r="RBS68" i="11"/>
  <c r="RBR68" i="11"/>
  <c r="RBQ68" i="11"/>
  <c r="RBP68" i="11"/>
  <c r="RBO68" i="11"/>
  <c r="RBN68" i="11"/>
  <c r="RBM68" i="11"/>
  <c r="RBL68" i="11"/>
  <c r="RBK68" i="11"/>
  <c r="RBJ68" i="11"/>
  <c r="RBI68" i="11"/>
  <c r="RBH68" i="11"/>
  <c r="RBG68" i="11"/>
  <c r="RBF68" i="11"/>
  <c r="RBE68" i="11"/>
  <c r="RBD68" i="11"/>
  <c r="RBC68" i="11"/>
  <c r="RBB68" i="11"/>
  <c r="RBA68" i="11"/>
  <c r="RAZ68" i="11"/>
  <c r="RAY68" i="11"/>
  <c r="RAX68" i="11"/>
  <c r="RAW68" i="11"/>
  <c r="RAV68" i="11"/>
  <c r="RAU68" i="11"/>
  <c r="RAT68" i="11"/>
  <c r="RAS68" i="11"/>
  <c r="RAR68" i="11"/>
  <c r="RAQ68" i="11"/>
  <c r="RAP68" i="11"/>
  <c r="RAO68" i="11"/>
  <c r="RAN68" i="11"/>
  <c r="RAM68" i="11"/>
  <c r="RAL68" i="11"/>
  <c r="RAK68" i="11"/>
  <c r="RAJ68" i="11"/>
  <c r="RAI68" i="11"/>
  <c r="RAH68" i="11"/>
  <c r="RAG68" i="11"/>
  <c r="RAF68" i="11"/>
  <c r="RAE68" i="11"/>
  <c r="RAD68" i="11"/>
  <c r="RAC68" i="11"/>
  <c r="RAB68" i="11"/>
  <c r="RAA68" i="11"/>
  <c r="QZZ68" i="11"/>
  <c r="QZY68" i="11"/>
  <c r="QZX68" i="11"/>
  <c r="QZW68" i="11"/>
  <c r="QZV68" i="11"/>
  <c r="QZU68" i="11"/>
  <c r="QZT68" i="11"/>
  <c r="QZS68" i="11"/>
  <c r="QZR68" i="11"/>
  <c r="QZQ68" i="11"/>
  <c r="QZP68" i="11"/>
  <c r="QZO68" i="11"/>
  <c r="QZN68" i="11"/>
  <c r="QZM68" i="11"/>
  <c r="QZL68" i="11"/>
  <c r="QZK68" i="11"/>
  <c r="QZJ68" i="11"/>
  <c r="QZI68" i="11"/>
  <c r="QZH68" i="11"/>
  <c r="QZG68" i="11"/>
  <c r="QZF68" i="11"/>
  <c r="QZE68" i="11"/>
  <c r="QZD68" i="11"/>
  <c r="QZC68" i="11"/>
  <c r="QZB68" i="11"/>
  <c r="QZA68" i="11"/>
  <c r="QYZ68" i="11"/>
  <c r="QYY68" i="11"/>
  <c r="QYX68" i="11"/>
  <c r="QYW68" i="11"/>
  <c r="QYV68" i="11"/>
  <c r="QYU68" i="11"/>
  <c r="QYT68" i="11"/>
  <c r="QYS68" i="11"/>
  <c r="QYR68" i="11"/>
  <c r="QYQ68" i="11"/>
  <c r="QYP68" i="11"/>
  <c r="QYO68" i="11"/>
  <c r="QYN68" i="11"/>
  <c r="QYM68" i="11"/>
  <c r="QYL68" i="11"/>
  <c r="QYK68" i="11"/>
  <c r="QYJ68" i="11"/>
  <c r="QYI68" i="11"/>
  <c r="QYH68" i="11"/>
  <c r="QYG68" i="11"/>
  <c r="QYF68" i="11"/>
  <c r="QYE68" i="11"/>
  <c r="QYD68" i="11"/>
  <c r="QYC68" i="11"/>
  <c r="QYB68" i="11"/>
  <c r="QYA68" i="11"/>
  <c r="QXZ68" i="11"/>
  <c r="QXY68" i="11"/>
  <c r="QXX68" i="11"/>
  <c r="QXW68" i="11"/>
  <c r="QXV68" i="11"/>
  <c r="QXU68" i="11"/>
  <c r="QXT68" i="11"/>
  <c r="QXS68" i="11"/>
  <c r="QXR68" i="11"/>
  <c r="QXQ68" i="11"/>
  <c r="QXP68" i="11"/>
  <c r="QXO68" i="11"/>
  <c r="QXN68" i="11"/>
  <c r="QXM68" i="11"/>
  <c r="QXL68" i="11"/>
  <c r="QXK68" i="11"/>
  <c r="QXJ68" i="11"/>
  <c r="QXI68" i="11"/>
  <c r="QXH68" i="11"/>
  <c r="QXG68" i="11"/>
  <c r="QXF68" i="11"/>
  <c r="QXE68" i="11"/>
  <c r="QXD68" i="11"/>
  <c r="QXC68" i="11"/>
  <c r="QXB68" i="11"/>
  <c r="QXA68" i="11"/>
  <c r="QWZ68" i="11"/>
  <c r="QWY68" i="11"/>
  <c r="QWX68" i="11"/>
  <c r="QWW68" i="11"/>
  <c r="QWV68" i="11"/>
  <c r="QWU68" i="11"/>
  <c r="QWT68" i="11"/>
  <c r="QWS68" i="11"/>
  <c r="QWR68" i="11"/>
  <c r="QWQ68" i="11"/>
  <c r="QWP68" i="11"/>
  <c r="QWO68" i="11"/>
  <c r="QWN68" i="11"/>
  <c r="QWM68" i="11"/>
  <c r="QWL68" i="11"/>
  <c r="QWK68" i="11"/>
  <c r="QWJ68" i="11"/>
  <c r="QWI68" i="11"/>
  <c r="QWH68" i="11"/>
  <c r="QWG68" i="11"/>
  <c r="QWF68" i="11"/>
  <c r="QWE68" i="11"/>
  <c r="QWD68" i="11"/>
  <c r="QWC68" i="11"/>
  <c r="QWB68" i="11"/>
  <c r="QWA68" i="11"/>
  <c r="QVZ68" i="11"/>
  <c r="QVY68" i="11"/>
  <c r="QVX68" i="11"/>
  <c r="QVW68" i="11"/>
  <c r="QVV68" i="11"/>
  <c r="QVU68" i="11"/>
  <c r="QVT68" i="11"/>
  <c r="QVS68" i="11"/>
  <c r="QVR68" i="11"/>
  <c r="QVQ68" i="11"/>
  <c r="QVP68" i="11"/>
  <c r="QVO68" i="11"/>
  <c r="QVN68" i="11"/>
  <c r="QVM68" i="11"/>
  <c r="QVL68" i="11"/>
  <c r="QVK68" i="11"/>
  <c r="QVJ68" i="11"/>
  <c r="QVI68" i="11"/>
  <c r="QVH68" i="11"/>
  <c r="QVG68" i="11"/>
  <c r="QVF68" i="11"/>
  <c r="QVE68" i="11"/>
  <c r="QVD68" i="11"/>
  <c r="QVC68" i="11"/>
  <c r="QVB68" i="11"/>
  <c r="QVA68" i="11"/>
  <c r="QUZ68" i="11"/>
  <c r="QUY68" i="11"/>
  <c r="QUX68" i="11"/>
  <c r="QUW68" i="11"/>
  <c r="QUV68" i="11"/>
  <c r="QUU68" i="11"/>
  <c r="QUT68" i="11"/>
  <c r="QUS68" i="11"/>
  <c r="QUR68" i="11"/>
  <c r="QUQ68" i="11"/>
  <c r="QUP68" i="11"/>
  <c r="QUO68" i="11"/>
  <c r="QUN68" i="11"/>
  <c r="QUM68" i="11"/>
  <c r="QUL68" i="11"/>
  <c r="QUK68" i="11"/>
  <c r="QUJ68" i="11"/>
  <c r="QUI68" i="11"/>
  <c r="QUH68" i="11"/>
  <c r="QUG68" i="11"/>
  <c r="QUF68" i="11"/>
  <c r="QUE68" i="11"/>
  <c r="QUD68" i="11"/>
  <c r="QUC68" i="11"/>
  <c r="QUB68" i="11"/>
  <c r="QUA68" i="11"/>
  <c r="QTZ68" i="11"/>
  <c r="QTY68" i="11"/>
  <c r="QTX68" i="11"/>
  <c r="QTW68" i="11"/>
  <c r="QTV68" i="11"/>
  <c r="QTU68" i="11"/>
  <c r="QTT68" i="11"/>
  <c r="QTS68" i="11"/>
  <c r="QTR68" i="11"/>
  <c r="QTQ68" i="11"/>
  <c r="QTP68" i="11"/>
  <c r="QTO68" i="11"/>
  <c r="QTN68" i="11"/>
  <c r="QTM68" i="11"/>
  <c r="QTL68" i="11"/>
  <c r="QTK68" i="11"/>
  <c r="QTJ68" i="11"/>
  <c r="QTI68" i="11"/>
  <c r="QTH68" i="11"/>
  <c r="QTG68" i="11"/>
  <c r="QTF68" i="11"/>
  <c r="QTE68" i="11"/>
  <c r="QTD68" i="11"/>
  <c r="QTC68" i="11"/>
  <c r="QTB68" i="11"/>
  <c r="QTA68" i="11"/>
  <c r="QSZ68" i="11"/>
  <c r="QSY68" i="11"/>
  <c r="QSX68" i="11"/>
  <c r="QSW68" i="11"/>
  <c r="QSV68" i="11"/>
  <c r="QSU68" i="11"/>
  <c r="QST68" i="11"/>
  <c r="QSS68" i="11"/>
  <c r="QSR68" i="11"/>
  <c r="QSQ68" i="11"/>
  <c r="QSP68" i="11"/>
  <c r="QSO68" i="11"/>
  <c r="QSN68" i="11"/>
  <c r="QSM68" i="11"/>
  <c r="QSL68" i="11"/>
  <c r="QSK68" i="11"/>
  <c r="QSJ68" i="11"/>
  <c r="QSI68" i="11"/>
  <c r="QSH68" i="11"/>
  <c r="QSG68" i="11"/>
  <c r="QSF68" i="11"/>
  <c r="QSE68" i="11"/>
  <c r="QSD68" i="11"/>
  <c r="QSC68" i="11"/>
  <c r="QSB68" i="11"/>
  <c r="QSA68" i="11"/>
  <c r="QRZ68" i="11"/>
  <c r="QRY68" i="11"/>
  <c r="QRX68" i="11"/>
  <c r="QRW68" i="11"/>
  <c r="QRV68" i="11"/>
  <c r="QRU68" i="11"/>
  <c r="QRT68" i="11"/>
  <c r="QRS68" i="11"/>
  <c r="QRR68" i="11"/>
  <c r="QRQ68" i="11"/>
  <c r="QRP68" i="11"/>
  <c r="QRO68" i="11"/>
  <c r="QRN68" i="11"/>
  <c r="QRM68" i="11"/>
  <c r="QRL68" i="11"/>
  <c r="QRK68" i="11"/>
  <c r="QRJ68" i="11"/>
  <c r="QRI68" i="11"/>
  <c r="QRH68" i="11"/>
  <c r="QRG68" i="11"/>
  <c r="QRF68" i="11"/>
  <c r="QRE68" i="11"/>
  <c r="QRD68" i="11"/>
  <c r="QRC68" i="11"/>
  <c r="QRB68" i="11"/>
  <c r="QRA68" i="11"/>
  <c r="QQZ68" i="11"/>
  <c r="QQY68" i="11"/>
  <c r="QQX68" i="11"/>
  <c r="QQW68" i="11"/>
  <c r="QQV68" i="11"/>
  <c r="QQU68" i="11"/>
  <c r="QQT68" i="11"/>
  <c r="QQS68" i="11"/>
  <c r="QQR68" i="11"/>
  <c r="QQQ68" i="11"/>
  <c r="QQP68" i="11"/>
  <c r="QQO68" i="11"/>
  <c r="QQN68" i="11"/>
  <c r="QQM68" i="11"/>
  <c r="QQL68" i="11"/>
  <c r="QQK68" i="11"/>
  <c r="QQJ68" i="11"/>
  <c r="QQI68" i="11"/>
  <c r="QQH68" i="11"/>
  <c r="QQG68" i="11"/>
  <c r="QQF68" i="11"/>
  <c r="QQE68" i="11"/>
  <c r="QQD68" i="11"/>
  <c r="QQC68" i="11"/>
  <c r="QQB68" i="11"/>
  <c r="QQA68" i="11"/>
  <c r="QPZ68" i="11"/>
  <c r="QPY68" i="11"/>
  <c r="QPX68" i="11"/>
  <c r="QPW68" i="11"/>
  <c r="QPV68" i="11"/>
  <c r="QPU68" i="11"/>
  <c r="QPT68" i="11"/>
  <c r="QPS68" i="11"/>
  <c r="QPR68" i="11"/>
  <c r="QPQ68" i="11"/>
  <c r="QPP68" i="11"/>
  <c r="QPO68" i="11"/>
  <c r="QPN68" i="11"/>
  <c r="QPM68" i="11"/>
  <c r="QPL68" i="11"/>
  <c r="QPK68" i="11"/>
  <c r="QPJ68" i="11"/>
  <c r="QPI68" i="11"/>
  <c r="QPH68" i="11"/>
  <c r="QPG68" i="11"/>
  <c r="QPF68" i="11"/>
  <c r="QPE68" i="11"/>
  <c r="QPD68" i="11"/>
  <c r="QPC68" i="11"/>
  <c r="QPB68" i="11"/>
  <c r="QPA68" i="11"/>
  <c r="QOZ68" i="11"/>
  <c r="QOY68" i="11"/>
  <c r="QOX68" i="11"/>
  <c r="QOW68" i="11"/>
  <c r="QOV68" i="11"/>
  <c r="QOU68" i="11"/>
  <c r="QOT68" i="11"/>
  <c r="QOS68" i="11"/>
  <c r="QOR68" i="11"/>
  <c r="QOQ68" i="11"/>
  <c r="QOP68" i="11"/>
  <c r="QOO68" i="11"/>
  <c r="QON68" i="11"/>
  <c r="QOM68" i="11"/>
  <c r="QOL68" i="11"/>
  <c r="QOK68" i="11"/>
  <c r="QOJ68" i="11"/>
  <c r="QOI68" i="11"/>
  <c r="QOH68" i="11"/>
  <c r="QOG68" i="11"/>
  <c r="QOF68" i="11"/>
  <c r="QOE68" i="11"/>
  <c r="QOD68" i="11"/>
  <c r="QOC68" i="11"/>
  <c r="QOB68" i="11"/>
  <c r="QOA68" i="11"/>
  <c r="QNZ68" i="11"/>
  <c r="QNY68" i="11"/>
  <c r="QNX68" i="11"/>
  <c r="QNW68" i="11"/>
  <c r="QNV68" i="11"/>
  <c r="QNU68" i="11"/>
  <c r="QNT68" i="11"/>
  <c r="QNS68" i="11"/>
  <c r="QNR68" i="11"/>
  <c r="QNQ68" i="11"/>
  <c r="QNP68" i="11"/>
  <c r="QNO68" i="11"/>
  <c r="QNN68" i="11"/>
  <c r="QNM68" i="11"/>
  <c r="QNL68" i="11"/>
  <c r="QNK68" i="11"/>
  <c r="QNJ68" i="11"/>
  <c r="QNI68" i="11"/>
  <c r="QNH68" i="11"/>
  <c r="QNG68" i="11"/>
  <c r="QNF68" i="11"/>
  <c r="QNE68" i="11"/>
  <c r="QND68" i="11"/>
  <c r="QNC68" i="11"/>
  <c r="QNB68" i="11"/>
  <c r="QNA68" i="11"/>
  <c r="QMZ68" i="11"/>
  <c r="QMY68" i="11"/>
  <c r="QMX68" i="11"/>
  <c r="QMW68" i="11"/>
  <c r="QMV68" i="11"/>
  <c r="QMU68" i="11"/>
  <c r="QMT68" i="11"/>
  <c r="QMS68" i="11"/>
  <c r="QMR68" i="11"/>
  <c r="QMQ68" i="11"/>
  <c r="QMP68" i="11"/>
  <c r="QMO68" i="11"/>
  <c r="QMN68" i="11"/>
  <c r="QMM68" i="11"/>
  <c r="QML68" i="11"/>
  <c r="QMK68" i="11"/>
  <c r="QMJ68" i="11"/>
  <c r="QMI68" i="11"/>
  <c r="QMH68" i="11"/>
  <c r="QMG68" i="11"/>
  <c r="QMF68" i="11"/>
  <c r="QME68" i="11"/>
  <c r="QMD68" i="11"/>
  <c r="QMC68" i="11"/>
  <c r="QMB68" i="11"/>
  <c r="QMA68" i="11"/>
  <c r="QLZ68" i="11"/>
  <c r="QLY68" i="11"/>
  <c r="QLX68" i="11"/>
  <c r="QLW68" i="11"/>
  <c r="QLV68" i="11"/>
  <c r="QLU68" i="11"/>
  <c r="QLT68" i="11"/>
  <c r="QLS68" i="11"/>
  <c r="QLR68" i="11"/>
  <c r="QLQ68" i="11"/>
  <c r="QLP68" i="11"/>
  <c r="QLO68" i="11"/>
  <c r="QLN68" i="11"/>
  <c r="QLM68" i="11"/>
  <c r="QLL68" i="11"/>
  <c r="QLK68" i="11"/>
  <c r="QLJ68" i="11"/>
  <c r="QLI68" i="11"/>
  <c r="QLH68" i="11"/>
  <c r="QLG68" i="11"/>
  <c r="QLF68" i="11"/>
  <c r="QLE68" i="11"/>
  <c r="QLD68" i="11"/>
  <c r="QLC68" i="11"/>
  <c r="QLB68" i="11"/>
  <c r="QLA68" i="11"/>
  <c r="QKZ68" i="11"/>
  <c r="QKY68" i="11"/>
  <c r="QKX68" i="11"/>
  <c r="QKW68" i="11"/>
  <c r="QKV68" i="11"/>
  <c r="QKU68" i="11"/>
  <c r="QKT68" i="11"/>
  <c r="QKS68" i="11"/>
  <c r="QKR68" i="11"/>
  <c r="QKQ68" i="11"/>
  <c r="QKP68" i="11"/>
  <c r="QKO68" i="11"/>
  <c r="QKN68" i="11"/>
  <c r="QKM68" i="11"/>
  <c r="QKL68" i="11"/>
  <c r="QKK68" i="11"/>
  <c r="QKJ68" i="11"/>
  <c r="QKI68" i="11"/>
  <c r="QKH68" i="11"/>
  <c r="QKG68" i="11"/>
  <c r="QKF68" i="11"/>
  <c r="QKE68" i="11"/>
  <c r="QKD68" i="11"/>
  <c r="QKC68" i="11"/>
  <c r="QKB68" i="11"/>
  <c r="QKA68" i="11"/>
  <c r="QJZ68" i="11"/>
  <c r="QJY68" i="11"/>
  <c r="QJX68" i="11"/>
  <c r="QJW68" i="11"/>
  <c r="QJV68" i="11"/>
  <c r="QJU68" i="11"/>
  <c r="QJT68" i="11"/>
  <c r="QJS68" i="11"/>
  <c r="QJR68" i="11"/>
  <c r="QJQ68" i="11"/>
  <c r="QJP68" i="11"/>
  <c r="QJO68" i="11"/>
  <c r="QJN68" i="11"/>
  <c r="QJM68" i="11"/>
  <c r="QJL68" i="11"/>
  <c r="QJK68" i="11"/>
  <c r="QJJ68" i="11"/>
  <c r="QJI68" i="11"/>
  <c r="QJH68" i="11"/>
  <c r="QJG68" i="11"/>
  <c r="QJF68" i="11"/>
  <c r="QJE68" i="11"/>
  <c r="QJD68" i="11"/>
  <c r="QJC68" i="11"/>
  <c r="QJB68" i="11"/>
  <c r="QJA68" i="11"/>
  <c r="QIZ68" i="11"/>
  <c r="QIY68" i="11"/>
  <c r="QIX68" i="11"/>
  <c r="QIW68" i="11"/>
  <c r="QIV68" i="11"/>
  <c r="QIU68" i="11"/>
  <c r="QIT68" i="11"/>
  <c r="QIS68" i="11"/>
  <c r="QIR68" i="11"/>
  <c r="QIQ68" i="11"/>
  <c r="QIP68" i="11"/>
  <c r="QIO68" i="11"/>
  <c r="QIN68" i="11"/>
  <c r="QIM68" i="11"/>
  <c r="QIL68" i="11"/>
  <c r="QIK68" i="11"/>
  <c r="QIJ68" i="11"/>
  <c r="QII68" i="11"/>
  <c r="QIH68" i="11"/>
  <c r="QIG68" i="11"/>
  <c r="QIF68" i="11"/>
  <c r="QIE68" i="11"/>
  <c r="QID68" i="11"/>
  <c r="QIC68" i="11"/>
  <c r="QIB68" i="11"/>
  <c r="QIA68" i="11"/>
  <c r="QHZ68" i="11"/>
  <c r="QHY68" i="11"/>
  <c r="QHX68" i="11"/>
  <c r="QHW68" i="11"/>
  <c r="QHV68" i="11"/>
  <c r="QHU68" i="11"/>
  <c r="QHT68" i="11"/>
  <c r="QHS68" i="11"/>
  <c r="QHR68" i="11"/>
  <c r="QHQ68" i="11"/>
  <c r="QHP68" i="11"/>
  <c r="QHO68" i="11"/>
  <c r="QHN68" i="11"/>
  <c r="QHM68" i="11"/>
  <c r="QHL68" i="11"/>
  <c r="QHK68" i="11"/>
  <c r="QHJ68" i="11"/>
  <c r="QHI68" i="11"/>
  <c r="QHH68" i="11"/>
  <c r="QHG68" i="11"/>
  <c r="QHF68" i="11"/>
  <c r="QHE68" i="11"/>
  <c r="QHD68" i="11"/>
  <c r="QHC68" i="11"/>
  <c r="QHB68" i="11"/>
  <c r="QHA68" i="11"/>
  <c r="QGZ68" i="11"/>
  <c r="QGY68" i="11"/>
  <c r="QGX68" i="11"/>
  <c r="QGW68" i="11"/>
  <c r="QGV68" i="11"/>
  <c r="QGU68" i="11"/>
  <c r="QGT68" i="11"/>
  <c r="QGS68" i="11"/>
  <c r="QGR68" i="11"/>
  <c r="QGQ68" i="11"/>
  <c r="QGP68" i="11"/>
  <c r="QGO68" i="11"/>
  <c r="QGN68" i="11"/>
  <c r="QGM68" i="11"/>
  <c r="QGL68" i="11"/>
  <c r="QGK68" i="11"/>
  <c r="QGJ68" i="11"/>
  <c r="QGI68" i="11"/>
  <c r="QGH68" i="11"/>
  <c r="QGG68" i="11"/>
  <c r="QGF68" i="11"/>
  <c r="QGE68" i="11"/>
  <c r="QGD68" i="11"/>
  <c r="QGC68" i="11"/>
  <c r="QGB68" i="11"/>
  <c r="QGA68" i="11"/>
  <c r="QFZ68" i="11"/>
  <c r="QFY68" i="11"/>
  <c r="QFX68" i="11"/>
  <c r="QFW68" i="11"/>
  <c r="QFV68" i="11"/>
  <c r="QFU68" i="11"/>
  <c r="QFT68" i="11"/>
  <c r="QFS68" i="11"/>
  <c r="QFR68" i="11"/>
  <c r="QFQ68" i="11"/>
  <c r="QFP68" i="11"/>
  <c r="QFO68" i="11"/>
  <c r="QFN68" i="11"/>
  <c r="QFM68" i="11"/>
  <c r="QFL68" i="11"/>
  <c r="QFK68" i="11"/>
  <c r="QFJ68" i="11"/>
  <c r="QFI68" i="11"/>
  <c r="QFH68" i="11"/>
  <c r="QFG68" i="11"/>
  <c r="QFF68" i="11"/>
  <c r="QFE68" i="11"/>
  <c r="QFD68" i="11"/>
  <c r="QFC68" i="11"/>
  <c r="QFB68" i="11"/>
  <c r="QFA68" i="11"/>
  <c r="QEZ68" i="11"/>
  <c r="QEY68" i="11"/>
  <c r="QEX68" i="11"/>
  <c r="QEW68" i="11"/>
  <c r="QEV68" i="11"/>
  <c r="QEU68" i="11"/>
  <c r="QET68" i="11"/>
  <c r="QES68" i="11"/>
  <c r="QER68" i="11"/>
  <c r="QEQ68" i="11"/>
  <c r="QEP68" i="11"/>
  <c r="QEO68" i="11"/>
  <c r="QEN68" i="11"/>
  <c r="QEM68" i="11"/>
  <c r="QEL68" i="11"/>
  <c r="QEK68" i="11"/>
  <c r="QEJ68" i="11"/>
  <c r="QEI68" i="11"/>
  <c r="QEH68" i="11"/>
  <c r="QEG68" i="11"/>
  <c r="QEF68" i="11"/>
  <c r="QEE68" i="11"/>
  <c r="QED68" i="11"/>
  <c r="QEC68" i="11"/>
  <c r="QEB68" i="11"/>
  <c r="QEA68" i="11"/>
  <c r="QDZ68" i="11"/>
  <c r="QDY68" i="11"/>
  <c r="QDX68" i="11"/>
  <c r="QDW68" i="11"/>
  <c r="QDV68" i="11"/>
  <c r="QDU68" i="11"/>
  <c r="QDT68" i="11"/>
  <c r="QDS68" i="11"/>
  <c r="QDR68" i="11"/>
  <c r="QDQ68" i="11"/>
  <c r="QDP68" i="11"/>
  <c r="QDO68" i="11"/>
  <c r="QDN68" i="11"/>
  <c r="QDM68" i="11"/>
  <c r="QDL68" i="11"/>
  <c r="QDK68" i="11"/>
  <c r="QDJ68" i="11"/>
  <c r="QDI68" i="11"/>
  <c r="QDH68" i="11"/>
  <c r="QDG68" i="11"/>
  <c r="QDF68" i="11"/>
  <c r="QDE68" i="11"/>
  <c r="QDD68" i="11"/>
  <c r="QDC68" i="11"/>
  <c r="QDB68" i="11"/>
  <c r="QDA68" i="11"/>
  <c r="QCZ68" i="11"/>
  <c r="QCY68" i="11"/>
  <c r="QCX68" i="11"/>
  <c r="QCW68" i="11"/>
  <c r="QCV68" i="11"/>
  <c r="QCU68" i="11"/>
  <c r="QCT68" i="11"/>
  <c r="QCS68" i="11"/>
  <c r="QCR68" i="11"/>
  <c r="QCQ68" i="11"/>
  <c r="QCP68" i="11"/>
  <c r="QCO68" i="11"/>
  <c r="QCN68" i="11"/>
  <c r="QCM68" i="11"/>
  <c r="QCL68" i="11"/>
  <c r="QCK68" i="11"/>
  <c r="QCJ68" i="11"/>
  <c r="QCI68" i="11"/>
  <c r="QCH68" i="11"/>
  <c r="QCG68" i="11"/>
  <c r="QCF68" i="11"/>
  <c r="QCE68" i="11"/>
  <c r="QCD68" i="11"/>
  <c r="QCC68" i="11"/>
  <c r="QCB68" i="11"/>
  <c r="QCA68" i="11"/>
  <c r="QBZ68" i="11"/>
  <c r="QBY68" i="11"/>
  <c r="QBX68" i="11"/>
  <c r="QBW68" i="11"/>
  <c r="QBV68" i="11"/>
  <c r="QBU68" i="11"/>
  <c r="QBT68" i="11"/>
  <c r="QBS68" i="11"/>
  <c r="QBR68" i="11"/>
  <c r="QBQ68" i="11"/>
  <c r="QBP68" i="11"/>
  <c r="QBO68" i="11"/>
  <c r="QBN68" i="11"/>
  <c r="QBM68" i="11"/>
  <c r="QBL68" i="11"/>
  <c r="QBK68" i="11"/>
  <c r="QBJ68" i="11"/>
  <c r="QBI68" i="11"/>
  <c r="QBH68" i="11"/>
  <c r="QBG68" i="11"/>
  <c r="QBF68" i="11"/>
  <c r="QBE68" i="11"/>
  <c r="QBD68" i="11"/>
  <c r="QBC68" i="11"/>
  <c r="QBB68" i="11"/>
  <c r="QBA68" i="11"/>
  <c r="QAZ68" i="11"/>
  <c r="QAY68" i="11"/>
  <c r="QAX68" i="11"/>
  <c r="QAW68" i="11"/>
  <c r="QAV68" i="11"/>
  <c r="QAU68" i="11"/>
  <c r="QAT68" i="11"/>
  <c r="QAS68" i="11"/>
  <c r="QAR68" i="11"/>
  <c r="QAQ68" i="11"/>
  <c r="QAP68" i="11"/>
  <c r="QAO68" i="11"/>
  <c r="QAN68" i="11"/>
  <c r="QAM68" i="11"/>
  <c r="QAL68" i="11"/>
  <c r="QAK68" i="11"/>
  <c r="QAJ68" i="11"/>
  <c r="QAI68" i="11"/>
  <c r="QAH68" i="11"/>
  <c r="QAG68" i="11"/>
  <c r="QAF68" i="11"/>
  <c r="QAE68" i="11"/>
  <c r="QAD68" i="11"/>
  <c r="QAC68" i="11"/>
  <c r="QAB68" i="11"/>
  <c r="QAA68" i="11"/>
  <c r="PZZ68" i="11"/>
  <c r="PZY68" i="11"/>
  <c r="PZX68" i="11"/>
  <c r="PZW68" i="11"/>
  <c r="PZV68" i="11"/>
  <c r="PZU68" i="11"/>
  <c r="PZT68" i="11"/>
  <c r="PZS68" i="11"/>
  <c r="PZR68" i="11"/>
  <c r="PZQ68" i="11"/>
  <c r="PZP68" i="11"/>
  <c r="PZO68" i="11"/>
  <c r="PZN68" i="11"/>
  <c r="PZM68" i="11"/>
  <c r="PZL68" i="11"/>
  <c r="PZK68" i="11"/>
  <c r="PZJ68" i="11"/>
  <c r="PZI68" i="11"/>
  <c r="PZH68" i="11"/>
  <c r="PZG68" i="11"/>
  <c r="PZF68" i="11"/>
  <c r="PZE68" i="11"/>
  <c r="PZD68" i="11"/>
  <c r="PZC68" i="11"/>
  <c r="PZB68" i="11"/>
  <c r="PZA68" i="11"/>
  <c r="PYZ68" i="11"/>
  <c r="PYY68" i="11"/>
  <c r="PYX68" i="11"/>
  <c r="PYW68" i="11"/>
  <c r="PYV68" i="11"/>
  <c r="PYU68" i="11"/>
  <c r="PYT68" i="11"/>
  <c r="PYS68" i="11"/>
  <c r="PYR68" i="11"/>
  <c r="PYQ68" i="11"/>
  <c r="PYP68" i="11"/>
  <c r="PYO68" i="11"/>
  <c r="PYN68" i="11"/>
  <c r="PYM68" i="11"/>
  <c r="PYL68" i="11"/>
  <c r="PYK68" i="11"/>
  <c r="PYJ68" i="11"/>
  <c r="PYI68" i="11"/>
  <c r="PYH68" i="11"/>
  <c r="PYG68" i="11"/>
  <c r="PYF68" i="11"/>
  <c r="PYE68" i="11"/>
  <c r="PYD68" i="11"/>
  <c r="PYC68" i="11"/>
  <c r="PYB68" i="11"/>
  <c r="PYA68" i="11"/>
  <c r="PXZ68" i="11"/>
  <c r="PXY68" i="11"/>
  <c r="PXX68" i="11"/>
  <c r="PXW68" i="11"/>
  <c r="PXV68" i="11"/>
  <c r="PXU68" i="11"/>
  <c r="PXT68" i="11"/>
  <c r="PXS68" i="11"/>
  <c r="PXR68" i="11"/>
  <c r="PXQ68" i="11"/>
  <c r="PXP68" i="11"/>
  <c r="PXO68" i="11"/>
  <c r="PXN68" i="11"/>
  <c r="PXM68" i="11"/>
  <c r="PXL68" i="11"/>
  <c r="PXK68" i="11"/>
  <c r="PXJ68" i="11"/>
  <c r="PXI68" i="11"/>
  <c r="PXH68" i="11"/>
  <c r="PXG68" i="11"/>
  <c r="PXF68" i="11"/>
  <c r="PXE68" i="11"/>
  <c r="PXD68" i="11"/>
  <c r="PXC68" i="11"/>
  <c r="PXB68" i="11"/>
  <c r="PXA68" i="11"/>
  <c r="PWZ68" i="11"/>
  <c r="PWY68" i="11"/>
  <c r="PWX68" i="11"/>
  <c r="PWW68" i="11"/>
  <c r="PWV68" i="11"/>
  <c r="PWU68" i="11"/>
  <c r="PWT68" i="11"/>
  <c r="PWS68" i="11"/>
  <c r="PWR68" i="11"/>
  <c r="PWQ68" i="11"/>
  <c r="PWP68" i="11"/>
  <c r="PWO68" i="11"/>
  <c r="PWN68" i="11"/>
  <c r="PWM68" i="11"/>
  <c r="PWL68" i="11"/>
  <c r="PWK68" i="11"/>
  <c r="PWJ68" i="11"/>
  <c r="PWI68" i="11"/>
  <c r="PWH68" i="11"/>
  <c r="PWG68" i="11"/>
  <c r="PWF68" i="11"/>
  <c r="PWE68" i="11"/>
  <c r="PWD68" i="11"/>
  <c r="PWC68" i="11"/>
  <c r="PWB68" i="11"/>
  <c r="PWA68" i="11"/>
  <c r="PVZ68" i="11"/>
  <c r="PVY68" i="11"/>
  <c r="PVX68" i="11"/>
  <c r="PVW68" i="11"/>
  <c r="PVV68" i="11"/>
  <c r="PVU68" i="11"/>
  <c r="PVT68" i="11"/>
  <c r="PVS68" i="11"/>
  <c r="PVR68" i="11"/>
  <c r="PVQ68" i="11"/>
  <c r="PVP68" i="11"/>
  <c r="PVO68" i="11"/>
  <c r="PVN68" i="11"/>
  <c r="PVM68" i="11"/>
  <c r="PVL68" i="11"/>
  <c r="PVK68" i="11"/>
  <c r="PVJ68" i="11"/>
  <c r="PVI68" i="11"/>
  <c r="PVH68" i="11"/>
  <c r="PVG68" i="11"/>
  <c r="PVF68" i="11"/>
  <c r="PVE68" i="11"/>
  <c r="PVD68" i="11"/>
  <c r="PVC68" i="11"/>
  <c r="PVB68" i="11"/>
  <c r="PVA68" i="11"/>
  <c r="PUZ68" i="11"/>
  <c r="PUY68" i="11"/>
  <c r="PUX68" i="11"/>
  <c r="PUW68" i="11"/>
  <c r="PUV68" i="11"/>
  <c r="PUU68" i="11"/>
  <c r="PUT68" i="11"/>
  <c r="PUS68" i="11"/>
  <c r="PUR68" i="11"/>
  <c r="PUQ68" i="11"/>
  <c r="PUP68" i="11"/>
  <c r="PUO68" i="11"/>
  <c r="PUN68" i="11"/>
  <c r="PUM68" i="11"/>
  <c r="PUL68" i="11"/>
  <c r="PUK68" i="11"/>
  <c r="PUJ68" i="11"/>
  <c r="PUI68" i="11"/>
  <c r="PUH68" i="11"/>
  <c r="PUG68" i="11"/>
  <c r="PUF68" i="11"/>
  <c r="PUE68" i="11"/>
  <c r="PUD68" i="11"/>
  <c r="PUC68" i="11"/>
  <c r="PUB68" i="11"/>
  <c r="PUA68" i="11"/>
  <c r="PTZ68" i="11"/>
  <c r="PTY68" i="11"/>
  <c r="PTX68" i="11"/>
  <c r="PTW68" i="11"/>
  <c r="PTV68" i="11"/>
  <c r="PTU68" i="11"/>
  <c r="PTT68" i="11"/>
  <c r="PTS68" i="11"/>
  <c r="PTR68" i="11"/>
  <c r="PTQ68" i="11"/>
  <c r="PTP68" i="11"/>
  <c r="PTO68" i="11"/>
  <c r="PTN68" i="11"/>
  <c r="PTM68" i="11"/>
  <c r="PTL68" i="11"/>
  <c r="PTK68" i="11"/>
  <c r="PTJ68" i="11"/>
  <c r="PTI68" i="11"/>
  <c r="PTH68" i="11"/>
  <c r="PTG68" i="11"/>
  <c r="PTF68" i="11"/>
  <c r="PTE68" i="11"/>
  <c r="PTD68" i="11"/>
  <c r="PTC68" i="11"/>
  <c r="PTB68" i="11"/>
  <c r="PTA68" i="11"/>
  <c r="PSZ68" i="11"/>
  <c r="PSY68" i="11"/>
  <c r="PSX68" i="11"/>
  <c r="PSW68" i="11"/>
  <c r="PSV68" i="11"/>
  <c r="PSU68" i="11"/>
  <c r="PST68" i="11"/>
  <c r="PSS68" i="11"/>
  <c r="PSR68" i="11"/>
  <c r="PSQ68" i="11"/>
  <c r="PSP68" i="11"/>
  <c r="PSO68" i="11"/>
  <c r="PSN68" i="11"/>
  <c r="PSM68" i="11"/>
  <c r="PSL68" i="11"/>
  <c r="PSK68" i="11"/>
  <c r="PSJ68" i="11"/>
  <c r="PSI68" i="11"/>
  <c r="PSH68" i="11"/>
  <c r="PSG68" i="11"/>
  <c r="PSF68" i="11"/>
  <c r="PSE68" i="11"/>
  <c r="PSD68" i="11"/>
  <c r="PSC68" i="11"/>
  <c r="PSB68" i="11"/>
  <c r="PSA68" i="11"/>
  <c r="PRZ68" i="11"/>
  <c r="PRY68" i="11"/>
  <c r="PRX68" i="11"/>
  <c r="PRW68" i="11"/>
  <c r="PRV68" i="11"/>
  <c r="PRU68" i="11"/>
  <c r="PRT68" i="11"/>
  <c r="PRS68" i="11"/>
  <c r="PRR68" i="11"/>
  <c r="PRQ68" i="11"/>
  <c r="PRP68" i="11"/>
  <c r="PRO68" i="11"/>
  <c r="PRN68" i="11"/>
  <c r="PRM68" i="11"/>
  <c r="PRL68" i="11"/>
  <c r="PRK68" i="11"/>
  <c r="PRJ68" i="11"/>
  <c r="PRI68" i="11"/>
  <c r="PRH68" i="11"/>
  <c r="PRG68" i="11"/>
  <c r="PRF68" i="11"/>
  <c r="PRE68" i="11"/>
  <c r="PRD68" i="11"/>
  <c r="PRC68" i="11"/>
  <c r="PRB68" i="11"/>
  <c r="PRA68" i="11"/>
  <c r="PQZ68" i="11"/>
  <c r="PQY68" i="11"/>
  <c r="PQX68" i="11"/>
  <c r="PQW68" i="11"/>
  <c r="PQV68" i="11"/>
  <c r="PQU68" i="11"/>
  <c r="PQT68" i="11"/>
  <c r="PQS68" i="11"/>
  <c r="PQR68" i="11"/>
  <c r="PQQ68" i="11"/>
  <c r="PQP68" i="11"/>
  <c r="PQO68" i="11"/>
  <c r="PQN68" i="11"/>
  <c r="PQM68" i="11"/>
  <c r="PQL68" i="11"/>
  <c r="PQK68" i="11"/>
  <c r="PQJ68" i="11"/>
  <c r="PQI68" i="11"/>
  <c r="PQH68" i="11"/>
  <c r="PQG68" i="11"/>
  <c r="PQF68" i="11"/>
  <c r="PQE68" i="11"/>
  <c r="PQD68" i="11"/>
  <c r="PQC68" i="11"/>
  <c r="PQB68" i="11"/>
  <c r="PQA68" i="11"/>
  <c r="PPZ68" i="11"/>
  <c r="PPY68" i="11"/>
  <c r="PPX68" i="11"/>
  <c r="PPW68" i="11"/>
  <c r="PPV68" i="11"/>
  <c r="PPU68" i="11"/>
  <c r="PPT68" i="11"/>
  <c r="PPS68" i="11"/>
  <c r="PPR68" i="11"/>
  <c r="PPQ68" i="11"/>
  <c r="PPP68" i="11"/>
  <c r="PPO68" i="11"/>
  <c r="PPN68" i="11"/>
  <c r="PPM68" i="11"/>
  <c r="PPL68" i="11"/>
  <c r="PPK68" i="11"/>
  <c r="PPJ68" i="11"/>
  <c r="PPI68" i="11"/>
  <c r="PPH68" i="11"/>
  <c r="PPG68" i="11"/>
  <c r="PPF68" i="11"/>
  <c r="PPE68" i="11"/>
  <c r="PPD68" i="11"/>
  <c r="PPC68" i="11"/>
  <c r="PPB68" i="11"/>
  <c r="PPA68" i="11"/>
  <c r="POZ68" i="11"/>
  <c r="POY68" i="11"/>
  <c r="POX68" i="11"/>
  <c r="POW68" i="11"/>
  <c r="POV68" i="11"/>
  <c r="POU68" i="11"/>
  <c r="POT68" i="11"/>
  <c r="POS68" i="11"/>
  <c r="POR68" i="11"/>
  <c r="POQ68" i="11"/>
  <c r="POP68" i="11"/>
  <c r="POO68" i="11"/>
  <c r="PON68" i="11"/>
  <c r="POM68" i="11"/>
  <c r="POL68" i="11"/>
  <c r="POK68" i="11"/>
  <c r="POJ68" i="11"/>
  <c r="POI68" i="11"/>
  <c r="POH68" i="11"/>
  <c r="POG68" i="11"/>
  <c r="POF68" i="11"/>
  <c r="POE68" i="11"/>
  <c r="POD68" i="11"/>
  <c r="POC68" i="11"/>
  <c r="POB68" i="11"/>
  <c r="POA68" i="11"/>
  <c r="PNZ68" i="11"/>
  <c r="PNY68" i="11"/>
  <c r="PNX68" i="11"/>
  <c r="PNW68" i="11"/>
  <c r="PNV68" i="11"/>
  <c r="PNU68" i="11"/>
  <c r="PNT68" i="11"/>
  <c r="PNS68" i="11"/>
  <c r="PNR68" i="11"/>
  <c r="PNQ68" i="11"/>
  <c r="PNP68" i="11"/>
  <c r="PNO68" i="11"/>
  <c r="PNN68" i="11"/>
  <c r="PNM68" i="11"/>
  <c r="PNL68" i="11"/>
  <c r="PNK68" i="11"/>
  <c r="PNJ68" i="11"/>
  <c r="PNI68" i="11"/>
  <c r="PNH68" i="11"/>
  <c r="PNG68" i="11"/>
  <c r="PNF68" i="11"/>
  <c r="PNE68" i="11"/>
  <c r="PND68" i="11"/>
  <c r="PNC68" i="11"/>
  <c r="PNB68" i="11"/>
  <c r="PNA68" i="11"/>
  <c r="PMZ68" i="11"/>
  <c r="PMY68" i="11"/>
  <c r="PMX68" i="11"/>
  <c r="PMW68" i="11"/>
  <c r="PMV68" i="11"/>
  <c r="PMU68" i="11"/>
  <c r="PMT68" i="11"/>
  <c r="PMS68" i="11"/>
  <c r="PMR68" i="11"/>
  <c r="PMQ68" i="11"/>
  <c r="PMP68" i="11"/>
  <c r="PMO68" i="11"/>
  <c r="PMN68" i="11"/>
  <c r="PMM68" i="11"/>
  <c r="PML68" i="11"/>
  <c r="PMK68" i="11"/>
  <c r="PMJ68" i="11"/>
  <c r="PMI68" i="11"/>
  <c r="PMH68" i="11"/>
  <c r="PMG68" i="11"/>
  <c r="PMF68" i="11"/>
  <c r="PME68" i="11"/>
  <c r="PMD68" i="11"/>
  <c r="PMC68" i="11"/>
  <c r="PMB68" i="11"/>
  <c r="PMA68" i="11"/>
  <c r="PLZ68" i="11"/>
  <c r="PLY68" i="11"/>
  <c r="PLX68" i="11"/>
  <c r="PLW68" i="11"/>
  <c r="PLV68" i="11"/>
  <c r="PLU68" i="11"/>
  <c r="PLT68" i="11"/>
  <c r="PLS68" i="11"/>
  <c r="PLR68" i="11"/>
  <c r="PLQ68" i="11"/>
  <c r="PLP68" i="11"/>
  <c r="PLO68" i="11"/>
  <c r="PLN68" i="11"/>
  <c r="PLM68" i="11"/>
  <c r="PLL68" i="11"/>
  <c r="PLK68" i="11"/>
  <c r="PLJ68" i="11"/>
  <c r="PLI68" i="11"/>
  <c r="PLH68" i="11"/>
  <c r="PLG68" i="11"/>
  <c r="PLF68" i="11"/>
  <c r="PLE68" i="11"/>
  <c r="PLD68" i="11"/>
  <c r="PLC68" i="11"/>
  <c r="PLB68" i="11"/>
  <c r="PLA68" i="11"/>
  <c r="PKZ68" i="11"/>
  <c r="PKY68" i="11"/>
  <c r="PKX68" i="11"/>
  <c r="PKW68" i="11"/>
  <c r="PKV68" i="11"/>
  <c r="PKU68" i="11"/>
  <c r="PKT68" i="11"/>
  <c r="PKS68" i="11"/>
  <c r="PKR68" i="11"/>
  <c r="PKQ68" i="11"/>
  <c r="PKP68" i="11"/>
  <c r="PKO68" i="11"/>
  <c r="PKN68" i="11"/>
  <c r="PKM68" i="11"/>
  <c r="PKL68" i="11"/>
  <c r="PKK68" i="11"/>
  <c r="PKJ68" i="11"/>
  <c r="PKI68" i="11"/>
  <c r="PKH68" i="11"/>
  <c r="PKG68" i="11"/>
  <c r="PKF68" i="11"/>
  <c r="PKE68" i="11"/>
  <c r="PKD68" i="11"/>
  <c r="PKC68" i="11"/>
  <c r="PKB68" i="11"/>
  <c r="PKA68" i="11"/>
  <c r="PJZ68" i="11"/>
  <c r="PJY68" i="11"/>
  <c r="PJX68" i="11"/>
  <c r="PJW68" i="11"/>
  <c r="PJV68" i="11"/>
  <c r="PJU68" i="11"/>
  <c r="PJT68" i="11"/>
  <c r="PJS68" i="11"/>
  <c r="PJR68" i="11"/>
  <c r="PJQ68" i="11"/>
  <c r="PJP68" i="11"/>
  <c r="PJO68" i="11"/>
  <c r="PJN68" i="11"/>
  <c r="PJM68" i="11"/>
  <c r="PJL68" i="11"/>
  <c r="PJK68" i="11"/>
  <c r="PJJ68" i="11"/>
  <c r="PJI68" i="11"/>
  <c r="PJH68" i="11"/>
  <c r="PJG68" i="11"/>
  <c r="PJF68" i="11"/>
  <c r="PJE68" i="11"/>
  <c r="PJD68" i="11"/>
  <c r="PJC68" i="11"/>
  <c r="PJB68" i="11"/>
  <c r="PJA68" i="11"/>
  <c r="PIZ68" i="11"/>
  <c r="PIY68" i="11"/>
  <c r="PIX68" i="11"/>
  <c r="PIW68" i="11"/>
  <c r="PIV68" i="11"/>
  <c r="PIU68" i="11"/>
  <c r="PIT68" i="11"/>
  <c r="PIS68" i="11"/>
  <c r="PIR68" i="11"/>
  <c r="PIQ68" i="11"/>
  <c r="PIP68" i="11"/>
  <c r="PIO68" i="11"/>
  <c r="PIN68" i="11"/>
  <c r="PIM68" i="11"/>
  <c r="PIL68" i="11"/>
  <c r="PIK68" i="11"/>
  <c r="PIJ68" i="11"/>
  <c r="PII68" i="11"/>
  <c r="PIH68" i="11"/>
  <c r="PIG68" i="11"/>
  <c r="PIF68" i="11"/>
  <c r="PIE68" i="11"/>
  <c r="PID68" i="11"/>
  <c r="PIC68" i="11"/>
  <c r="PIB68" i="11"/>
  <c r="PIA68" i="11"/>
  <c r="PHZ68" i="11"/>
  <c r="PHY68" i="11"/>
  <c r="PHX68" i="11"/>
  <c r="PHW68" i="11"/>
  <c r="PHV68" i="11"/>
  <c r="PHU68" i="11"/>
  <c r="PHT68" i="11"/>
  <c r="PHS68" i="11"/>
  <c r="PHR68" i="11"/>
  <c r="PHQ68" i="11"/>
  <c r="PHP68" i="11"/>
  <c r="PHO68" i="11"/>
  <c r="PHN68" i="11"/>
  <c r="PHM68" i="11"/>
  <c r="PHL68" i="11"/>
  <c r="PHK68" i="11"/>
  <c r="PHJ68" i="11"/>
  <c r="PHI68" i="11"/>
  <c r="PHH68" i="11"/>
  <c r="PHG68" i="11"/>
  <c r="PHF68" i="11"/>
  <c r="PHE68" i="11"/>
  <c r="PHD68" i="11"/>
  <c r="PHC68" i="11"/>
  <c r="PHB68" i="11"/>
  <c r="PHA68" i="11"/>
  <c r="PGZ68" i="11"/>
  <c r="PGY68" i="11"/>
  <c r="PGX68" i="11"/>
  <c r="PGW68" i="11"/>
  <c r="PGV68" i="11"/>
  <c r="PGU68" i="11"/>
  <c r="PGT68" i="11"/>
  <c r="PGS68" i="11"/>
  <c r="PGR68" i="11"/>
  <c r="PGQ68" i="11"/>
  <c r="PGP68" i="11"/>
  <c r="PGO68" i="11"/>
  <c r="PGN68" i="11"/>
  <c r="PGM68" i="11"/>
  <c r="PGL68" i="11"/>
  <c r="PGK68" i="11"/>
  <c r="PGJ68" i="11"/>
  <c r="PGI68" i="11"/>
  <c r="PGH68" i="11"/>
  <c r="PGG68" i="11"/>
  <c r="PGF68" i="11"/>
  <c r="PGE68" i="11"/>
  <c r="PGD68" i="11"/>
  <c r="PGC68" i="11"/>
  <c r="PGB68" i="11"/>
  <c r="PGA68" i="11"/>
  <c r="PFZ68" i="11"/>
  <c r="PFY68" i="11"/>
  <c r="PFX68" i="11"/>
  <c r="PFW68" i="11"/>
  <c r="PFV68" i="11"/>
  <c r="PFU68" i="11"/>
  <c r="PFT68" i="11"/>
  <c r="PFS68" i="11"/>
  <c r="PFR68" i="11"/>
  <c r="PFQ68" i="11"/>
  <c r="PFP68" i="11"/>
  <c r="PFO68" i="11"/>
  <c r="PFN68" i="11"/>
  <c r="PFM68" i="11"/>
  <c r="PFL68" i="11"/>
  <c r="PFK68" i="11"/>
  <c r="PFJ68" i="11"/>
  <c r="PFI68" i="11"/>
  <c r="PFH68" i="11"/>
  <c r="PFG68" i="11"/>
  <c r="PFF68" i="11"/>
  <c r="PFE68" i="11"/>
  <c r="PFD68" i="11"/>
  <c r="PFC68" i="11"/>
  <c r="PFB68" i="11"/>
  <c r="PFA68" i="11"/>
  <c r="PEZ68" i="11"/>
  <c r="PEY68" i="11"/>
  <c r="PEX68" i="11"/>
  <c r="PEW68" i="11"/>
  <c r="PEV68" i="11"/>
  <c r="PEU68" i="11"/>
  <c r="PET68" i="11"/>
  <c r="PES68" i="11"/>
  <c r="PER68" i="11"/>
  <c r="PEQ68" i="11"/>
  <c r="PEP68" i="11"/>
  <c r="PEO68" i="11"/>
  <c r="PEN68" i="11"/>
  <c r="PEM68" i="11"/>
  <c r="PEL68" i="11"/>
  <c r="PEK68" i="11"/>
  <c r="PEJ68" i="11"/>
  <c r="PEI68" i="11"/>
  <c r="PEH68" i="11"/>
  <c r="PEG68" i="11"/>
  <c r="PEF68" i="11"/>
  <c r="PEE68" i="11"/>
  <c r="PED68" i="11"/>
  <c r="PEC68" i="11"/>
  <c r="PEB68" i="11"/>
  <c r="PEA68" i="11"/>
  <c r="PDZ68" i="11"/>
  <c r="PDY68" i="11"/>
  <c r="PDX68" i="11"/>
  <c r="PDW68" i="11"/>
  <c r="PDV68" i="11"/>
  <c r="PDU68" i="11"/>
  <c r="PDT68" i="11"/>
  <c r="PDS68" i="11"/>
  <c r="PDR68" i="11"/>
  <c r="PDQ68" i="11"/>
  <c r="PDP68" i="11"/>
  <c r="PDO68" i="11"/>
  <c r="PDN68" i="11"/>
  <c r="PDM68" i="11"/>
  <c r="PDL68" i="11"/>
  <c r="PDK68" i="11"/>
  <c r="PDJ68" i="11"/>
  <c r="PDI68" i="11"/>
  <c r="PDH68" i="11"/>
  <c r="PDG68" i="11"/>
  <c r="PDF68" i="11"/>
  <c r="PDE68" i="11"/>
  <c r="PDD68" i="11"/>
  <c r="PDC68" i="11"/>
  <c r="PDB68" i="11"/>
  <c r="PDA68" i="11"/>
  <c r="PCZ68" i="11"/>
  <c r="PCY68" i="11"/>
  <c r="PCX68" i="11"/>
  <c r="PCW68" i="11"/>
  <c r="PCV68" i="11"/>
  <c r="PCU68" i="11"/>
  <c r="PCT68" i="11"/>
  <c r="PCS68" i="11"/>
  <c r="PCR68" i="11"/>
  <c r="PCQ68" i="11"/>
  <c r="PCP68" i="11"/>
  <c r="PCO68" i="11"/>
  <c r="PCN68" i="11"/>
  <c r="PCM68" i="11"/>
  <c r="PCL68" i="11"/>
  <c r="PCK68" i="11"/>
  <c r="PCJ68" i="11"/>
  <c r="PCI68" i="11"/>
  <c r="PCH68" i="11"/>
  <c r="PCG68" i="11"/>
  <c r="PCF68" i="11"/>
  <c r="PCE68" i="11"/>
  <c r="PCD68" i="11"/>
  <c r="PCC68" i="11"/>
  <c r="PCB68" i="11"/>
  <c r="PCA68" i="11"/>
  <c r="PBZ68" i="11"/>
  <c r="PBY68" i="11"/>
  <c r="PBX68" i="11"/>
  <c r="PBW68" i="11"/>
  <c r="PBV68" i="11"/>
  <c r="PBU68" i="11"/>
  <c r="PBT68" i="11"/>
  <c r="PBS68" i="11"/>
  <c r="PBR68" i="11"/>
  <c r="PBQ68" i="11"/>
  <c r="PBP68" i="11"/>
  <c r="PBO68" i="11"/>
  <c r="PBN68" i="11"/>
  <c r="PBM68" i="11"/>
  <c r="PBL68" i="11"/>
  <c r="PBK68" i="11"/>
  <c r="PBJ68" i="11"/>
  <c r="PBI68" i="11"/>
  <c r="PBH68" i="11"/>
  <c r="PBG68" i="11"/>
  <c r="PBF68" i="11"/>
  <c r="PBE68" i="11"/>
  <c r="PBD68" i="11"/>
  <c r="PBC68" i="11"/>
  <c r="PBB68" i="11"/>
  <c r="PBA68" i="11"/>
  <c r="PAZ68" i="11"/>
  <c r="PAY68" i="11"/>
  <c r="PAX68" i="11"/>
  <c r="PAW68" i="11"/>
  <c r="PAV68" i="11"/>
  <c r="PAU68" i="11"/>
  <c r="PAT68" i="11"/>
  <c r="PAS68" i="11"/>
  <c r="PAR68" i="11"/>
  <c r="PAQ68" i="11"/>
  <c r="PAP68" i="11"/>
  <c r="PAO68" i="11"/>
  <c r="PAN68" i="11"/>
  <c r="PAM68" i="11"/>
  <c r="PAL68" i="11"/>
  <c r="PAK68" i="11"/>
  <c r="PAJ68" i="11"/>
  <c r="PAI68" i="11"/>
  <c r="PAH68" i="11"/>
  <c r="PAG68" i="11"/>
  <c r="PAF68" i="11"/>
  <c r="PAE68" i="11"/>
  <c r="PAD68" i="11"/>
  <c r="PAC68" i="11"/>
  <c r="PAB68" i="11"/>
  <c r="PAA68" i="11"/>
  <c r="OZZ68" i="11"/>
  <c r="OZY68" i="11"/>
  <c r="OZX68" i="11"/>
  <c r="OZW68" i="11"/>
  <c r="OZV68" i="11"/>
  <c r="OZU68" i="11"/>
  <c r="OZT68" i="11"/>
  <c r="OZS68" i="11"/>
  <c r="OZR68" i="11"/>
  <c r="OZQ68" i="11"/>
  <c r="OZP68" i="11"/>
  <c r="OZO68" i="11"/>
  <c r="OZN68" i="11"/>
  <c r="OZM68" i="11"/>
  <c r="OZL68" i="11"/>
  <c r="OZK68" i="11"/>
  <c r="OZJ68" i="11"/>
  <c r="OZI68" i="11"/>
  <c r="OZH68" i="11"/>
  <c r="OZG68" i="11"/>
  <c r="OZF68" i="11"/>
  <c r="OZE68" i="11"/>
  <c r="OZD68" i="11"/>
  <c r="OZC68" i="11"/>
  <c r="OZB68" i="11"/>
  <c r="OZA68" i="11"/>
  <c r="OYZ68" i="11"/>
  <c r="OYY68" i="11"/>
  <c r="OYX68" i="11"/>
  <c r="OYW68" i="11"/>
  <c r="OYV68" i="11"/>
  <c r="OYU68" i="11"/>
  <c r="OYT68" i="11"/>
  <c r="OYS68" i="11"/>
  <c r="OYR68" i="11"/>
  <c r="OYQ68" i="11"/>
  <c r="OYP68" i="11"/>
  <c r="OYO68" i="11"/>
  <c r="OYN68" i="11"/>
  <c r="OYM68" i="11"/>
  <c r="OYL68" i="11"/>
  <c r="OYK68" i="11"/>
  <c r="OYJ68" i="11"/>
  <c r="OYI68" i="11"/>
  <c r="OYH68" i="11"/>
  <c r="OYG68" i="11"/>
  <c r="OYF68" i="11"/>
  <c r="OYE68" i="11"/>
  <c r="OYD68" i="11"/>
  <c r="OYC68" i="11"/>
  <c r="OYB68" i="11"/>
  <c r="OYA68" i="11"/>
  <c r="OXZ68" i="11"/>
  <c r="OXY68" i="11"/>
  <c r="OXX68" i="11"/>
  <c r="OXW68" i="11"/>
  <c r="OXV68" i="11"/>
  <c r="OXU68" i="11"/>
  <c r="OXT68" i="11"/>
  <c r="OXS68" i="11"/>
  <c r="OXR68" i="11"/>
  <c r="OXQ68" i="11"/>
  <c r="OXP68" i="11"/>
  <c r="OXO68" i="11"/>
  <c r="OXN68" i="11"/>
  <c r="OXM68" i="11"/>
  <c r="OXL68" i="11"/>
  <c r="OXK68" i="11"/>
  <c r="OXJ68" i="11"/>
  <c r="OXI68" i="11"/>
  <c r="OXH68" i="11"/>
  <c r="OXG68" i="11"/>
  <c r="OXF68" i="11"/>
  <c r="OXE68" i="11"/>
  <c r="OXD68" i="11"/>
  <c r="OXC68" i="11"/>
  <c r="OXB68" i="11"/>
  <c r="OXA68" i="11"/>
  <c r="OWZ68" i="11"/>
  <c r="OWY68" i="11"/>
  <c r="OWX68" i="11"/>
  <c r="OWW68" i="11"/>
  <c r="OWV68" i="11"/>
  <c r="OWU68" i="11"/>
  <c r="OWT68" i="11"/>
  <c r="OWS68" i="11"/>
  <c r="OWR68" i="11"/>
  <c r="OWQ68" i="11"/>
  <c r="OWP68" i="11"/>
  <c r="OWO68" i="11"/>
  <c r="OWN68" i="11"/>
  <c r="OWM68" i="11"/>
  <c r="OWL68" i="11"/>
  <c r="OWK68" i="11"/>
  <c r="OWJ68" i="11"/>
  <c r="OWI68" i="11"/>
  <c r="OWH68" i="11"/>
  <c r="OWG68" i="11"/>
  <c r="OWF68" i="11"/>
  <c r="OWE68" i="11"/>
  <c r="OWD68" i="11"/>
  <c r="OWC68" i="11"/>
  <c r="OWB68" i="11"/>
  <c r="OWA68" i="11"/>
  <c r="OVZ68" i="11"/>
  <c r="OVY68" i="11"/>
  <c r="OVX68" i="11"/>
  <c r="OVW68" i="11"/>
  <c r="OVV68" i="11"/>
  <c r="OVU68" i="11"/>
  <c r="OVT68" i="11"/>
  <c r="OVS68" i="11"/>
  <c r="OVR68" i="11"/>
  <c r="OVQ68" i="11"/>
  <c r="OVP68" i="11"/>
  <c r="OVO68" i="11"/>
  <c r="OVN68" i="11"/>
  <c r="OVM68" i="11"/>
  <c r="OVL68" i="11"/>
  <c r="OVK68" i="11"/>
  <c r="OVJ68" i="11"/>
  <c r="OVI68" i="11"/>
  <c r="OVH68" i="11"/>
  <c r="OVG68" i="11"/>
  <c r="OVF68" i="11"/>
  <c r="OVE68" i="11"/>
  <c r="OVD68" i="11"/>
  <c r="OVC68" i="11"/>
  <c r="OVB68" i="11"/>
  <c r="OVA68" i="11"/>
  <c r="OUZ68" i="11"/>
  <c r="OUY68" i="11"/>
  <c r="OUX68" i="11"/>
  <c r="OUW68" i="11"/>
  <c r="OUV68" i="11"/>
  <c r="OUU68" i="11"/>
  <c r="OUT68" i="11"/>
  <c r="OUS68" i="11"/>
  <c r="OUR68" i="11"/>
  <c r="OUQ68" i="11"/>
  <c r="OUP68" i="11"/>
  <c r="OUO68" i="11"/>
  <c r="OUN68" i="11"/>
  <c r="OUM68" i="11"/>
  <c r="OUL68" i="11"/>
  <c r="OUK68" i="11"/>
  <c r="OUJ68" i="11"/>
  <c r="OUI68" i="11"/>
  <c r="OUH68" i="11"/>
  <c r="OUG68" i="11"/>
  <c r="OUF68" i="11"/>
  <c r="OUE68" i="11"/>
  <c r="OUD68" i="11"/>
  <c r="OUC68" i="11"/>
  <c r="OUB68" i="11"/>
  <c r="OUA68" i="11"/>
  <c r="OTZ68" i="11"/>
  <c r="OTY68" i="11"/>
  <c r="OTX68" i="11"/>
  <c r="OTW68" i="11"/>
  <c r="OTV68" i="11"/>
  <c r="OTU68" i="11"/>
  <c r="OTT68" i="11"/>
  <c r="OTS68" i="11"/>
  <c r="OTR68" i="11"/>
  <c r="OTQ68" i="11"/>
  <c r="OTP68" i="11"/>
  <c r="OTO68" i="11"/>
  <c r="OTN68" i="11"/>
  <c r="OTM68" i="11"/>
  <c r="OTL68" i="11"/>
  <c r="OTK68" i="11"/>
  <c r="OTJ68" i="11"/>
  <c r="OTI68" i="11"/>
  <c r="OTH68" i="11"/>
  <c r="OTG68" i="11"/>
  <c r="OTF68" i="11"/>
  <c r="OTE68" i="11"/>
  <c r="OTD68" i="11"/>
  <c r="OTC68" i="11"/>
  <c r="OTB68" i="11"/>
  <c r="OTA68" i="11"/>
  <c r="OSZ68" i="11"/>
  <c r="OSY68" i="11"/>
  <c r="OSX68" i="11"/>
  <c r="OSW68" i="11"/>
  <c r="OSV68" i="11"/>
  <c r="OSU68" i="11"/>
  <c r="OST68" i="11"/>
  <c r="OSS68" i="11"/>
  <c r="OSR68" i="11"/>
  <c r="OSQ68" i="11"/>
  <c r="OSP68" i="11"/>
  <c r="OSO68" i="11"/>
  <c r="OSN68" i="11"/>
  <c r="OSM68" i="11"/>
  <c r="OSL68" i="11"/>
  <c r="OSK68" i="11"/>
  <c r="OSJ68" i="11"/>
  <c r="OSI68" i="11"/>
  <c r="OSH68" i="11"/>
  <c r="OSG68" i="11"/>
  <c r="OSF68" i="11"/>
  <c r="OSE68" i="11"/>
  <c r="OSD68" i="11"/>
  <c r="OSC68" i="11"/>
  <c r="OSB68" i="11"/>
  <c r="OSA68" i="11"/>
  <c r="ORZ68" i="11"/>
  <c r="ORY68" i="11"/>
  <c r="ORX68" i="11"/>
  <c r="ORW68" i="11"/>
  <c r="ORV68" i="11"/>
  <c r="ORU68" i="11"/>
  <c r="ORT68" i="11"/>
  <c r="ORS68" i="11"/>
  <c r="ORR68" i="11"/>
  <c r="ORQ68" i="11"/>
  <c r="ORP68" i="11"/>
  <c r="ORO68" i="11"/>
  <c r="ORN68" i="11"/>
  <c r="ORM68" i="11"/>
  <c r="ORL68" i="11"/>
  <c r="ORK68" i="11"/>
  <c r="ORJ68" i="11"/>
  <c r="ORI68" i="11"/>
  <c r="ORH68" i="11"/>
  <c r="ORG68" i="11"/>
  <c r="ORF68" i="11"/>
  <c r="ORE68" i="11"/>
  <c r="ORD68" i="11"/>
  <c r="ORC68" i="11"/>
  <c r="ORB68" i="11"/>
  <c r="ORA68" i="11"/>
  <c r="OQZ68" i="11"/>
  <c r="OQY68" i="11"/>
  <c r="OQX68" i="11"/>
  <c r="OQW68" i="11"/>
  <c r="OQV68" i="11"/>
  <c r="OQU68" i="11"/>
  <c r="OQT68" i="11"/>
  <c r="OQS68" i="11"/>
  <c r="OQR68" i="11"/>
  <c r="OQQ68" i="11"/>
  <c r="OQP68" i="11"/>
  <c r="OQO68" i="11"/>
  <c r="OQN68" i="11"/>
  <c r="OQM68" i="11"/>
  <c r="OQL68" i="11"/>
  <c r="OQK68" i="11"/>
  <c r="OQJ68" i="11"/>
  <c r="OQI68" i="11"/>
  <c r="OQH68" i="11"/>
  <c r="OQG68" i="11"/>
  <c r="OQF68" i="11"/>
  <c r="OQE68" i="11"/>
  <c r="OQD68" i="11"/>
  <c r="OQC68" i="11"/>
  <c r="OQB68" i="11"/>
  <c r="OQA68" i="11"/>
  <c r="OPZ68" i="11"/>
  <c r="OPY68" i="11"/>
  <c r="OPX68" i="11"/>
  <c r="OPW68" i="11"/>
  <c r="OPV68" i="11"/>
  <c r="OPU68" i="11"/>
  <c r="OPT68" i="11"/>
  <c r="OPS68" i="11"/>
  <c r="OPR68" i="11"/>
  <c r="OPQ68" i="11"/>
  <c r="OPP68" i="11"/>
  <c r="OPO68" i="11"/>
  <c r="OPN68" i="11"/>
  <c r="OPM68" i="11"/>
  <c r="OPL68" i="11"/>
  <c r="OPK68" i="11"/>
  <c r="OPJ68" i="11"/>
  <c r="OPI68" i="11"/>
  <c r="OPH68" i="11"/>
  <c r="OPG68" i="11"/>
  <c r="OPF68" i="11"/>
  <c r="OPE68" i="11"/>
  <c r="OPD68" i="11"/>
  <c r="OPC68" i="11"/>
  <c r="OPB68" i="11"/>
  <c r="OPA68" i="11"/>
  <c r="OOZ68" i="11"/>
  <c r="OOY68" i="11"/>
  <c r="OOX68" i="11"/>
  <c r="OOW68" i="11"/>
  <c r="OOV68" i="11"/>
  <c r="OOU68" i="11"/>
  <c r="OOT68" i="11"/>
  <c r="OOS68" i="11"/>
  <c r="OOR68" i="11"/>
  <c r="OOQ68" i="11"/>
  <c r="OOP68" i="11"/>
  <c r="OOO68" i="11"/>
  <c r="OON68" i="11"/>
  <c r="OOM68" i="11"/>
  <c r="OOL68" i="11"/>
  <c r="OOK68" i="11"/>
  <c r="OOJ68" i="11"/>
  <c r="OOI68" i="11"/>
  <c r="OOH68" i="11"/>
  <c r="OOG68" i="11"/>
  <c r="OOF68" i="11"/>
  <c r="OOE68" i="11"/>
  <c r="OOD68" i="11"/>
  <c r="OOC68" i="11"/>
  <c r="OOB68" i="11"/>
  <c r="OOA68" i="11"/>
  <c r="ONZ68" i="11"/>
  <c r="ONY68" i="11"/>
  <c r="ONX68" i="11"/>
  <c r="ONW68" i="11"/>
  <c r="ONV68" i="11"/>
  <c r="ONU68" i="11"/>
  <c r="ONT68" i="11"/>
  <c r="ONS68" i="11"/>
  <c r="ONR68" i="11"/>
  <c r="ONQ68" i="11"/>
  <c r="ONP68" i="11"/>
  <c r="ONO68" i="11"/>
  <c r="ONN68" i="11"/>
  <c r="ONM68" i="11"/>
  <c r="ONL68" i="11"/>
  <c r="ONK68" i="11"/>
  <c r="ONJ68" i="11"/>
  <c r="ONI68" i="11"/>
  <c r="ONH68" i="11"/>
  <c r="ONG68" i="11"/>
  <c r="ONF68" i="11"/>
  <c r="ONE68" i="11"/>
  <c r="OND68" i="11"/>
  <c r="ONC68" i="11"/>
  <c r="ONB68" i="11"/>
  <c r="ONA68" i="11"/>
  <c r="OMZ68" i="11"/>
  <c r="OMY68" i="11"/>
  <c r="OMX68" i="11"/>
  <c r="OMW68" i="11"/>
  <c r="OMV68" i="11"/>
  <c r="OMU68" i="11"/>
  <c r="OMT68" i="11"/>
  <c r="OMS68" i="11"/>
  <c r="OMR68" i="11"/>
  <c r="OMQ68" i="11"/>
  <c r="OMP68" i="11"/>
  <c r="OMO68" i="11"/>
  <c r="OMN68" i="11"/>
  <c r="OMM68" i="11"/>
  <c r="OML68" i="11"/>
  <c r="OMK68" i="11"/>
  <c r="OMJ68" i="11"/>
  <c r="OMI68" i="11"/>
  <c r="OMH68" i="11"/>
  <c r="OMG68" i="11"/>
  <c r="OMF68" i="11"/>
  <c r="OME68" i="11"/>
  <c r="OMD68" i="11"/>
  <c r="OMC68" i="11"/>
  <c r="OMB68" i="11"/>
  <c r="OMA68" i="11"/>
  <c r="OLZ68" i="11"/>
  <c r="OLY68" i="11"/>
  <c r="OLX68" i="11"/>
  <c r="OLW68" i="11"/>
  <c r="OLV68" i="11"/>
  <c r="OLU68" i="11"/>
  <c r="OLT68" i="11"/>
  <c r="OLS68" i="11"/>
  <c r="OLR68" i="11"/>
  <c r="OLQ68" i="11"/>
  <c r="OLP68" i="11"/>
  <c r="OLO68" i="11"/>
  <c r="OLN68" i="11"/>
  <c r="OLM68" i="11"/>
  <c r="OLL68" i="11"/>
  <c r="OLK68" i="11"/>
  <c r="OLJ68" i="11"/>
  <c r="OLI68" i="11"/>
  <c r="OLH68" i="11"/>
  <c r="OLG68" i="11"/>
  <c r="OLF68" i="11"/>
  <c r="OLE68" i="11"/>
  <c r="OLD68" i="11"/>
  <c r="OLC68" i="11"/>
  <c r="OLB68" i="11"/>
  <c r="OLA68" i="11"/>
  <c r="OKZ68" i="11"/>
  <c r="OKY68" i="11"/>
  <c r="OKX68" i="11"/>
  <c r="OKW68" i="11"/>
  <c r="OKV68" i="11"/>
  <c r="OKU68" i="11"/>
  <c r="OKT68" i="11"/>
  <c r="OKS68" i="11"/>
  <c r="OKR68" i="11"/>
  <c r="OKQ68" i="11"/>
  <c r="OKP68" i="11"/>
  <c r="OKO68" i="11"/>
  <c r="OKN68" i="11"/>
  <c r="OKM68" i="11"/>
  <c r="OKL68" i="11"/>
  <c r="OKK68" i="11"/>
  <c r="OKJ68" i="11"/>
  <c r="OKI68" i="11"/>
  <c r="OKH68" i="11"/>
  <c r="OKG68" i="11"/>
  <c r="OKF68" i="11"/>
  <c r="OKE68" i="11"/>
  <c r="OKD68" i="11"/>
  <c r="OKC68" i="11"/>
  <c r="OKB68" i="11"/>
  <c r="OKA68" i="11"/>
  <c r="OJZ68" i="11"/>
  <c r="OJY68" i="11"/>
  <c r="OJX68" i="11"/>
  <c r="OJW68" i="11"/>
  <c r="OJV68" i="11"/>
  <c r="OJU68" i="11"/>
  <c r="OJT68" i="11"/>
  <c r="OJS68" i="11"/>
  <c r="OJR68" i="11"/>
  <c r="OJQ68" i="11"/>
  <c r="OJP68" i="11"/>
  <c r="OJO68" i="11"/>
  <c r="OJN68" i="11"/>
  <c r="OJM68" i="11"/>
  <c r="OJL68" i="11"/>
  <c r="OJK68" i="11"/>
  <c r="OJJ68" i="11"/>
  <c r="OJI68" i="11"/>
  <c r="OJH68" i="11"/>
  <c r="OJG68" i="11"/>
  <c r="OJF68" i="11"/>
  <c r="OJE68" i="11"/>
  <c r="OJD68" i="11"/>
  <c r="OJC68" i="11"/>
  <c r="OJB68" i="11"/>
  <c r="OJA68" i="11"/>
  <c r="OIZ68" i="11"/>
  <c r="OIY68" i="11"/>
  <c r="OIX68" i="11"/>
  <c r="OIW68" i="11"/>
  <c r="OIV68" i="11"/>
  <c r="OIU68" i="11"/>
  <c r="OIT68" i="11"/>
  <c r="OIS68" i="11"/>
  <c r="OIR68" i="11"/>
  <c r="OIQ68" i="11"/>
  <c r="OIP68" i="11"/>
  <c r="OIO68" i="11"/>
  <c r="OIN68" i="11"/>
  <c r="OIM68" i="11"/>
  <c r="OIL68" i="11"/>
  <c r="OIK68" i="11"/>
  <c r="OIJ68" i="11"/>
  <c r="OII68" i="11"/>
  <c r="OIH68" i="11"/>
  <c r="OIG68" i="11"/>
  <c r="OIF68" i="11"/>
  <c r="OIE68" i="11"/>
  <c r="OID68" i="11"/>
  <c r="OIC68" i="11"/>
  <c r="OIB68" i="11"/>
  <c r="OIA68" i="11"/>
  <c r="OHZ68" i="11"/>
  <c r="OHY68" i="11"/>
  <c r="OHX68" i="11"/>
  <c r="OHW68" i="11"/>
  <c r="OHV68" i="11"/>
  <c r="OHU68" i="11"/>
  <c r="OHT68" i="11"/>
  <c r="OHS68" i="11"/>
  <c r="OHR68" i="11"/>
  <c r="OHQ68" i="11"/>
  <c r="OHP68" i="11"/>
  <c r="OHO68" i="11"/>
  <c r="OHN68" i="11"/>
  <c r="OHM68" i="11"/>
  <c r="OHL68" i="11"/>
  <c r="OHK68" i="11"/>
  <c r="OHJ68" i="11"/>
  <c r="OHI68" i="11"/>
  <c r="OHH68" i="11"/>
  <c r="OHG68" i="11"/>
  <c r="OHF68" i="11"/>
  <c r="OHE68" i="11"/>
  <c r="OHD68" i="11"/>
  <c r="OHC68" i="11"/>
  <c r="OHB68" i="11"/>
  <c r="OHA68" i="11"/>
  <c r="OGZ68" i="11"/>
  <c r="OGY68" i="11"/>
  <c r="OGX68" i="11"/>
  <c r="OGW68" i="11"/>
  <c r="OGV68" i="11"/>
  <c r="OGU68" i="11"/>
  <c r="OGT68" i="11"/>
  <c r="OGS68" i="11"/>
  <c r="OGR68" i="11"/>
  <c r="OGQ68" i="11"/>
  <c r="OGP68" i="11"/>
  <c r="OGO68" i="11"/>
  <c r="OGN68" i="11"/>
  <c r="OGM68" i="11"/>
  <c r="OGL68" i="11"/>
  <c r="OGK68" i="11"/>
  <c r="OGJ68" i="11"/>
  <c r="OGI68" i="11"/>
  <c r="OGH68" i="11"/>
  <c r="OGG68" i="11"/>
  <c r="OGF68" i="11"/>
  <c r="OGE68" i="11"/>
  <c r="OGD68" i="11"/>
  <c r="OGC68" i="11"/>
  <c r="OGB68" i="11"/>
  <c r="OGA68" i="11"/>
  <c r="OFZ68" i="11"/>
  <c r="OFY68" i="11"/>
  <c r="OFX68" i="11"/>
  <c r="OFW68" i="11"/>
  <c r="OFV68" i="11"/>
  <c r="OFU68" i="11"/>
  <c r="OFT68" i="11"/>
  <c r="OFS68" i="11"/>
  <c r="OFR68" i="11"/>
  <c r="OFQ68" i="11"/>
  <c r="OFP68" i="11"/>
  <c r="OFO68" i="11"/>
  <c r="OFN68" i="11"/>
  <c r="OFM68" i="11"/>
  <c r="OFL68" i="11"/>
  <c r="OFK68" i="11"/>
  <c r="OFJ68" i="11"/>
  <c r="OFI68" i="11"/>
  <c r="OFH68" i="11"/>
  <c r="OFG68" i="11"/>
  <c r="OFF68" i="11"/>
  <c r="OFE68" i="11"/>
  <c r="OFD68" i="11"/>
  <c r="OFC68" i="11"/>
  <c r="OFB68" i="11"/>
  <c r="OFA68" i="11"/>
  <c r="OEZ68" i="11"/>
  <c r="OEY68" i="11"/>
  <c r="OEX68" i="11"/>
  <c r="OEW68" i="11"/>
  <c r="OEV68" i="11"/>
  <c r="OEU68" i="11"/>
  <c r="OET68" i="11"/>
  <c r="OES68" i="11"/>
  <c r="OER68" i="11"/>
  <c r="OEQ68" i="11"/>
  <c r="OEP68" i="11"/>
  <c r="OEO68" i="11"/>
  <c r="OEN68" i="11"/>
  <c r="OEM68" i="11"/>
  <c r="OEL68" i="11"/>
  <c r="OEK68" i="11"/>
  <c r="OEJ68" i="11"/>
  <c r="OEI68" i="11"/>
  <c r="OEH68" i="11"/>
  <c r="OEG68" i="11"/>
  <c r="OEF68" i="11"/>
  <c r="OEE68" i="11"/>
  <c r="OED68" i="11"/>
  <c r="OEC68" i="11"/>
  <c r="OEB68" i="11"/>
  <c r="OEA68" i="11"/>
  <c r="ODZ68" i="11"/>
  <c r="ODY68" i="11"/>
  <c r="ODX68" i="11"/>
  <c r="ODW68" i="11"/>
  <c r="ODV68" i="11"/>
  <c r="ODU68" i="11"/>
  <c r="ODT68" i="11"/>
  <c r="ODS68" i="11"/>
  <c r="ODR68" i="11"/>
  <c r="ODQ68" i="11"/>
  <c r="ODP68" i="11"/>
  <c r="ODO68" i="11"/>
  <c r="ODN68" i="11"/>
  <c r="ODM68" i="11"/>
  <c r="ODL68" i="11"/>
  <c r="ODK68" i="11"/>
  <c r="ODJ68" i="11"/>
  <c r="ODI68" i="11"/>
  <c r="ODH68" i="11"/>
  <c r="ODG68" i="11"/>
  <c r="ODF68" i="11"/>
  <c r="ODE68" i="11"/>
  <c r="ODD68" i="11"/>
  <c r="ODC68" i="11"/>
  <c r="ODB68" i="11"/>
  <c r="ODA68" i="11"/>
  <c r="OCZ68" i="11"/>
  <c r="OCY68" i="11"/>
  <c r="OCX68" i="11"/>
  <c r="OCW68" i="11"/>
  <c r="OCV68" i="11"/>
  <c r="OCU68" i="11"/>
  <c r="OCT68" i="11"/>
  <c r="OCS68" i="11"/>
  <c r="OCR68" i="11"/>
  <c r="OCQ68" i="11"/>
  <c r="OCP68" i="11"/>
  <c r="OCO68" i="11"/>
  <c r="OCN68" i="11"/>
  <c r="OCM68" i="11"/>
  <c r="OCL68" i="11"/>
  <c r="OCK68" i="11"/>
  <c r="OCJ68" i="11"/>
  <c r="OCI68" i="11"/>
  <c r="OCH68" i="11"/>
  <c r="OCG68" i="11"/>
  <c r="OCF68" i="11"/>
  <c r="OCE68" i="11"/>
  <c r="OCD68" i="11"/>
  <c r="OCC68" i="11"/>
  <c r="OCB68" i="11"/>
  <c r="OCA68" i="11"/>
  <c r="OBZ68" i="11"/>
  <c r="OBY68" i="11"/>
  <c r="OBX68" i="11"/>
  <c r="OBW68" i="11"/>
  <c r="OBV68" i="11"/>
  <c r="OBU68" i="11"/>
  <c r="OBT68" i="11"/>
  <c r="OBS68" i="11"/>
  <c r="OBR68" i="11"/>
  <c r="OBQ68" i="11"/>
  <c r="OBP68" i="11"/>
  <c r="OBO68" i="11"/>
  <c r="OBN68" i="11"/>
  <c r="OBM68" i="11"/>
  <c r="OBL68" i="11"/>
  <c r="OBK68" i="11"/>
  <c r="OBJ68" i="11"/>
  <c r="OBI68" i="11"/>
  <c r="OBH68" i="11"/>
  <c r="OBG68" i="11"/>
  <c r="OBF68" i="11"/>
  <c r="OBE68" i="11"/>
  <c r="OBD68" i="11"/>
  <c r="OBC68" i="11"/>
  <c r="OBB68" i="11"/>
  <c r="OBA68" i="11"/>
  <c r="OAZ68" i="11"/>
  <c r="OAY68" i="11"/>
  <c r="OAX68" i="11"/>
  <c r="OAW68" i="11"/>
  <c r="OAV68" i="11"/>
  <c r="OAU68" i="11"/>
  <c r="OAT68" i="11"/>
  <c r="OAS68" i="11"/>
  <c r="OAR68" i="11"/>
  <c r="OAQ68" i="11"/>
  <c r="OAP68" i="11"/>
  <c r="OAO68" i="11"/>
  <c r="OAN68" i="11"/>
  <c r="OAM68" i="11"/>
  <c r="OAL68" i="11"/>
  <c r="OAK68" i="11"/>
  <c r="OAJ68" i="11"/>
  <c r="OAI68" i="11"/>
  <c r="OAH68" i="11"/>
  <c r="OAG68" i="11"/>
  <c r="OAF68" i="11"/>
  <c r="OAE68" i="11"/>
  <c r="OAD68" i="11"/>
  <c r="OAC68" i="11"/>
  <c r="OAB68" i="11"/>
  <c r="OAA68" i="11"/>
  <c r="NZZ68" i="11"/>
  <c r="NZY68" i="11"/>
  <c r="NZX68" i="11"/>
  <c r="NZW68" i="11"/>
  <c r="NZV68" i="11"/>
  <c r="NZU68" i="11"/>
  <c r="NZT68" i="11"/>
  <c r="NZS68" i="11"/>
  <c r="NZR68" i="11"/>
  <c r="NZQ68" i="11"/>
  <c r="NZP68" i="11"/>
  <c r="NZO68" i="11"/>
  <c r="NZN68" i="11"/>
  <c r="NZM68" i="11"/>
  <c r="NZL68" i="11"/>
  <c r="NZK68" i="11"/>
  <c r="NZJ68" i="11"/>
  <c r="NZI68" i="11"/>
  <c r="NZH68" i="11"/>
  <c r="NZG68" i="11"/>
  <c r="NZF68" i="11"/>
  <c r="NZE68" i="11"/>
  <c r="NZD68" i="11"/>
  <c r="NZC68" i="11"/>
  <c r="NZB68" i="11"/>
  <c r="NZA68" i="11"/>
  <c r="NYZ68" i="11"/>
  <c r="NYY68" i="11"/>
  <c r="NYX68" i="11"/>
  <c r="NYW68" i="11"/>
  <c r="NYV68" i="11"/>
  <c r="NYU68" i="11"/>
  <c r="NYT68" i="11"/>
  <c r="NYS68" i="11"/>
  <c r="NYR68" i="11"/>
  <c r="NYQ68" i="11"/>
  <c r="NYP68" i="11"/>
  <c r="NYO68" i="11"/>
  <c r="NYN68" i="11"/>
  <c r="NYM68" i="11"/>
  <c r="NYL68" i="11"/>
  <c r="NYK68" i="11"/>
  <c r="NYJ68" i="11"/>
  <c r="NYI68" i="11"/>
  <c r="NYH68" i="11"/>
  <c r="NYG68" i="11"/>
  <c r="NYF68" i="11"/>
  <c r="NYE68" i="11"/>
  <c r="NYD68" i="11"/>
  <c r="NYC68" i="11"/>
  <c r="NYB68" i="11"/>
  <c r="NYA68" i="11"/>
  <c r="NXZ68" i="11"/>
  <c r="NXY68" i="11"/>
  <c r="NXX68" i="11"/>
  <c r="NXW68" i="11"/>
  <c r="NXV68" i="11"/>
  <c r="NXU68" i="11"/>
  <c r="NXT68" i="11"/>
  <c r="NXS68" i="11"/>
  <c r="NXR68" i="11"/>
  <c r="NXQ68" i="11"/>
  <c r="NXP68" i="11"/>
  <c r="NXO68" i="11"/>
  <c r="NXN68" i="11"/>
  <c r="NXM68" i="11"/>
  <c r="NXL68" i="11"/>
  <c r="NXK68" i="11"/>
  <c r="NXJ68" i="11"/>
  <c r="NXI68" i="11"/>
  <c r="NXH68" i="11"/>
  <c r="NXG68" i="11"/>
  <c r="NXF68" i="11"/>
  <c r="NXE68" i="11"/>
  <c r="NXD68" i="11"/>
  <c r="NXC68" i="11"/>
  <c r="NXB68" i="11"/>
  <c r="NXA68" i="11"/>
  <c r="NWZ68" i="11"/>
  <c r="NWY68" i="11"/>
  <c r="NWX68" i="11"/>
  <c r="NWW68" i="11"/>
  <c r="NWV68" i="11"/>
  <c r="NWU68" i="11"/>
  <c r="NWT68" i="11"/>
  <c r="NWS68" i="11"/>
  <c r="NWR68" i="11"/>
  <c r="NWQ68" i="11"/>
  <c r="NWP68" i="11"/>
  <c r="NWO68" i="11"/>
  <c r="NWN68" i="11"/>
  <c r="NWM68" i="11"/>
  <c r="NWL68" i="11"/>
  <c r="NWK68" i="11"/>
  <c r="NWJ68" i="11"/>
  <c r="NWI68" i="11"/>
  <c r="NWH68" i="11"/>
  <c r="NWG68" i="11"/>
  <c r="NWF68" i="11"/>
  <c r="NWE68" i="11"/>
  <c r="NWD68" i="11"/>
  <c r="NWC68" i="11"/>
  <c r="NWB68" i="11"/>
  <c r="NWA68" i="11"/>
  <c r="NVZ68" i="11"/>
  <c r="NVY68" i="11"/>
  <c r="NVX68" i="11"/>
  <c r="NVW68" i="11"/>
  <c r="NVV68" i="11"/>
  <c r="NVU68" i="11"/>
  <c r="NVT68" i="11"/>
  <c r="NVS68" i="11"/>
  <c r="NVR68" i="11"/>
  <c r="NVQ68" i="11"/>
  <c r="NVP68" i="11"/>
  <c r="NVO68" i="11"/>
  <c r="NVN68" i="11"/>
  <c r="NVM68" i="11"/>
  <c r="NVL68" i="11"/>
  <c r="NVK68" i="11"/>
  <c r="NVJ68" i="11"/>
  <c r="NVI68" i="11"/>
  <c r="NVH68" i="11"/>
  <c r="NVG68" i="11"/>
  <c r="NVF68" i="11"/>
  <c r="NVE68" i="11"/>
  <c r="NVD68" i="11"/>
  <c r="NVC68" i="11"/>
  <c r="NVB68" i="11"/>
  <c r="NVA68" i="11"/>
  <c r="NUZ68" i="11"/>
  <c r="NUY68" i="11"/>
  <c r="NUX68" i="11"/>
  <c r="NUW68" i="11"/>
  <c r="NUV68" i="11"/>
  <c r="NUU68" i="11"/>
  <c r="NUT68" i="11"/>
  <c r="NUS68" i="11"/>
  <c r="NUR68" i="11"/>
  <c r="NUQ68" i="11"/>
  <c r="NUP68" i="11"/>
  <c r="NUO68" i="11"/>
  <c r="NUN68" i="11"/>
  <c r="NUM68" i="11"/>
  <c r="NUL68" i="11"/>
  <c r="NUK68" i="11"/>
  <c r="NUJ68" i="11"/>
  <c r="NUI68" i="11"/>
  <c r="NUH68" i="11"/>
  <c r="NUG68" i="11"/>
  <c r="NUF68" i="11"/>
  <c r="NUE68" i="11"/>
  <c r="NUD68" i="11"/>
  <c r="NUC68" i="11"/>
  <c r="NUB68" i="11"/>
  <c r="NUA68" i="11"/>
  <c r="NTZ68" i="11"/>
  <c r="NTY68" i="11"/>
  <c r="NTX68" i="11"/>
  <c r="NTW68" i="11"/>
  <c r="NTV68" i="11"/>
  <c r="NTU68" i="11"/>
  <c r="NTT68" i="11"/>
  <c r="NTS68" i="11"/>
  <c r="NTR68" i="11"/>
  <c r="NTQ68" i="11"/>
  <c r="NTP68" i="11"/>
  <c r="NTO68" i="11"/>
  <c r="NTN68" i="11"/>
  <c r="NTM68" i="11"/>
  <c r="NTL68" i="11"/>
  <c r="NTK68" i="11"/>
  <c r="NTJ68" i="11"/>
  <c r="NTI68" i="11"/>
  <c r="NTH68" i="11"/>
  <c r="NTG68" i="11"/>
  <c r="NTF68" i="11"/>
  <c r="NTE68" i="11"/>
  <c r="NTD68" i="11"/>
  <c r="NTC68" i="11"/>
  <c r="NTB68" i="11"/>
  <c r="NTA68" i="11"/>
  <c r="NSZ68" i="11"/>
  <c r="NSY68" i="11"/>
  <c r="NSX68" i="11"/>
  <c r="NSW68" i="11"/>
  <c r="NSV68" i="11"/>
  <c r="NSU68" i="11"/>
  <c r="NST68" i="11"/>
  <c r="NSS68" i="11"/>
  <c r="NSR68" i="11"/>
  <c r="NSQ68" i="11"/>
  <c r="NSP68" i="11"/>
  <c r="NSO68" i="11"/>
  <c r="NSN68" i="11"/>
  <c r="NSM68" i="11"/>
  <c r="NSL68" i="11"/>
  <c r="NSK68" i="11"/>
  <c r="NSJ68" i="11"/>
  <c r="NSI68" i="11"/>
  <c r="NSH68" i="11"/>
  <c r="NSG68" i="11"/>
  <c r="NSF68" i="11"/>
  <c r="NSE68" i="11"/>
  <c r="NSD68" i="11"/>
  <c r="NSC68" i="11"/>
  <c r="NSB68" i="11"/>
  <c r="NSA68" i="11"/>
  <c r="NRZ68" i="11"/>
  <c r="NRY68" i="11"/>
  <c r="NRX68" i="11"/>
  <c r="NRW68" i="11"/>
  <c r="NRV68" i="11"/>
  <c r="NRU68" i="11"/>
  <c r="NRT68" i="11"/>
  <c r="NRS68" i="11"/>
  <c r="NRR68" i="11"/>
  <c r="NRQ68" i="11"/>
  <c r="NRP68" i="11"/>
  <c r="NRO68" i="11"/>
  <c r="NRN68" i="11"/>
  <c r="NRM68" i="11"/>
  <c r="NRL68" i="11"/>
  <c r="NRK68" i="11"/>
  <c r="NRJ68" i="11"/>
  <c r="NRI68" i="11"/>
  <c r="NRH68" i="11"/>
  <c r="NRG68" i="11"/>
  <c r="NRF68" i="11"/>
  <c r="NRE68" i="11"/>
  <c r="NRD68" i="11"/>
  <c r="NRC68" i="11"/>
  <c r="NRB68" i="11"/>
  <c r="NRA68" i="11"/>
  <c r="NQZ68" i="11"/>
  <c r="NQY68" i="11"/>
  <c r="NQX68" i="11"/>
  <c r="NQW68" i="11"/>
  <c r="NQV68" i="11"/>
  <c r="NQU68" i="11"/>
  <c r="NQT68" i="11"/>
  <c r="NQS68" i="11"/>
  <c r="NQR68" i="11"/>
  <c r="NQQ68" i="11"/>
  <c r="NQP68" i="11"/>
  <c r="NQO68" i="11"/>
  <c r="NQN68" i="11"/>
  <c r="NQM68" i="11"/>
  <c r="NQL68" i="11"/>
  <c r="NQK68" i="11"/>
  <c r="NQJ68" i="11"/>
  <c r="NQI68" i="11"/>
  <c r="NQH68" i="11"/>
  <c r="NQG68" i="11"/>
  <c r="NQF68" i="11"/>
  <c r="NQE68" i="11"/>
  <c r="NQD68" i="11"/>
  <c r="NQC68" i="11"/>
  <c r="NQB68" i="11"/>
  <c r="NQA68" i="11"/>
  <c r="NPZ68" i="11"/>
  <c r="NPY68" i="11"/>
  <c r="NPX68" i="11"/>
  <c r="NPW68" i="11"/>
  <c r="NPV68" i="11"/>
  <c r="NPU68" i="11"/>
  <c r="NPT68" i="11"/>
  <c r="NPS68" i="11"/>
  <c r="NPR68" i="11"/>
  <c r="NPQ68" i="11"/>
  <c r="NPP68" i="11"/>
  <c r="NPO68" i="11"/>
  <c r="NPN68" i="11"/>
  <c r="NPM68" i="11"/>
  <c r="NPL68" i="11"/>
  <c r="NPK68" i="11"/>
  <c r="NPJ68" i="11"/>
  <c r="NPI68" i="11"/>
  <c r="NPH68" i="11"/>
  <c r="NPG68" i="11"/>
  <c r="NPF68" i="11"/>
  <c r="NPE68" i="11"/>
  <c r="NPD68" i="11"/>
  <c r="NPC68" i="11"/>
  <c r="NPB68" i="11"/>
  <c r="NPA68" i="11"/>
  <c r="NOZ68" i="11"/>
  <c r="NOY68" i="11"/>
  <c r="NOX68" i="11"/>
  <c r="NOW68" i="11"/>
  <c r="NOV68" i="11"/>
  <c r="NOU68" i="11"/>
  <c r="NOT68" i="11"/>
  <c r="NOS68" i="11"/>
  <c r="NOR68" i="11"/>
  <c r="NOQ68" i="11"/>
  <c r="NOP68" i="11"/>
  <c r="NOO68" i="11"/>
  <c r="NON68" i="11"/>
  <c r="NOM68" i="11"/>
  <c r="NOL68" i="11"/>
  <c r="NOK68" i="11"/>
  <c r="NOJ68" i="11"/>
  <c r="NOI68" i="11"/>
  <c r="NOH68" i="11"/>
  <c r="NOG68" i="11"/>
  <c r="NOF68" i="11"/>
  <c r="NOE68" i="11"/>
  <c r="NOD68" i="11"/>
  <c r="NOC68" i="11"/>
  <c r="NOB68" i="11"/>
  <c r="NOA68" i="11"/>
  <c r="NNZ68" i="11"/>
  <c r="NNY68" i="11"/>
  <c r="NNX68" i="11"/>
  <c r="NNW68" i="11"/>
  <c r="NNV68" i="11"/>
  <c r="NNU68" i="11"/>
  <c r="NNT68" i="11"/>
  <c r="NNS68" i="11"/>
  <c r="NNR68" i="11"/>
  <c r="NNQ68" i="11"/>
  <c r="NNP68" i="11"/>
  <c r="NNO68" i="11"/>
  <c r="NNN68" i="11"/>
  <c r="NNM68" i="11"/>
  <c r="NNL68" i="11"/>
  <c r="NNK68" i="11"/>
  <c r="NNJ68" i="11"/>
  <c r="NNI68" i="11"/>
  <c r="NNH68" i="11"/>
  <c r="NNG68" i="11"/>
  <c r="NNF68" i="11"/>
  <c r="NNE68" i="11"/>
  <c r="NND68" i="11"/>
  <c r="NNC68" i="11"/>
  <c r="NNB68" i="11"/>
  <c r="NNA68" i="11"/>
  <c r="NMZ68" i="11"/>
  <c r="NMY68" i="11"/>
  <c r="NMX68" i="11"/>
  <c r="NMW68" i="11"/>
  <c r="NMV68" i="11"/>
  <c r="NMU68" i="11"/>
  <c r="NMT68" i="11"/>
  <c r="NMS68" i="11"/>
  <c r="NMR68" i="11"/>
  <c r="NMQ68" i="11"/>
  <c r="NMP68" i="11"/>
  <c r="NMO68" i="11"/>
  <c r="NMN68" i="11"/>
  <c r="NMM68" i="11"/>
  <c r="NML68" i="11"/>
  <c r="NMK68" i="11"/>
  <c r="NMJ68" i="11"/>
  <c r="NMI68" i="11"/>
  <c r="NMH68" i="11"/>
  <c r="NMG68" i="11"/>
  <c r="NMF68" i="11"/>
  <c r="NME68" i="11"/>
  <c r="NMD68" i="11"/>
  <c r="NMC68" i="11"/>
  <c r="NMB68" i="11"/>
  <c r="NMA68" i="11"/>
  <c r="NLZ68" i="11"/>
  <c r="NLY68" i="11"/>
  <c r="NLX68" i="11"/>
  <c r="NLW68" i="11"/>
  <c r="NLV68" i="11"/>
  <c r="NLU68" i="11"/>
  <c r="NLT68" i="11"/>
  <c r="NLS68" i="11"/>
  <c r="NLR68" i="11"/>
  <c r="NLQ68" i="11"/>
  <c r="NLP68" i="11"/>
  <c r="NLO68" i="11"/>
  <c r="NLN68" i="11"/>
  <c r="NLM68" i="11"/>
  <c r="NLL68" i="11"/>
  <c r="NLK68" i="11"/>
  <c r="NLJ68" i="11"/>
  <c r="NLI68" i="11"/>
  <c r="NLH68" i="11"/>
  <c r="NLG68" i="11"/>
  <c r="NLF68" i="11"/>
  <c r="NLE68" i="11"/>
  <c r="NLD68" i="11"/>
  <c r="NLC68" i="11"/>
  <c r="NLB68" i="11"/>
  <c r="NLA68" i="11"/>
  <c r="NKZ68" i="11"/>
  <c r="NKY68" i="11"/>
  <c r="NKX68" i="11"/>
  <c r="NKW68" i="11"/>
  <c r="NKV68" i="11"/>
  <c r="NKU68" i="11"/>
  <c r="NKT68" i="11"/>
  <c r="NKS68" i="11"/>
  <c r="NKR68" i="11"/>
  <c r="NKQ68" i="11"/>
  <c r="NKP68" i="11"/>
  <c r="NKO68" i="11"/>
  <c r="NKN68" i="11"/>
  <c r="NKM68" i="11"/>
  <c r="NKL68" i="11"/>
  <c r="NKK68" i="11"/>
  <c r="NKJ68" i="11"/>
  <c r="NKI68" i="11"/>
  <c r="NKH68" i="11"/>
  <c r="NKG68" i="11"/>
  <c r="NKF68" i="11"/>
  <c r="NKE68" i="11"/>
  <c r="NKD68" i="11"/>
  <c r="NKC68" i="11"/>
  <c r="NKB68" i="11"/>
  <c r="NKA68" i="11"/>
  <c r="NJZ68" i="11"/>
  <c r="NJY68" i="11"/>
  <c r="NJX68" i="11"/>
  <c r="NJW68" i="11"/>
  <c r="NJV68" i="11"/>
  <c r="NJU68" i="11"/>
  <c r="NJT68" i="11"/>
  <c r="NJS68" i="11"/>
  <c r="NJR68" i="11"/>
  <c r="NJQ68" i="11"/>
  <c r="NJP68" i="11"/>
  <c r="NJO68" i="11"/>
  <c r="NJN68" i="11"/>
  <c r="NJM68" i="11"/>
  <c r="NJL68" i="11"/>
  <c r="NJK68" i="11"/>
  <c r="NJJ68" i="11"/>
  <c r="NJI68" i="11"/>
  <c r="NJH68" i="11"/>
  <c r="NJG68" i="11"/>
  <c r="NJF68" i="11"/>
  <c r="NJE68" i="11"/>
  <c r="NJD68" i="11"/>
  <c r="NJC68" i="11"/>
  <c r="NJB68" i="11"/>
  <c r="NJA68" i="11"/>
  <c r="NIZ68" i="11"/>
  <c r="NIY68" i="11"/>
  <c r="NIX68" i="11"/>
  <c r="NIW68" i="11"/>
  <c r="NIV68" i="11"/>
  <c r="NIU68" i="11"/>
  <c r="NIT68" i="11"/>
  <c r="NIS68" i="11"/>
  <c r="NIR68" i="11"/>
  <c r="NIQ68" i="11"/>
  <c r="NIP68" i="11"/>
  <c r="NIO68" i="11"/>
  <c r="NIN68" i="11"/>
  <c r="NIM68" i="11"/>
  <c r="NIL68" i="11"/>
  <c r="NIK68" i="11"/>
  <c r="NIJ68" i="11"/>
  <c r="NII68" i="11"/>
  <c r="NIH68" i="11"/>
  <c r="NIG68" i="11"/>
  <c r="NIF68" i="11"/>
  <c r="NIE68" i="11"/>
  <c r="NID68" i="11"/>
  <c r="NIC68" i="11"/>
  <c r="NIB68" i="11"/>
  <c r="NIA68" i="11"/>
  <c r="NHZ68" i="11"/>
  <c r="NHY68" i="11"/>
  <c r="NHX68" i="11"/>
  <c r="NHW68" i="11"/>
  <c r="NHV68" i="11"/>
  <c r="NHU68" i="11"/>
  <c r="NHT68" i="11"/>
  <c r="NHS68" i="11"/>
  <c r="NHR68" i="11"/>
  <c r="NHQ68" i="11"/>
  <c r="NHP68" i="11"/>
  <c r="NHO68" i="11"/>
  <c r="NHN68" i="11"/>
  <c r="NHM68" i="11"/>
  <c r="NHL68" i="11"/>
  <c r="NHK68" i="11"/>
  <c r="NHJ68" i="11"/>
  <c r="NHI68" i="11"/>
  <c r="NHH68" i="11"/>
  <c r="NHG68" i="11"/>
  <c r="NHF68" i="11"/>
  <c r="NHE68" i="11"/>
  <c r="NHD68" i="11"/>
  <c r="NHC68" i="11"/>
  <c r="NHB68" i="11"/>
  <c r="NHA68" i="11"/>
  <c r="NGZ68" i="11"/>
  <c r="NGY68" i="11"/>
  <c r="NGX68" i="11"/>
  <c r="NGW68" i="11"/>
  <c r="NGV68" i="11"/>
  <c r="NGU68" i="11"/>
  <c r="NGT68" i="11"/>
  <c r="NGS68" i="11"/>
  <c r="NGR68" i="11"/>
  <c r="NGQ68" i="11"/>
  <c r="NGP68" i="11"/>
  <c r="NGO68" i="11"/>
  <c r="NGN68" i="11"/>
  <c r="NGM68" i="11"/>
  <c r="NGL68" i="11"/>
  <c r="NGK68" i="11"/>
  <c r="NGJ68" i="11"/>
  <c r="NGI68" i="11"/>
  <c r="NGH68" i="11"/>
  <c r="NGG68" i="11"/>
  <c r="NGF68" i="11"/>
  <c r="NGE68" i="11"/>
  <c r="NGD68" i="11"/>
  <c r="NGC68" i="11"/>
  <c r="NGB68" i="11"/>
  <c r="NGA68" i="11"/>
  <c r="NFZ68" i="11"/>
  <c r="NFY68" i="11"/>
  <c r="NFX68" i="11"/>
  <c r="NFW68" i="11"/>
  <c r="NFV68" i="11"/>
  <c r="NFU68" i="11"/>
  <c r="NFT68" i="11"/>
  <c r="NFS68" i="11"/>
  <c r="NFR68" i="11"/>
  <c r="NFQ68" i="11"/>
  <c r="NFP68" i="11"/>
  <c r="NFO68" i="11"/>
  <c r="NFN68" i="11"/>
  <c r="NFM68" i="11"/>
  <c r="NFL68" i="11"/>
  <c r="NFK68" i="11"/>
  <c r="NFJ68" i="11"/>
  <c r="NFI68" i="11"/>
  <c r="NFH68" i="11"/>
  <c r="NFG68" i="11"/>
  <c r="NFF68" i="11"/>
  <c r="NFE68" i="11"/>
  <c r="NFD68" i="11"/>
  <c r="NFC68" i="11"/>
  <c r="NFB68" i="11"/>
  <c r="NFA68" i="11"/>
  <c r="NEZ68" i="11"/>
  <c r="NEY68" i="11"/>
  <c r="NEX68" i="11"/>
  <c r="NEW68" i="11"/>
  <c r="NEV68" i="11"/>
  <c r="NEU68" i="11"/>
  <c r="NET68" i="11"/>
  <c r="NES68" i="11"/>
  <c r="NER68" i="11"/>
  <c r="NEQ68" i="11"/>
  <c r="NEP68" i="11"/>
  <c r="NEO68" i="11"/>
  <c r="NEN68" i="11"/>
  <c r="NEM68" i="11"/>
  <c r="NEL68" i="11"/>
  <c r="NEK68" i="11"/>
  <c r="NEJ68" i="11"/>
  <c r="NEI68" i="11"/>
  <c r="NEH68" i="11"/>
  <c r="NEG68" i="11"/>
  <c r="NEF68" i="11"/>
  <c r="NEE68" i="11"/>
  <c r="NED68" i="11"/>
  <c r="NEC68" i="11"/>
  <c r="NEB68" i="11"/>
  <c r="NEA68" i="11"/>
  <c r="NDZ68" i="11"/>
  <c r="NDY68" i="11"/>
  <c r="NDX68" i="11"/>
  <c r="NDW68" i="11"/>
  <c r="NDV68" i="11"/>
  <c r="NDU68" i="11"/>
  <c r="NDT68" i="11"/>
  <c r="NDS68" i="11"/>
  <c r="NDR68" i="11"/>
  <c r="NDQ68" i="11"/>
  <c r="NDP68" i="11"/>
  <c r="NDO68" i="11"/>
  <c r="NDN68" i="11"/>
  <c r="NDM68" i="11"/>
  <c r="NDL68" i="11"/>
  <c r="NDK68" i="11"/>
  <c r="NDJ68" i="11"/>
  <c r="NDI68" i="11"/>
  <c r="NDH68" i="11"/>
  <c r="NDG68" i="11"/>
  <c r="NDF68" i="11"/>
  <c r="NDE68" i="11"/>
  <c r="NDD68" i="11"/>
  <c r="NDC68" i="11"/>
  <c r="NDB68" i="11"/>
  <c r="NDA68" i="11"/>
  <c r="NCZ68" i="11"/>
  <c r="NCY68" i="11"/>
  <c r="NCX68" i="11"/>
  <c r="NCW68" i="11"/>
  <c r="NCV68" i="11"/>
  <c r="NCU68" i="11"/>
  <c r="NCT68" i="11"/>
  <c r="NCS68" i="11"/>
  <c r="NCR68" i="11"/>
  <c r="NCQ68" i="11"/>
  <c r="NCP68" i="11"/>
  <c r="NCO68" i="11"/>
  <c r="NCN68" i="11"/>
  <c r="NCM68" i="11"/>
  <c r="NCL68" i="11"/>
  <c r="NCK68" i="11"/>
  <c r="NCJ68" i="11"/>
  <c r="NCI68" i="11"/>
  <c r="NCH68" i="11"/>
  <c r="NCG68" i="11"/>
  <c r="NCF68" i="11"/>
  <c r="NCE68" i="11"/>
  <c r="NCD68" i="11"/>
  <c r="NCC68" i="11"/>
  <c r="NCB68" i="11"/>
  <c r="NCA68" i="11"/>
  <c r="NBZ68" i="11"/>
  <c r="NBY68" i="11"/>
  <c r="NBX68" i="11"/>
  <c r="NBW68" i="11"/>
  <c r="NBV68" i="11"/>
  <c r="NBU68" i="11"/>
  <c r="NBT68" i="11"/>
  <c r="NBS68" i="11"/>
  <c r="NBR68" i="11"/>
  <c r="NBQ68" i="11"/>
  <c r="NBP68" i="11"/>
  <c r="NBO68" i="11"/>
  <c r="NBN68" i="11"/>
  <c r="NBM68" i="11"/>
  <c r="NBL68" i="11"/>
  <c r="NBK68" i="11"/>
  <c r="NBJ68" i="11"/>
  <c r="NBI68" i="11"/>
  <c r="NBH68" i="11"/>
  <c r="NBG68" i="11"/>
  <c r="NBF68" i="11"/>
  <c r="NBE68" i="11"/>
  <c r="NBD68" i="11"/>
  <c r="NBC68" i="11"/>
  <c r="NBB68" i="11"/>
  <c r="NBA68" i="11"/>
  <c r="NAZ68" i="11"/>
  <c r="NAY68" i="11"/>
  <c r="NAX68" i="11"/>
  <c r="NAW68" i="11"/>
  <c r="NAV68" i="11"/>
  <c r="NAU68" i="11"/>
  <c r="NAT68" i="11"/>
  <c r="NAS68" i="11"/>
  <c r="NAR68" i="11"/>
  <c r="NAQ68" i="11"/>
  <c r="NAP68" i="11"/>
  <c r="NAO68" i="11"/>
  <c r="NAN68" i="11"/>
  <c r="NAM68" i="11"/>
  <c r="NAL68" i="11"/>
  <c r="NAK68" i="11"/>
  <c r="NAJ68" i="11"/>
  <c r="NAI68" i="11"/>
  <c r="NAH68" i="11"/>
  <c r="NAG68" i="11"/>
  <c r="NAF68" i="11"/>
  <c r="NAE68" i="11"/>
  <c r="NAD68" i="11"/>
  <c r="NAC68" i="11"/>
  <c r="NAB68" i="11"/>
  <c r="NAA68" i="11"/>
  <c r="MZZ68" i="11"/>
  <c r="MZY68" i="11"/>
  <c r="MZX68" i="11"/>
  <c r="MZW68" i="11"/>
  <c r="MZV68" i="11"/>
  <c r="MZU68" i="11"/>
  <c r="MZT68" i="11"/>
  <c r="MZS68" i="11"/>
  <c r="MZR68" i="11"/>
  <c r="MZQ68" i="11"/>
  <c r="MZP68" i="11"/>
  <c r="MZO68" i="11"/>
  <c r="MZN68" i="11"/>
  <c r="MZM68" i="11"/>
  <c r="MZL68" i="11"/>
  <c r="MZK68" i="11"/>
  <c r="MZJ68" i="11"/>
  <c r="MZI68" i="11"/>
  <c r="MZH68" i="11"/>
  <c r="MZG68" i="11"/>
  <c r="MZF68" i="11"/>
  <c r="MZE68" i="11"/>
  <c r="MZD68" i="11"/>
  <c r="MZC68" i="11"/>
  <c r="MZB68" i="11"/>
  <c r="MZA68" i="11"/>
  <c r="MYZ68" i="11"/>
  <c r="MYY68" i="11"/>
  <c r="MYX68" i="11"/>
  <c r="MYW68" i="11"/>
  <c r="MYV68" i="11"/>
  <c r="MYU68" i="11"/>
  <c r="MYT68" i="11"/>
  <c r="MYS68" i="11"/>
  <c r="MYR68" i="11"/>
  <c r="MYQ68" i="11"/>
  <c r="MYP68" i="11"/>
  <c r="MYO68" i="11"/>
  <c r="MYN68" i="11"/>
  <c r="MYM68" i="11"/>
  <c r="MYL68" i="11"/>
  <c r="MYK68" i="11"/>
  <c r="MYJ68" i="11"/>
  <c r="MYI68" i="11"/>
  <c r="MYH68" i="11"/>
  <c r="MYG68" i="11"/>
  <c r="MYF68" i="11"/>
  <c r="MYE68" i="11"/>
  <c r="MYD68" i="11"/>
  <c r="MYC68" i="11"/>
  <c r="MYB68" i="11"/>
  <c r="MYA68" i="11"/>
  <c r="MXZ68" i="11"/>
  <c r="MXY68" i="11"/>
  <c r="MXX68" i="11"/>
  <c r="MXW68" i="11"/>
  <c r="MXV68" i="11"/>
  <c r="MXU68" i="11"/>
  <c r="MXT68" i="11"/>
  <c r="MXS68" i="11"/>
  <c r="MXR68" i="11"/>
  <c r="MXQ68" i="11"/>
  <c r="MXP68" i="11"/>
  <c r="MXO68" i="11"/>
  <c r="MXN68" i="11"/>
  <c r="MXM68" i="11"/>
  <c r="MXL68" i="11"/>
  <c r="MXK68" i="11"/>
  <c r="MXJ68" i="11"/>
  <c r="MXI68" i="11"/>
  <c r="MXH68" i="11"/>
  <c r="MXG68" i="11"/>
  <c r="MXF68" i="11"/>
  <c r="MXE68" i="11"/>
  <c r="MXD68" i="11"/>
  <c r="MXC68" i="11"/>
  <c r="MXB68" i="11"/>
  <c r="MXA68" i="11"/>
  <c r="MWZ68" i="11"/>
  <c r="MWY68" i="11"/>
  <c r="MWX68" i="11"/>
  <c r="MWW68" i="11"/>
  <c r="MWV68" i="11"/>
  <c r="MWU68" i="11"/>
  <c r="MWT68" i="11"/>
  <c r="MWS68" i="11"/>
  <c r="MWR68" i="11"/>
  <c r="MWQ68" i="11"/>
  <c r="MWP68" i="11"/>
  <c r="MWO68" i="11"/>
  <c r="MWN68" i="11"/>
  <c r="MWM68" i="11"/>
  <c r="MWL68" i="11"/>
  <c r="MWK68" i="11"/>
  <c r="MWJ68" i="11"/>
  <c r="MWI68" i="11"/>
  <c r="MWH68" i="11"/>
  <c r="MWG68" i="11"/>
  <c r="MWF68" i="11"/>
  <c r="MWE68" i="11"/>
  <c r="MWD68" i="11"/>
  <c r="MWC68" i="11"/>
  <c r="MWB68" i="11"/>
  <c r="MWA68" i="11"/>
  <c r="MVZ68" i="11"/>
  <c r="MVY68" i="11"/>
  <c r="MVX68" i="11"/>
  <c r="MVW68" i="11"/>
  <c r="MVV68" i="11"/>
  <c r="MVU68" i="11"/>
  <c r="MVT68" i="11"/>
  <c r="MVS68" i="11"/>
  <c r="MVR68" i="11"/>
  <c r="MVQ68" i="11"/>
  <c r="MVP68" i="11"/>
  <c r="MVO68" i="11"/>
  <c r="MVN68" i="11"/>
  <c r="MVM68" i="11"/>
  <c r="MVL68" i="11"/>
  <c r="MVK68" i="11"/>
  <c r="MVJ68" i="11"/>
  <c r="MVI68" i="11"/>
  <c r="MVH68" i="11"/>
  <c r="MVG68" i="11"/>
  <c r="MVF68" i="11"/>
  <c r="MVE68" i="11"/>
  <c r="MVD68" i="11"/>
  <c r="MVC68" i="11"/>
  <c r="MVB68" i="11"/>
  <c r="MVA68" i="11"/>
  <c r="MUZ68" i="11"/>
  <c r="MUY68" i="11"/>
  <c r="MUX68" i="11"/>
  <c r="MUW68" i="11"/>
  <c r="MUV68" i="11"/>
  <c r="MUU68" i="11"/>
  <c r="MUT68" i="11"/>
  <c r="MUS68" i="11"/>
  <c r="MUR68" i="11"/>
  <c r="MUQ68" i="11"/>
  <c r="MUP68" i="11"/>
  <c r="MUO68" i="11"/>
  <c r="MUN68" i="11"/>
  <c r="MUM68" i="11"/>
  <c r="MUL68" i="11"/>
  <c r="MUK68" i="11"/>
  <c r="MUJ68" i="11"/>
  <c r="MUI68" i="11"/>
  <c r="MUH68" i="11"/>
  <c r="MUG68" i="11"/>
  <c r="MUF68" i="11"/>
  <c r="MUE68" i="11"/>
  <c r="MUD68" i="11"/>
  <c r="MUC68" i="11"/>
  <c r="MUB68" i="11"/>
  <c r="MUA68" i="11"/>
  <c r="MTZ68" i="11"/>
  <c r="MTY68" i="11"/>
  <c r="MTX68" i="11"/>
  <c r="MTW68" i="11"/>
  <c r="MTV68" i="11"/>
  <c r="MTU68" i="11"/>
  <c r="MTT68" i="11"/>
  <c r="MTS68" i="11"/>
  <c r="MTR68" i="11"/>
  <c r="MTQ68" i="11"/>
  <c r="MTP68" i="11"/>
  <c r="MTO68" i="11"/>
  <c r="MTN68" i="11"/>
  <c r="MTM68" i="11"/>
  <c r="MTL68" i="11"/>
  <c r="MTK68" i="11"/>
  <c r="MTJ68" i="11"/>
  <c r="MTI68" i="11"/>
  <c r="MTH68" i="11"/>
  <c r="MTG68" i="11"/>
  <c r="MTF68" i="11"/>
  <c r="MTE68" i="11"/>
  <c r="MTD68" i="11"/>
  <c r="MTC68" i="11"/>
  <c r="MTB68" i="11"/>
  <c r="MTA68" i="11"/>
  <c r="MSZ68" i="11"/>
  <c r="MSY68" i="11"/>
  <c r="MSX68" i="11"/>
  <c r="MSW68" i="11"/>
  <c r="MSV68" i="11"/>
  <c r="MSU68" i="11"/>
  <c r="MST68" i="11"/>
  <c r="MSS68" i="11"/>
  <c r="MSR68" i="11"/>
  <c r="MSQ68" i="11"/>
  <c r="MSP68" i="11"/>
  <c r="MSO68" i="11"/>
  <c r="MSN68" i="11"/>
  <c r="MSM68" i="11"/>
  <c r="MSL68" i="11"/>
  <c r="MSK68" i="11"/>
  <c r="MSJ68" i="11"/>
  <c r="MSI68" i="11"/>
  <c r="MSH68" i="11"/>
  <c r="MSG68" i="11"/>
  <c r="MSF68" i="11"/>
  <c r="MSE68" i="11"/>
  <c r="MSD68" i="11"/>
  <c r="MSC68" i="11"/>
  <c r="MSB68" i="11"/>
  <c r="MSA68" i="11"/>
  <c r="MRZ68" i="11"/>
  <c r="MRY68" i="11"/>
  <c r="MRX68" i="11"/>
  <c r="MRW68" i="11"/>
  <c r="MRV68" i="11"/>
  <c r="MRU68" i="11"/>
  <c r="MRT68" i="11"/>
  <c r="MRS68" i="11"/>
  <c r="MRR68" i="11"/>
  <c r="MRQ68" i="11"/>
  <c r="MRP68" i="11"/>
  <c r="MRO68" i="11"/>
  <c r="MRN68" i="11"/>
  <c r="MRM68" i="11"/>
  <c r="MRL68" i="11"/>
  <c r="MRK68" i="11"/>
  <c r="MRJ68" i="11"/>
  <c r="MRI68" i="11"/>
  <c r="MRH68" i="11"/>
  <c r="MRG68" i="11"/>
  <c r="MRF68" i="11"/>
  <c r="MRE68" i="11"/>
  <c r="MRD68" i="11"/>
  <c r="MRC68" i="11"/>
  <c r="MRB68" i="11"/>
  <c r="MRA68" i="11"/>
  <c r="MQZ68" i="11"/>
  <c r="MQY68" i="11"/>
  <c r="MQX68" i="11"/>
  <c r="MQW68" i="11"/>
  <c r="MQV68" i="11"/>
  <c r="MQU68" i="11"/>
  <c r="MQT68" i="11"/>
  <c r="MQS68" i="11"/>
  <c r="MQR68" i="11"/>
  <c r="MQQ68" i="11"/>
  <c r="MQP68" i="11"/>
  <c r="MQO68" i="11"/>
  <c r="MQN68" i="11"/>
  <c r="MQM68" i="11"/>
  <c r="MQL68" i="11"/>
  <c r="MQK68" i="11"/>
  <c r="MQJ68" i="11"/>
  <c r="MQI68" i="11"/>
  <c r="MQH68" i="11"/>
  <c r="MQG68" i="11"/>
  <c r="MQF68" i="11"/>
  <c r="MQE68" i="11"/>
  <c r="MQD68" i="11"/>
  <c r="MQC68" i="11"/>
  <c r="MQB68" i="11"/>
  <c r="MQA68" i="11"/>
  <c r="MPZ68" i="11"/>
  <c r="MPY68" i="11"/>
  <c r="MPX68" i="11"/>
  <c r="MPW68" i="11"/>
  <c r="MPV68" i="11"/>
  <c r="MPU68" i="11"/>
  <c r="MPT68" i="11"/>
  <c r="MPS68" i="11"/>
  <c r="MPR68" i="11"/>
  <c r="MPQ68" i="11"/>
  <c r="MPP68" i="11"/>
  <c r="MPO68" i="11"/>
  <c r="MPN68" i="11"/>
  <c r="MPM68" i="11"/>
  <c r="MPL68" i="11"/>
  <c r="MPK68" i="11"/>
  <c r="MPJ68" i="11"/>
  <c r="MPI68" i="11"/>
  <c r="MPH68" i="11"/>
  <c r="MPG68" i="11"/>
  <c r="MPF68" i="11"/>
  <c r="MPE68" i="11"/>
  <c r="MPD68" i="11"/>
  <c r="MPC68" i="11"/>
  <c r="MPB68" i="11"/>
  <c r="MPA68" i="11"/>
  <c r="MOZ68" i="11"/>
  <c r="MOY68" i="11"/>
  <c r="MOX68" i="11"/>
  <c r="MOW68" i="11"/>
  <c r="MOV68" i="11"/>
  <c r="MOU68" i="11"/>
  <c r="MOT68" i="11"/>
  <c r="MOS68" i="11"/>
  <c r="MOR68" i="11"/>
  <c r="MOQ68" i="11"/>
  <c r="MOP68" i="11"/>
  <c r="MOO68" i="11"/>
  <c r="MON68" i="11"/>
  <c r="MOM68" i="11"/>
  <c r="MOL68" i="11"/>
  <c r="MOK68" i="11"/>
  <c r="MOJ68" i="11"/>
  <c r="MOI68" i="11"/>
  <c r="MOH68" i="11"/>
  <c r="MOG68" i="11"/>
  <c r="MOF68" i="11"/>
  <c r="MOE68" i="11"/>
  <c r="MOD68" i="11"/>
  <c r="MOC68" i="11"/>
  <c r="MOB68" i="11"/>
  <c r="MOA68" i="11"/>
  <c r="MNZ68" i="11"/>
  <c r="MNY68" i="11"/>
  <c r="MNX68" i="11"/>
  <c r="MNW68" i="11"/>
  <c r="MNV68" i="11"/>
  <c r="MNU68" i="11"/>
  <c r="MNT68" i="11"/>
  <c r="MNS68" i="11"/>
  <c r="MNR68" i="11"/>
  <c r="MNQ68" i="11"/>
  <c r="MNP68" i="11"/>
  <c r="MNO68" i="11"/>
  <c r="MNN68" i="11"/>
  <c r="MNM68" i="11"/>
  <c r="MNL68" i="11"/>
  <c r="MNK68" i="11"/>
  <c r="MNJ68" i="11"/>
  <c r="MNI68" i="11"/>
  <c r="MNH68" i="11"/>
  <c r="MNG68" i="11"/>
  <c r="MNF68" i="11"/>
  <c r="MNE68" i="11"/>
  <c r="MND68" i="11"/>
  <c r="MNC68" i="11"/>
  <c r="MNB68" i="11"/>
  <c r="MNA68" i="11"/>
  <c r="MMZ68" i="11"/>
  <c r="MMY68" i="11"/>
  <c r="MMX68" i="11"/>
  <c r="MMW68" i="11"/>
  <c r="MMV68" i="11"/>
  <c r="MMU68" i="11"/>
  <c r="MMT68" i="11"/>
  <c r="MMS68" i="11"/>
  <c r="MMR68" i="11"/>
  <c r="MMQ68" i="11"/>
  <c r="MMP68" i="11"/>
  <c r="MMO68" i="11"/>
  <c r="MMN68" i="11"/>
  <c r="MMM68" i="11"/>
  <c r="MML68" i="11"/>
  <c r="MMK68" i="11"/>
  <c r="MMJ68" i="11"/>
  <c r="MMI68" i="11"/>
  <c r="MMH68" i="11"/>
  <c r="MMG68" i="11"/>
  <c r="MMF68" i="11"/>
  <c r="MME68" i="11"/>
  <c r="MMD68" i="11"/>
  <c r="MMC68" i="11"/>
  <c r="MMB68" i="11"/>
  <c r="MMA68" i="11"/>
  <c r="MLZ68" i="11"/>
  <c r="MLY68" i="11"/>
  <c r="MLX68" i="11"/>
  <c r="MLW68" i="11"/>
  <c r="MLV68" i="11"/>
  <c r="MLU68" i="11"/>
  <c r="MLT68" i="11"/>
  <c r="MLS68" i="11"/>
  <c r="MLR68" i="11"/>
  <c r="MLQ68" i="11"/>
  <c r="MLP68" i="11"/>
  <c r="MLO68" i="11"/>
  <c r="MLN68" i="11"/>
  <c r="MLM68" i="11"/>
  <c r="MLL68" i="11"/>
  <c r="MLK68" i="11"/>
  <c r="MLJ68" i="11"/>
  <c r="MLI68" i="11"/>
  <c r="MLH68" i="11"/>
  <c r="MLG68" i="11"/>
  <c r="MLF68" i="11"/>
  <c r="MLE68" i="11"/>
  <c r="MLD68" i="11"/>
  <c r="MLC68" i="11"/>
  <c r="MLB68" i="11"/>
  <c r="MLA68" i="11"/>
  <c r="MKZ68" i="11"/>
  <c r="MKY68" i="11"/>
  <c r="MKX68" i="11"/>
  <c r="MKW68" i="11"/>
  <c r="MKV68" i="11"/>
  <c r="MKU68" i="11"/>
  <c r="MKT68" i="11"/>
  <c r="MKS68" i="11"/>
  <c r="MKR68" i="11"/>
  <c r="MKQ68" i="11"/>
  <c r="MKP68" i="11"/>
  <c r="MKO68" i="11"/>
  <c r="MKN68" i="11"/>
  <c r="MKM68" i="11"/>
  <c r="MKL68" i="11"/>
  <c r="MKK68" i="11"/>
  <c r="MKJ68" i="11"/>
  <c r="MKI68" i="11"/>
  <c r="MKH68" i="11"/>
  <c r="MKG68" i="11"/>
  <c r="MKF68" i="11"/>
  <c r="MKE68" i="11"/>
  <c r="MKD68" i="11"/>
  <c r="MKC68" i="11"/>
  <c r="MKB68" i="11"/>
  <c r="MKA68" i="11"/>
  <c r="MJZ68" i="11"/>
  <c r="MJY68" i="11"/>
  <c r="MJX68" i="11"/>
  <c r="MJW68" i="11"/>
  <c r="MJV68" i="11"/>
  <c r="MJU68" i="11"/>
  <c r="MJT68" i="11"/>
  <c r="MJS68" i="11"/>
  <c r="MJR68" i="11"/>
  <c r="MJQ68" i="11"/>
  <c r="MJP68" i="11"/>
  <c r="MJO68" i="11"/>
  <c r="MJN68" i="11"/>
  <c r="MJM68" i="11"/>
  <c r="MJL68" i="11"/>
  <c r="MJK68" i="11"/>
  <c r="MJJ68" i="11"/>
  <c r="MJI68" i="11"/>
  <c r="MJH68" i="11"/>
  <c r="MJG68" i="11"/>
  <c r="MJF68" i="11"/>
  <c r="MJE68" i="11"/>
  <c r="MJD68" i="11"/>
  <c r="MJC68" i="11"/>
  <c r="MJB68" i="11"/>
  <c r="MJA68" i="11"/>
  <c r="MIZ68" i="11"/>
  <c r="MIY68" i="11"/>
  <c r="MIX68" i="11"/>
  <c r="MIW68" i="11"/>
  <c r="MIV68" i="11"/>
  <c r="MIU68" i="11"/>
  <c r="MIT68" i="11"/>
  <c r="MIS68" i="11"/>
  <c r="MIR68" i="11"/>
  <c r="MIQ68" i="11"/>
  <c r="MIP68" i="11"/>
  <c r="MIO68" i="11"/>
  <c r="MIN68" i="11"/>
  <c r="MIM68" i="11"/>
  <c r="MIL68" i="11"/>
  <c r="MIK68" i="11"/>
  <c r="MIJ68" i="11"/>
  <c r="MII68" i="11"/>
  <c r="MIH68" i="11"/>
  <c r="MIG68" i="11"/>
  <c r="MIF68" i="11"/>
  <c r="MIE68" i="11"/>
  <c r="MID68" i="11"/>
  <c r="MIC68" i="11"/>
  <c r="MIB68" i="11"/>
  <c r="MIA68" i="11"/>
  <c r="MHZ68" i="11"/>
  <c r="MHY68" i="11"/>
  <c r="MHX68" i="11"/>
  <c r="MHW68" i="11"/>
  <c r="MHV68" i="11"/>
  <c r="MHU68" i="11"/>
  <c r="MHT68" i="11"/>
  <c r="MHS68" i="11"/>
  <c r="MHR68" i="11"/>
  <c r="MHQ68" i="11"/>
  <c r="MHP68" i="11"/>
  <c r="MHO68" i="11"/>
  <c r="MHN68" i="11"/>
  <c r="MHM68" i="11"/>
  <c r="MHL68" i="11"/>
  <c r="MHK68" i="11"/>
  <c r="MHJ68" i="11"/>
  <c r="MHI68" i="11"/>
  <c r="MHH68" i="11"/>
  <c r="MHG68" i="11"/>
  <c r="MHF68" i="11"/>
  <c r="MHE68" i="11"/>
  <c r="MHD68" i="11"/>
  <c r="MHC68" i="11"/>
  <c r="MHB68" i="11"/>
  <c r="MHA68" i="11"/>
  <c r="MGZ68" i="11"/>
  <c r="MGY68" i="11"/>
  <c r="MGX68" i="11"/>
  <c r="MGW68" i="11"/>
  <c r="MGV68" i="11"/>
  <c r="MGU68" i="11"/>
  <c r="MGT68" i="11"/>
  <c r="MGS68" i="11"/>
  <c r="MGR68" i="11"/>
  <c r="MGQ68" i="11"/>
  <c r="MGP68" i="11"/>
  <c r="MGO68" i="11"/>
  <c r="MGN68" i="11"/>
  <c r="MGM68" i="11"/>
  <c r="MGL68" i="11"/>
  <c r="MGK68" i="11"/>
  <c r="MGJ68" i="11"/>
  <c r="MGI68" i="11"/>
  <c r="MGH68" i="11"/>
  <c r="MGG68" i="11"/>
  <c r="MGF68" i="11"/>
  <c r="MGE68" i="11"/>
  <c r="MGD68" i="11"/>
  <c r="MGC68" i="11"/>
  <c r="MGB68" i="11"/>
  <c r="MGA68" i="11"/>
  <c r="MFZ68" i="11"/>
  <c r="MFY68" i="11"/>
  <c r="MFX68" i="11"/>
  <c r="MFW68" i="11"/>
  <c r="MFV68" i="11"/>
  <c r="MFU68" i="11"/>
  <c r="MFT68" i="11"/>
  <c r="MFS68" i="11"/>
  <c r="MFR68" i="11"/>
  <c r="MFQ68" i="11"/>
  <c r="MFP68" i="11"/>
  <c r="MFO68" i="11"/>
  <c r="MFN68" i="11"/>
  <c r="MFM68" i="11"/>
  <c r="MFL68" i="11"/>
  <c r="MFK68" i="11"/>
  <c r="MFJ68" i="11"/>
  <c r="MFI68" i="11"/>
  <c r="MFH68" i="11"/>
  <c r="MFG68" i="11"/>
  <c r="MFF68" i="11"/>
  <c r="MFE68" i="11"/>
  <c r="MFD68" i="11"/>
  <c r="MFC68" i="11"/>
  <c r="MFB68" i="11"/>
  <c r="MFA68" i="11"/>
  <c r="MEZ68" i="11"/>
  <c r="MEY68" i="11"/>
  <c r="MEX68" i="11"/>
  <c r="MEW68" i="11"/>
  <c r="MEV68" i="11"/>
  <c r="MEU68" i="11"/>
  <c r="MET68" i="11"/>
  <c r="MES68" i="11"/>
  <c r="MER68" i="11"/>
  <c r="MEQ68" i="11"/>
  <c r="MEP68" i="11"/>
  <c r="MEO68" i="11"/>
  <c r="MEN68" i="11"/>
  <c r="MEM68" i="11"/>
  <c r="MEL68" i="11"/>
  <c r="MEK68" i="11"/>
  <c r="MEJ68" i="11"/>
  <c r="MEI68" i="11"/>
  <c r="MEH68" i="11"/>
  <c r="MEG68" i="11"/>
  <c r="MEF68" i="11"/>
  <c r="MEE68" i="11"/>
  <c r="MED68" i="11"/>
  <c r="MEC68" i="11"/>
  <c r="MEB68" i="11"/>
  <c r="MEA68" i="11"/>
  <c r="MDZ68" i="11"/>
  <c r="MDY68" i="11"/>
  <c r="MDX68" i="11"/>
  <c r="MDW68" i="11"/>
  <c r="MDV68" i="11"/>
  <c r="MDU68" i="11"/>
  <c r="MDT68" i="11"/>
  <c r="MDS68" i="11"/>
  <c r="MDR68" i="11"/>
  <c r="MDQ68" i="11"/>
  <c r="MDP68" i="11"/>
  <c r="MDO68" i="11"/>
  <c r="MDN68" i="11"/>
  <c r="MDM68" i="11"/>
  <c r="MDL68" i="11"/>
  <c r="MDK68" i="11"/>
  <c r="MDJ68" i="11"/>
  <c r="MDI68" i="11"/>
  <c r="MDH68" i="11"/>
  <c r="MDG68" i="11"/>
  <c r="MDF68" i="11"/>
  <c r="MDE68" i="11"/>
  <c r="MDD68" i="11"/>
  <c r="MDC68" i="11"/>
  <c r="MDB68" i="11"/>
  <c r="MDA68" i="11"/>
  <c r="MCZ68" i="11"/>
  <c r="MCY68" i="11"/>
  <c r="MCX68" i="11"/>
  <c r="MCW68" i="11"/>
  <c r="MCV68" i="11"/>
  <c r="MCU68" i="11"/>
  <c r="MCT68" i="11"/>
  <c r="MCS68" i="11"/>
  <c r="MCR68" i="11"/>
  <c r="MCQ68" i="11"/>
  <c r="MCP68" i="11"/>
  <c r="MCO68" i="11"/>
  <c r="MCN68" i="11"/>
  <c r="MCM68" i="11"/>
  <c r="MCL68" i="11"/>
  <c r="MCK68" i="11"/>
  <c r="MCJ68" i="11"/>
  <c r="MCI68" i="11"/>
  <c r="MCH68" i="11"/>
  <c r="MCG68" i="11"/>
  <c r="MCF68" i="11"/>
  <c r="MCE68" i="11"/>
  <c r="MCD68" i="11"/>
  <c r="MCC68" i="11"/>
  <c r="MCB68" i="11"/>
  <c r="MCA68" i="11"/>
  <c r="MBZ68" i="11"/>
  <c r="MBY68" i="11"/>
  <c r="MBX68" i="11"/>
  <c r="MBW68" i="11"/>
  <c r="MBV68" i="11"/>
  <c r="MBU68" i="11"/>
  <c r="MBT68" i="11"/>
  <c r="MBS68" i="11"/>
  <c r="MBR68" i="11"/>
  <c r="MBQ68" i="11"/>
  <c r="MBP68" i="11"/>
  <c r="MBO68" i="11"/>
  <c r="MBN68" i="11"/>
  <c r="MBM68" i="11"/>
  <c r="MBL68" i="11"/>
  <c r="MBK68" i="11"/>
  <c r="MBJ68" i="11"/>
  <c r="MBI68" i="11"/>
  <c r="MBH68" i="11"/>
  <c r="MBG68" i="11"/>
  <c r="MBF68" i="11"/>
  <c r="MBE68" i="11"/>
  <c r="MBD68" i="11"/>
  <c r="MBC68" i="11"/>
  <c r="MBB68" i="11"/>
  <c r="MBA68" i="11"/>
  <c r="MAZ68" i="11"/>
  <c r="MAY68" i="11"/>
  <c r="MAX68" i="11"/>
  <c r="MAW68" i="11"/>
  <c r="MAV68" i="11"/>
  <c r="MAU68" i="11"/>
  <c r="MAT68" i="11"/>
  <c r="MAS68" i="11"/>
  <c r="MAR68" i="11"/>
  <c r="MAQ68" i="11"/>
  <c r="MAP68" i="11"/>
  <c r="MAO68" i="11"/>
  <c r="MAN68" i="11"/>
  <c r="MAM68" i="11"/>
  <c r="MAL68" i="11"/>
  <c r="MAK68" i="11"/>
  <c r="MAJ68" i="11"/>
  <c r="MAI68" i="11"/>
  <c r="MAH68" i="11"/>
  <c r="MAG68" i="11"/>
  <c r="MAF68" i="11"/>
  <c r="MAE68" i="11"/>
  <c r="MAD68" i="11"/>
  <c r="MAC68" i="11"/>
  <c r="MAB68" i="11"/>
  <c r="MAA68" i="11"/>
  <c r="LZZ68" i="11"/>
  <c r="LZY68" i="11"/>
  <c r="LZX68" i="11"/>
  <c r="LZW68" i="11"/>
  <c r="LZV68" i="11"/>
  <c r="LZU68" i="11"/>
  <c r="LZT68" i="11"/>
  <c r="LZS68" i="11"/>
  <c r="LZR68" i="11"/>
  <c r="LZQ68" i="11"/>
  <c r="LZP68" i="11"/>
  <c r="LZO68" i="11"/>
  <c r="LZN68" i="11"/>
  <c r="LZM68" i="11"/>
  <c r="LZL68" i="11"/>
  <c r="LZK68" i="11"/>
  <c r="LZJ68" i="11"/>
  <c r="LZI68" i="11"/>
  <c r="LZH68" i="11"/>
  <c r="LZG68" i="11"/>
  <c r="LZF68" i="11"/>
  <c r="LZE68" i="11"/>
  <c r="LZD68" i="11"/>
  <c r="LZC68" i="11"/>
  <c r="LZB68" i="11"/>
  <c r="LZA68" i="11"/>
  <c r="LYZ68" i="11"/>
  <c r="LYY68" i="11"/>
  <c r="LYX68" i="11"/>
  <c r="LYW68" i="11"/>
  <c r="LYV68" i="11"/>
  <c r="LYU68" i="11"/>
  <c r="LYT68" i="11"/>
  <c r="LYS68" i="11"/>
  <c r="LYR68" i="11"/>
  <c r="LYQ68" i="11"/>
  <c r="LYP68" i="11"/>
  <c r="LYO68" i="11"/>
  <c r="LYN68" i="11"/>
  <c r="LYM68" i="11"/>
  <c r="LYL68" i="11"/>
  <c r="LYK68" i="11"/>
  <c r="LYJ68" i="11"/>
  <c r="LYI68" i="11"/>
  <c r="LYH68" i="11"/>
  <c r="LYG68" i="11"/>
  <c r="LYF68" i="11"/>
  <c r="LYE68" i="11"/>
  <c r="LYD68" i="11"/>
  <c r="LYC68" i="11"/>
  <c r="LYB68" i="11"/>
  <c r="LYA68" i="11"/>
  <c r="LXZ68" i="11"/>
  <c r="LXY68" i="11"/>
  <c r="LXX68" i="11"/>
  <c r="LXW68" i="11"/>
  <c r="LXV68" i="11"/>
  <c r="LXU68" i="11"/>
  <c r="LXT68" i="11"/>
  <c r="LXS68" i="11"/>
  <c r="LXR68" i="11"/>
  <c r="LXQ68" i="11"/>
  <c r="LXP68" i="11"/>
  <c r="LXO68" i="11"/>
  <c r="LXN68" i="11"/>
  <c r="LXM68" i="11"/>
  <c r="LXL68" i="11"/>
  <c r="LXK68" i="11"/>
  <c r="LXJ68" i="11"/>
  <c r="LXI68" i="11"/>
  <c r="LXH68" i="11"/>
  <c r="LXG68" i="11"/>
  <c r="LXF68" i="11"/>
  <c r="LXE68" i="11"/>
  <c r="LXD68" i="11"/>
  <c r="LXC68" i="11"/>
  <c r="LXB68" i="11"/>
  <c r="LXA68" i="11"/>
  <c r="LWZ68" i="11"/>
  <c r="LWY68" i="11"/>
  <c r="LWX68" i="11"/>
  <c r="LWW68" i="11"/>
  <c r="LWV68" i="11"/>
  <c r="LWU68" i="11"/>
  <c r="LWT68" i="11"/>
  <c r="LWS68" i="11"/>
  <c r="LWR68" i="11"/>
  <c r="LWQ68" i="11"/>
  <c r="LWP68" i="11"/>
  <c r="LWO68" i="11"/>
  <c r="LWN68" i="11"/>
  <c r="LWM68" i="11"/>
  <c r="LWL68" i="11"/>
  <c r="LWK68" i="11"/>
  <c r="LWJ68" i="11"/>
  <c r="LWI68" i="11"/>
  <c r="LWH68" i="11"/>
  <c r="LWG68" i="11"/>
  <c r="LWF68" i="11"/>
  <c r="LWE68" i="11"/>
  <c r="LWD68" i="11"/>
  <c r="LWC68" i="11"/>
  <c r="LWB68" i="11"/>
  <c r="LWA68" i="11"/>
  <c r="LVZ68" i="11"/>
  <c r="LVY68" i="11"/>
  <c r="LVX68" i="11"/>
  <c r="LVW68" i="11"/>
  <c r="LVV68" i="11"/>
  <c r="LVU68" i="11"/>
  <c r="LVT68" i="11"/>
  <c r="LVS68" i="11"/>
  <c r="LVR68" i="11"/>
  <c r="LVQ68" i="11"/>
  <c r="LVP68" i="11"/>
  <c r="LVO68" i="11"/>
  <c r="LVN68" i="11"/>
  <c r="LVM68" i="11"/>
  <c r="LVL68" i="11"/>
  <c r="LVK68" i="11"/>
  <c r="LVJ68" i="11"/>
  <c r="LVI68" i="11"/>
  <c r="LVH68" i="11"/>
  <c r="LVG68" i="11"/>
  <c r="LVF68" i="11"/>
  <c r="LVE68" i="11"/>
  <c r="LVD68" i="11"/>
  <c r="LVC68" i="11"/>
  <c r="LVB68" i="11"/>
  <c r="LVA68" i="11"/>
  <c r="LUZ68" i="11"/>
  <c r="LUY68" i="11"/>
  <c r="LUX68" i="11"/>
  <c r="LUW68" i="11"/>
  <c r="LUV68" i="11"/>
  <c r="LUU68" i="11"/>
  <c r="LUT68" i="11"/>
  <c r="LUS68" i="11"/>
  <c r="LUR68" i="11"/>
  <c r="LUQ68" i="11"/>
  <c r="LUP68" i="11"/>
  <c r="LUO68" i="11"/>
  <c r="LUN68" i="11"/>
  <c r="LUM68" i="11"/>
  <c r="LUL68" i="11"/>
  <c r="LUK68" i="11"/>
  <c r="LUJ68" i="11"/>
  <c r="LUI68" i="11"/>
  <c r="LUH68" i="11"/>
  <c r="LUG68" i="11"/>
  <c r="LUF68" i="11"/>
  <c r="LUE68" i="11"/>
  <c r="LUD68" i="11"/>
  <c r="LUC68" i="11"/>
  <c r="LUB68" i="11"/>
  <c r="LUA68" i="11"/>
  <c r="LTZ68" i="11"/>
  <c r="LTY68" i="11"/>
  <c r="LTX68" i="11"/>
  <c r="LTW68" i="11"/>
  <c r="LTV68" i="11"/>
  <c r="LTU68" i="11"/>
  <c r="LTT68" i="11"/>
  <c r="LTS68" i="11"/>
  <c r="LTR68" i="11"/>
  <c r="LTQ68" i="11"/>
  <c r="LTP68" i="11"/>
  <c r="LTO68" i="11"/>
  <c r="LTN68" i="11"/>
  <c r="LTM68" i="11"/>
  <c r="LTL68" i="11"/>
  <c r="LTK68" i="11"/>
  <c r="LTJ68" i="11"/>
  <c r="LTI68" i="11"/>
  <c r="LTH68" i="11"/>
  <c r="LTG68" i="11"/>
  <c r="LTF68" i="11"/>
  <c r="LTE68" i="11"/>
  <c r="LTD68" i="11"/>
  <c r="LTC68" i="11"/>
  <c r="LTB68" i="11"/>
  <c r="LTA68" i="11"/>
  <c r="LSZ68" i="11"/>
  <c r="LSY68" i="11"/>
  <c r="LSX68" i="11"/>
  <c r="LSW68" i="11"/>
  <c r="LSV68" i="11"/>
  <c r="LSU68" i="11"/>
  <c r="LST68" i="11"/>
  <c r="LSS68" i="11"/>
  <c r="LSR68" i="11"/>
  <c r="LSQ68" i="11"/>
  <c r="LSP68" i="11"/>
  <c r="LSO68" i="11"/>
  <c r="LSN68" i="11"/>
  <c r="LSM68" i="11"/>
  <c r="LSL68" i="11"/>
  <c r="LSK68" i="11"/>
  <c r="LSJ68" i="11"/>
  <c r="LSI68" i="11"/>
  <c r="LSH68" i="11"/>
  <c r="LSG68" i="11"/>
  <c r="LSF68" i="11"/>
  <c r="LSE68" i="11"/>
  <c r="LSD68" i="11"/>
  <c r="LSC68" i="11"/>
  <c r="LSB68" i="11"/>
  <c r="LSA68" i="11"/>
  <c r="LRZ68" i="11"/>
  <c r="LRY68" i="11"/>
  <c r="LRX68" i="11"/>
  <c r="LRW68" i="11"/>
  <c r="LRV68" i="11"/>
  <c r="LRU68" i="11"/>
  <c r="LRT68" i="11"/>
  <c r="LRS68" i="11"/>
  <c r="LRR68" i="11"/>
  <c r="LRQ68" i="11"/>
  <c r="LRP68" i="11"/>
  <c r="LRO68" i="11"/>
  <c r="LRN68" i="11"/>
  <c r="LRM68" i="11"/>
  <c r="LRL68" i="11"/>
  <c r="LRK68" i="11"/>
  <c r="LRJ68" i="11"/>
  <c r="LRI68" i="11"/>
  <c r="LRH68" i="11"/>
  <c r="LRG68" i="11"/>
  <c r="LRF68" i="11"/>
  <c r="LRE68" i="11"/>
  <c r="LRD68" i="11"/>
  <c r="LRC68" i="11"/>
  <c r="LRB68" i="11"/>
  <c r="LRA68" i="11"/>
  <c r="LQZ68" i="11"/>
  <c r="LQY68" i="11"/>
  <c r="LQX68" i="11"/>
  <c r="LQW68" i="11"/>
  <c r="LQV68" i="11"/>
  <c r="LQU68" i="11"/>
  <c r="LQT68" i="11"/>
  <c r="LQS68" i="11"/>
  <c r="LQR68" i="11"/>
  <c r="LQQ68" i="11"/>
  <c r="LQP68" i="11"/>
  <c r="LQO68" i="11"/>
  <c r="LQN68" i="11"/>
  <c r="LQM68" i="11"/>
  <c r="LQL68" i="11"/>
  <c r="LQK68" i="11"/>
  <c r="LQJ68" i="11"/>
  <c r="LQI68" i="11"/>
  <c r="LQH68" i="11"/>
  <c r="LQG68" i="11"/>
  <c r="LQF68" i="11"/>
  <c r="LQE68" i="11"/>
  <c r="LQD68" i="11"/>
  <c r="LQC68" i="11"/>
  <c r="LQB68" i="11"/>
  <c r="LQA68" i="11"/>
  <c r="LPZ68" i="11"/>
  <c r="LPY68" i="11"/>
  <c r="LPX68" i="11"/>
  <c r="LPW68" i="11"/>
  <c r="LPV68" i="11"/>
  <c r="LPU68" i="11"/>
  <c r="LPT68" i="11"/>
  <c r="LPS68" i="11"/>
  <c r="LPR68" i="11"/>
  <c r="LPQ68" i="11"/>
  <c r="LPP68" i="11"/>
  <c r="LPO68" i="11"/>
  <c r="LPN68" i="11"/>
  <c r="LPM68" i="11"/>
  <c r="LPL68" i="11"/>
  <c r="LPK68" i="11"/>
  <c r="LPJ68" i="11"/>
  <c r="LPI68" i="11"/>
  <c r="LPH68" i="11"/>
  <c r="LPG68" i="11"/>
  <c r="LPF68" i="11"/>
  <c r="LPE68" i="11"/>
  <c r="LPD68" i="11"/>
  <c r="LPC68" i="11"/>
  <c r="LPB68" i="11"/>
  <c r="LPA68" i="11"/>
  <c r="LOZ68" i="11"/>
  <c r="LOY68" i="11"/>
  <c r="LOX68" i="11"/>
  <c r="LOW68" i="11"/>
  <c r="LOV68" i="11"/>
  <c r="LOU68" i="11"/>
  <c r="LOT68" i="11"/>
  <c r="LOS68" i="11"/>
  <c r="LOR68" i="11"/>
  <c r="LOQ68" i="11"/>
  <c r="LOP68" i="11"/>
  <c r="LOO68" i="11"/>
  <c r="LON68" i="11"/>
  <c r="LOM68" i="11"/>
  <c r="LOL68" i="11"/>
  <c r="LOK68" i="11"/>
  <c r="LOJ68" i="11"/>
  <c r="LOI68" i="11"/>
  <c r="LOH68" i="11"/>
  <c r="LOG68" i="11"/>
  <c r="LOF68" i="11"/>
  <c r="LOE68" i="11"/>
  <c r="LOD68" i="11"/>
  <c r="LOC68" i="11"/>
  <c r="LOB68" i="11"/>
  <c r="LOA68" i="11"/>
  <c r="LNZ68" i="11"/>
  <c r="LNY68" i="11"/>
  <c r="LNX68" i="11"/>
  <c r="LNW68" i="11"/>
  <c r="LNV68" i="11"/>
  <c r="LNU68" i="11"/>
  <c r="LNT68" i="11"/>
  <c r="LNS68" i="11"/>
  <c r="LNR68" i="11"/>
  <c r="LNQ68" i="11"/>
  <c r="LNP68" i="11"/>
  <c r="LNO68" i="11"/>
  <c r="LNN68" i="11"/>
  <c r="LNM68" i="11"/>
  <c r="LNL68" i="11"/>
  <c r="LNK68" i="11"/>
  <c r="LNJ68" i="11"/>
  <c r="LNI68" i="11"/>
  <c r="LNH68" i="11"/>
  <c r="LNG68" i="11"/>
  <c r="LNF68" i="11"/>
  <c r="LNE68" i="11"/>
  <c r="LND68" i="11"/>
  <c r="LNC68" i="11"/>
  <c r="LNB68" i="11"/>
  <c r="LNA68" i="11"/>
  <c r="LMZ68" i="11"/>
  <c r="LMY68" i="11"/>
  <c r="LMX68" i="11"/>
  <c r="LMW68" i="11"/>
  <c r="LMV68" i="11"/>
  <c r="LMU68" i="11"/>
  <c r="LMT68" i="11"/>
  <c r="LMS68" i="11"/>
  <c r="LMR68" i="11"/>
  <c r="LMQ68" i="11"/>
  <c r="LMP68" i="11"/>
  <c r="LMO68" i="11"/>
  <c r="LMN68" i="11"/>
  <c r="LMM68" i="11"/>
  <c r="LML68" i="11"/>
  <c r="LMK68" i="11"/>
  <c r="LMJ68" i="11"/>
  <c r="LMI68" i="11"/>
  <c r="LMH68" i="11"/>
  <c r="LMG68" i="11"/>
  <c r="LMF68" i="11"/>
  <c r="LME68" i="11"/>
  <c r="LMD68" i="11"/>
  <c r="LMC68" i="11"/>
  <c r="LMB68" i="11"/>
  <c r="LMA68" i="11"/>
  <c r="LLZ68" i="11"/>
  <c r="LLY68" i="11"/>
  <c r="LLX68" i="11"/>
  <c r="LLW68" i="11"/>
  <c r="LLV68" i="11"/>
  <c r="LLU68" i="11"/>
  <c r="LLT68" i="11"/>
  <c r="LLS68" i="11"/>
  <c r="LLR68" i="11"/>
  <c r="LLQ68" i="11"/>
  <c r="LLP68" i="11"/>
  <c r="LLO68" i="11"/>
  <c r="LLN68" i="11"/>
  <c r="LLM68" i="11"/>
  <c r="LLL68" i="11"/>
  <c r="LLK68" i="11"/>
  <c r="LLJ68" i="11"/>
  <c r="LLI68" i="11"/>
  <c r="LLH68" i="11"/>
  <c r="LLG68" i="11"/>
  <c r="LLF68" i="11"/>
  <c r="LLE68" i="11"/>
  <c r="LLD68" i="11"/>
  <c r="LLC68" i="11"/>
  <c r="LLB68" i="11"/>
  <c r="LLA68" i="11"/>
  <c r="LKZ68" i="11"/>
  <c r="LKY68" i="11"/>
  <c r="LKX68" i="11"/>
  <c r="LKW68" i="11"/>
  <c r="LKV68" i="11"/>
  <c r="LKU68" i="11"/>
  <c r="LKT68" i="11"/>
  <c r="LKS68" i="11"/>
  <c r="LKR68" i="11"/>
  <c r="LKQ68" i="11"/>
  <c r="LKP68" i="11"/>
  <c r="LKO68" i="11"/>
  <c r="LKN68" i="11"/>
  <c r="LKM68" i="11"/>
  <c r="LKL68" i="11"/>
  <c r="LKK68" i="11"/>
  <c r="LKJ68" i="11"/>
  <c r="LKI68" i="11"/>
  <c r="LKH68" i="11"/>
  <c r="LKG68" i="11"/>
  <c r="LKF68" i="11"/>
  <c r="LKE68" i="11"/>
  <c r="LKD68" i="11"/>
  <c r="LKC68" i="11"/>
  <c r="LKB68" i="11"/>
  <c r="LKA68" i="11"/>
  <c r="LJZ68" i="11"/>
  <c r="LJY68" i="11"/>
  <c r="LJX68" i="11"/>
  <c r="LJW68" i="11"/>
  <c r="LJV68" i="11"/>
  <c r="LJU68" i="11"/>
  <c r="LJT68" i="11"/>
  <c r="LJS68" i="11"/>
  <c r="LJR68" i="11"/>
  <c r="LJQ68" i="11"/>
  <c r="LJP68" i="11"/>
  <c r="LJO68" i="11"/>
  <c r="LJN68" i="11"/>
  <c r="LJM68" i="11"/>
  <c r="LJL68" i="11"/>
  <c r="LJK68" i="11"/>
  <c r="LJJ68" i="11"/>
  <c r="LJI68" i="11"/>
  <c r="LJH68" i="11"/>
  <c r="LJG68" i="11"/>
  <c r="LJF68" i="11"/>
  <c r="LJE68" i="11"/>
  <c r="LJD68" i="11"/>
  <c r="LJC68" i="11"/>
  <c r="LJB68" i="11"/>
  <c r="LJA68" i="11"/>
  <c r="LIZ68" i="11"/>
  <c r="LIY68" i="11"/>
  <c r="LIX68" i="11"/>
  <c r="LIW68" i="11"/>
  <c r="LIV68" i="11"/>
  <c r="LIU68" i="11"/>
  <c r="LIT68" i="11"/>
  <c r="LIS68" i="11"/>
  <c r="LIR68" i="11"/>
  <c r="LIQ68" i="11"/>
  <c r="LIP68" i="11"/>
  <c r="LIO68" i="11"/>
  <c r="LIN68" i="11"/>
  <c r="LIM68" i="11"/>
  <c r="LIL68" i="11"/>
  <c r="LIK68" i="11"/>
  <c r="LIJ68" i="11"/>
  <c r="LII68" i="11"/>
  <c r="LIH68" i="11"/>
  <c r="LIG68" i="11"/>
  <c r="LIF68" i="11"/>
  <c r="LIE68" i="11"/>
  <c r="LID68" i="11"/>
  <c r="LIC68" i="11"/>
  <c r="LIB68" i="11"/>
  <c r="LIA68" i="11"/>
  <c r="LHZ68" i="11"/>
  <c r="LHY68" i="11"/>
  <c r="LHX68" i="11"/>
  <c r="LHW68" i="11"/>
  <c r="LHV68" i="11"/>
  <c r="LHU68" i="11"/>
  <c r="LHT68" i="11"/>
  <c r="LHS68" i="11"/>
  <c r="LHR68" i="11"/>
  <c r="LHQ68" i="11"/>
  <c r="LHP68" i="11"/>
  <c r="LHO68" i="11"/>
  <c r="LHN68" i="11"/>
  <c r="LHM68" i="11"/>
  <c r="LHL68" i="11"/>
  <c r="LHK68" i="11"/>
  <c r="LHJ68" i="11"/>
  <c r="LHI68" i="11"/>
  <c r="LHH68" i="11"/>
  <c r="LHG68" i="11"/>
  <c r="LHF68" i="11"/>
  <c r="LHE68" i="11"/>
  <c r="LHD68" i="11"/>
  <c r="LHC68" i="11"/>
  <c r="LHB68" i="11"/>
  <c r="LHA68" i="11"/>
  <c r="LGZ68" i="11"/>
  <c r="LGY68" i="11"/>
  <c r="LGX68" i="11"/>
  <c r="LGW68" i="11"/>
  <c r="LGV68" i="11"/>
  <c r="LGU68" i="11"/>
  <c r="LGT68" i="11"/>
  <c r="LGS68" i="11"/>
  <c r="LGR68" i="11"/>
  <c r="LGQ68" i="11"/>
  <c r="LGP68" i="11"/>
  <c r="LGO68" i="11"/>
  <c r="LGN68" i="11"/>
  <c r="LGM68" i="11"/>
  <c r="LGL68" i="11"/>
  <c r="LGK68" i="11"/>
  <c r="LGJ68" i="11"/>
  <c r="LGI68" i="11"/>
  <c r="LGH68" i="11"/>
  <c r="LGG68" i="11"/>
  <c r="LGF68" i="11"/>
  <c r="LGE68" i="11"/>
  <c r="LGD68" i="11"/>
  <c r="LGC68" i="11"/>
  <c r="LGB68" i="11"/>
  <c r="LGA68" i="11"/>
  <c r="LFZ68" i="11"/>
  <c r="LFY68" i="11"/>
  <c r="LFX68" i="11"/>
  <c r="LFW68" i="11"/>
  <c r="LFV68" i="11"/>
  <c r="LFU68" i="11"/>
  <c r="LFT68" i="11"/>
  <c r="LFS68" i="11"/>
  <c r="LFR68" i="11"/>
  <c r="LFQ68" i="11"/>
  <c r="LFP68" i="11"/>
  <c r="LFO68" i="11"/>
  <c r="LFN68" i="11"/>
  <c r="LFM68" i="11"/>
  <c r="LFL68" i="11"/>
  <c r="LFK68" i="11"/>
  <c r="LFJ68" i="11"/>
  <c r="LFI68" i="11"/>
  <c r="LFH68" i="11"/>
  <c r="LFG68" i="11"/>
  <c r="LFF68" i="11"/>
  <c r="LFE68" i="11"/>
  <c r="LFD68" i="11"/>
  <c r="LFC68" i="11"/>
  <c r="LFB68" i="11"/>
  <c r="LFA68" i="11"/>
  <c r="LEZ68" i="11"/>
  <c r="LEY68" i="11"/>
  <c r="LEX68" i="11"/>
  <c r="LEW68" i="11"/>
  <c r="LEV68" i="11"/>
  <c r="LEU68" i="11"/>
  <c r="LET68" i="11"/>
  <c r="LES68" i="11"/>
  <c r="LER68" i="11"/>
  <c r="LEQ68" i="11"/>
  <c r="LEP68" i="11"/>
  <c r="LEO68" i="11"/>
  <c r="LEN68" i="11"/>
  <c r="LEM68" i="11"/>
  <c r="LEL68" i="11"/>
  <c r="LEK68" i="11"/>
  <c r="LEJ68" i="11"/>
  <c r="LEI68" i="11"/>
  <c r="LEH68" i="11"/>
  <c r="LEG68" i="11"/>
  <c r="LEF68" i="11"/>
  <c r="LEE68" i="11"/>
  <c r="LED68" i="11"/>
  <c r="LEC68" i="11"/>
  <c r="LEB68" i="11"/>
  <c r="LEA68" i="11"/>
  <c r="LDZ68" i="11"/>
  <c r="LDY68" i="11"/>
  <c r="LDX68" i="11"/>
  <c r="LDW68" i="11"/>
  <c r="LDV68" i="11"/>
  <c r="LDU68" i="11"/>
  <c r="LDT68" i="11"/>
  <c r="LDS68" i="11"/>
  <c r="LDR68" i="11"/>
  <c r="LDQ68" i="11"/>
  <c r="LDP68" i="11"/>
  <c r="LDO68" i="11"/>
  <c r="LDN68" i="11"/>
  <c r="LDM68" i="11"/>
  <c r="LDL68" i="11"/>
  <c r="LDK68" i="11"/>
  <c r="LDJ68" i="11"/>
  <c r="LDI68" i="11"/>
  <c r="LDH68" i="11"/>
  <c r="LDG68" i="11"/>
  <c r="LDF68" i="11"/>
  <c r="LDE68" i="11"/>
  <c r="LDD68" i="11"/>
  <c r="LDC68" i="11"/>
  <c r="LDB68" i="11"/>
  <c r="LDA68" i="11"/>
  <c r="LCZ68" i="11"/>
  <c r="LCY68" i="11"/>
  <c r="LCX68" i="11"/>
  <c r="LCW68" i="11"/>
  <c r="LCV68" i="11"/>
  <c r="LCU68" i="11"/>
  <c r="LCT68" i="11"/>
  <c r="LCS68" i="11"/>
  <c r="LCR68" i="11"/>
  <c r="LCQ68" i="11"/>
  <c r="LCP68" i="11"/>
  <c r="LCO68" i="11"/>
  <c r="LCN68" i="11"/>
  <c r="LCM68" i="11"/>
  <c r="LCL68" i="11"/>
  <c r="LCK68" i="11"/>
  <c r="LCJ68" i="11"/>
  <c r="LCI68" i="11"/>
  <c r="LCH68" i="11"/>
  <c r="LCG68" i="11"/>
  <c r="LCF68" i="11"/>
  <c r="LCE68" i="11"/>
  <c r="LCD68" i="11"/>
  <c r="LCC68" i="11"/>
  <c r="LCB68" i="11"/>
  <c r="LCA68" i="11"/>
  <c r="LBZ68" i="11"/>
  <c r="LBY68" i="11"/>
  <c r="LBX68" i="11"/>
  <c r="LBW68" i="11"/>
  <c r="LBV68" i="11"/>
  <c r="LBU68" i="11"/>
  <c r="LBT68" i="11"/>
  <c r="LBS68" i="11"/>
  <c r="LBR68" i="11"/>
  <c r="LBQ68" i="11"/>
  <c r="LBP68" i="11"/>
  <c r="LBO68" i="11"/>
  <c r="LBN68" i="11"/>
  <c r="LBM68" i="11"/>
  <c r="LBL68" i="11"/>
  <c r="LBK68" i="11"/>
  <c r="LBJ68" i="11"/>
  <c r="LBI68" i="11"/>
  <c r="LBH68" i="11"/>
  <c r="LBG68" i="11"/>
  <c r="LBF68" i="11"/>
  <c r="LBE68" i="11"/>
  <c r="LBD68" i="11"/>
  <c r="LBC68" i="11"/>
  <c r="LBB68" i="11"/>
  <c r="LBA68" i="11"/>
  <c r="LAZ68" i="11"/>
  <c r="LAY68" i="11"/>
  <c r="LAX68" i="11"/>
  <c r="LAW68" i="11"/>
  <c r="LAV68" i="11"/>
  <c r="LAU68" i="11"/>
  <c r="LAT68" i="11"/>
  <c r="LAS68" i="11"/>
  <c r="LAR68" i="11"/>
  <c r="LAQ68" i="11"/>
  <c r="LAP68" i="11"/>
  <c r="LAO68" i="11"/>
  <c r="LAN68" i="11"/>
  <c r="LAM68" i="11"/>
  <c r="LAL68" i="11"/>
  <c r="LAK68" i="11"/>
  <c r="LAJ68" i="11"/>
  <c r="LAI68" i="11"/>
  <c r="LAH68" i="11"/>
  <c r="LAG68" i="11"/>
  <c r="LAF68" i="11"/>
  <c r="LAE68" i="11"/>
  <c r="LAD68" i="11"/>
  <c r="LAC68" i="11"/>
  <c r="LAB68" i="11"/>
  <c r="LAA68" i="11"/>
  <c r="KZZ68" i="11"/>
  <c r="KZY68" i="11"/>
  <c r="KZX68" i="11"/>
  <c r="KZW68" i="11"/>
  <c r="KZV68" i="11"/>
  <c r="KZU68" i="11"/>
  <c r="KZT68" i="11"/>
  <c r="KZS68" i="11"/>
  <c r="KZR68" i="11"/>
  <c r="KZQ68" i="11"/>
  <c r="KZP68" i="11"/>
  <c r="KZO68" i="11"/>
  <c r="KZN68" i="11"/>
  <c r="KZM68" i="11"/>
  <c r="KZL68" i="11"/>
  <c r="KZK68" i="11"/>
  <c r="KZJ68" i="11"/>
  <c r="KZI68" i="11"/>
  <c r="KZH68" i="11"/>
  <c r="KZG68" i="11"/>
  <c r="KZF68" i="11"/>
  <c r="KZE68" i="11"/>
  <c r="KZD68" i="11"/>
  <c r="KZC68" i="11"/>
  <c r="KZB68" i="11"/>
  <c r="KZA68" i="11"/>
  <c r="KYZ68" i="11"/>
  <c r="KYY68" i="11"/>
  <c r="KYX68" i="11"/>
  <c r="KYW68" i="11"/>
  <c r="KYV68" i="11"/>
  <c r="KYU68" i="11"/>
  <c r="KYT68" i="11"/>
  <c r="KYS68" i="11"/>
  <c r="KYR68" i="11"/>
  <c r="KYQ68" i="11"/>
  <c r="KYP68" i="11"/>
  <c r="KYO68" i="11"/>
  <c r="KYN68" i="11"/>
  <c r="KYM68" i="11"/>
  <c r="KYL68" i="11"/>
  <c r="KYK68" i="11"/>
  <c r="KYJ68" i="11"/>
  <c r="KYI68" i="11"/>
  <c r="KYH68" i="11"/>
  <c r="KYG68" i="11"/>
  <c r="KYF68" i="11"/>
  <c r="KYE68" i="11"/>
  <c r="KYD68" i="11"/>
  <c r="KYC68" i="11"/>
  <c r="KYB68" i="11"/>
  <c r="KYA68" i="11"/>
  <c r="KXZ68" i="11"/>
  <c r="KXY68" i="11"/>
  <c r="KXX68" i="11"/>
  <c r="KXW68" i="11"/>
  <c r="KXV68" i="11"/>
  <c r="KXU68" i="11"/>
  <c r="KXT68" i="11"/>
  <c r="KXS68" i="11"/>
  <c r="KXR68" i="11"/>
  <c r="KXQ68" i="11"/>
  <c r="KXP68" i="11"/>
  <c r="KXO68" i="11"/>
  <c r="KXN68" i="11"/>
  <c r="KXM68" i="11"/>
  <c r="KXL68" i="11"/>
  <c r="KXK68" i="11"/>
  <c r="KXJ68" i="11"/>
  <c r="KXI68" i="11"/>
  <c r="KXH68" i="11"/>
  <c r="KXG68" i="11"/>
  <c r="KXF68" i="11"/>
  <c r="KXE68" i="11"/>
  <c r="KXD68" i="11"/>
  <c r="KXC68" i="11"/>
  <c r="KXB68" i="11"/>
  <c r="KXA68" i="11"/>
  <c r="KWZ68" i="11"/>
  <c r="KWY68" i="11"/>
  <c r="KWX68" i="11"/>
  <c r="KWW68" i="11"/>
  <c r="KWV68" i="11"/>
  <c r="KWU68" i="11"/>
  <c r="KWT68" i="11"/>
  <c r="KWS68" i="11"/>
  <c r="KWR68" i="11"/>
  <c r="KWQ68" i="11"/>
  <c r="KWP68" i="11"/>
  <c r="KWO68" i="11"/>
  <c r="KWN68" i="11"/>
  <c r="KWM68" i="11"/>
  <c r="KWL68" i="11"/>
  <c r="KWK68" i="11"/>
  <c r="KWJ68" i="11"/>
  <c r="KWI68" i="11"/>
  <c r="KWH68" i="11"/>
  <c r="KWG68" i="11"/>
  <c r="KWF68" i="11"/>
  <c r="KWE68" i="11"/>
  <c r="KWD68" i="11"/>
  <c r="KWC68" i="11"/>
  <c r="KWB68" i="11"/>
  <c r="KWA68" i="11"/>
  <c r="KVZ68" i="11"/>
  <c r="KVY68" i="11"/>
  <c r="KVX68" i="11"/>
  <c r="KVW68" i="11"/>
  <c r="KVV68" i="11"/>
  <c r="KVU68" i="11"/>
  <c r="KVT68" i="11"/>
  <c r="KVS68" i="11"/>
  <c r="KVR68" i="11"/>
  <c r="KVQ68" i="11"/>
  <c r="KVP68" i="11"/>
  <c r="KVO68" i="11"/>
  <c r="KVN68" i="11"/>
  <c r="KVM68" i="11"/>
  <c r="KVL68" i="11"/>
  <c r="KVK68" i="11"/>
  <c r="KVJ68" i="11"/>
  <c r="KVI68" i="11"/>
  <c r="KVH68" i="11"/>
  <c r="KVG68" i="11"/>
  <c r="KVF68" i="11"/>
  <c r="KVE68" i="11"/>
  <c r="KVD68" i="11"/>
  <c r="KVC68" i="11"/>
  <c r="KVB68" i="11"/>
  <c r="KVA68" i="11"/>
  <c r="KUZ68" i="11"/>
  <c r="KUY68" i="11"/>
  <c r="KUX68" i="11"/>
  <c r="KUW68" i="11"/>
  <c r="KUV68" i="11"/>
  <c r="KUU68" i="11"/>
  <c r="KUT68" i="11"/>
  <c r="KUS68" i="11"/>
  <c r="KUR68" i="11"/>
  <c r="KUQ68" i="11"/>
  <c r="KUP68" i="11"/>
  <c r="KUO68" i="11"/>
  <c r="KUN68" i="11"/>
  <c r="KUM68" i="11"/>
  <c r="KUL68" i="11"/>
  <c r="KUK68" i="11"/>
  <c r="KUJ68" i="11"/>
  <c r="KUI68" i="11"/>
  <c r="KUH68" i="11"/>
  <c r="KUG68" i="11"/>
  <c r="KUF68" i="11"/>
  <c r="KUE68" i="11"/>
  <c r="KUD68" i="11"/>
  <c r="KUC68" i="11"/>
  <c r="KUB68" i="11"/>
  <c r="KUA68" i="11"/>
  <c r="KTZ68" i="11"/>
  <c r="KTY68" i="11"/>
  <c r="KTX68" i="11"/>
  <c r="KTW68" i="11"/>
  <c r="KTV68" i="11"/>
  <c r="KTU68" i="11"/>
  <c r="KTT68" i="11"/>
  <c r="KTS68" i="11"/>
  <c r="KTR68" i="11"/>
  <c r="KTQ68" i="11"/>
  <c r="KTP68" i="11"/>
  <c r="KTO68" i="11"/>
  <c r="KTN68" i="11"/>
  <c r="KTM68" i="11"/>
  <c r="KTL68" i="11"/>
  <c r="KTK68" i="11"/>
  <c r="KTJ68" i="11"/>
  <c r="KTI68" i="11"/>
  <c r="KTH68" i="11"/>
  <c r="KTG68" i="11"/>
  <c r="KTF68" i="11"/>
  <c r="KTE68" i="11"/>
  <c r="KTD68" i="11"/>
  <c r="KTC68" i="11"/>
  <c r="KTB68" i="11"/>
  <c r="KTA68" i="11"/>
  <c r="KSZ68" i="11"/>
  <c r="KSY68" i="11"/>
  <c r="KSX68" i="11"/>
  <c r="KSW68" i="11"/>
  <c r="KSV68" i="11"/>
  <c r="KSU68" i="11"/>
  <c r="KST68" i="11"/>
  <c r="KSS68" i="11"/>
  <c r="KSR68" i="11"/>
  <c r="KSQ68" i="11"/>
  <c r="KSP68" i="11"/>
  <c r="KSO68" i="11"/>
  <c r="KSN68" i="11"/>
  <c r="KSM68" i="11"/>
  <c r="KSL68" i="11"/>
  <c r="KSK68" i="11"/>
  <c r="KSJ68" i="11"/>
  <c r="KSI68" i="11"/>
  <c r="KSH68" i="11"/>
  <c r="KSG68" i="11"/>
  <c r="KSF68" i="11"/>
  <c r="KSE68" i="11"/>
  <c r="KSD68" i="11"/>
  <c r="KSC68" i="11"/>
  <c r="KSB68" i="11"/>
  <c r="KSA68" i="11"/>
  <c r="KRZ68" i="11"/>
  <c r="KRY68" i="11"/>
  <c r="KRX68" i="11"/>
  <c r="KRW68" i="11"/>
  <c r="KRV68" i="11"/>
  <c r="KRU68" i="11"/>
  <c r="KRT68" i="11"/>
  <c r="KRS68" i="11"/>
  <c r="KRR68" i="11"/>
  <c r="KRQ68" i="11"/>
  <c r="KRP68" i="11"/>
  <c r="KRO68" i="11"/>
  <c r="KRN68" i="11"/>
  <c r="KRM68" i="11"/>
  <c r="KRL68" i="11"/>
  <c r="KRK68" i="11"/>
  <c r="KRJ68" i="11"/>
  <c r="KRI68" i="11"/>
  <c r="KRH68" i="11"/>
  <c r="KRG68" i="11"/>
  <c r="KRF68" i="11"/>
  <c r="KRE68" i="11"/>
  <c r="KRD68" i="11"/>
  <c r="KRC68" i="11"/>
  <c r="KRB68" i="11"/>
  <c r="KRA68" i="11"/>
  <c r="KQZ68" i="11"/>
  <c r="KQY68" i="11"/>
  <c r="KQX68" i="11"/>
  <c r="KQW68" i="11"/>
  <c r="KQV68" i="11"/>
  <c r="KQU68" i="11"/>
  <c r="KQT68" i="11"/>
  <c r="KQS68" i="11"/>
  <c r="KQR68" i="11"/>
  <c r="KQQ68" i="11"/>
  <c r="KQP68" i="11"/>
  <c r="KQO68" i="11"/>
  <c r="KQN68" i="11"/>
  <c r="KQM68" i="11"/>
  <c r="KQL68" i="11"/>
  <c r="KQK68" i="11"/>
  <c r="KQJ68" i="11"/>
  <c r="KQI68" i="11"/>
  <c r="KQH68" i="11"/>
  <c r="KQG68" i="11"/>
  <c r="KQF68" i="11"/>
  <c r="KQE68" i="11"/>
  <c r="KQD68" i="11"/>
  <c r="KQC68" i="11"/>
  <c r="KQB68" i="11"/>
  <c r="KQA68" i="11"/>
  <c r="KPZ68" i="11"/>
  <c r="KPY68" i="11"/>
  <c r="KPX68" i="11"/>
  <c r="KPW68" i="11"/>
  <c r="KPV68" i="11"/>
  <c r="KPU68" i="11"/>
  <c r="KPT68" i="11"/>
  <c r="KPS68" i="11"/>
  <c r="KPR68" i="11"/>
  <c r="KPQ68" i="11"/>
  <c r="KPP68" i="11"/>
  <c r="KPO68" i="11"/>
  <c r="KPN68" i="11"/>
  <c r="KPM68" i="11"/>
  <c r="KPL68" i="11"/>
  <c r="KPK68" i="11"/>
  <c r="KPJ68" i="11"/>
  <c r="KPI68" i="11"/>
  <c r="KPH68" i="11"/>
  <c r="KPG68" i="11"/>
  <c r="KPF68" i="11"/>
  <c r="KPE68" i="11"/>
  <c r="KPD68" i="11"/>
  <c r="KPC68" i="11"/>
  <c r="KPB68" i="11"/>
  <c r="KPA68" i="11"/>
  <c r="KOZ68" i="11"/>
  <c r="KOY68" i="11"/>
  <c r="KOX68" i="11"/>
  <c r="KOW68" i="11"/>
  <c r="KOV68" i="11"/>
  <c r="KOU68" i="11"/>
  <c r="KOT68" i="11"/>
  <c r="KOS68" i="11"/>
  <c r="KOR68" i="11"/>
  <c r="KOQ68" i="11"/>
  <c r="KOP68" i="11"/>
  <c r="KOO68" i="11"/>
  <c r="KON68" i="11"/>
  <c r="KOM68" i="11"/>
  <c r="KOL68" i="11"/>
  <c r="KOK68" i="11"/>
  <c r="KOJ68" i="11"/>
  <c r="KOI68" i="11"/>
  <c r="KOH68" i="11"/>
  <c r="KOG68" i="11"/>
  <c r="KOF68" i="11"/>
  <c r="KOE68" i="11"/>
  <c r="KOD68" i="11"/>
  <c r="KOC68" i="11"/>
  <c r="KOB68" i="11"/>
  <c r="KOA68" i="11"/>
  <c r="KNZ68" i="11"/>
  <c r="KNY68" i="11"/>
  <c r="KNX68" i="11"/>
  <c r="KNW68" i="11"/>
  <c r="KNV68" i="11"/>
  <c r="KNU68" i="11"/>
  <c r="KNT68" i="11"/>
  <c r="KNS68" i="11"/>
  <c r="KNR68" i="11"/>
  <c r="KNQ68" i="11"/>
  <c r="KNP68" i="11"/>
  <c r="KNO68" i="11"/>
  <c r="KNN68" i="11"/>
  <c r="KNM68" i="11"/>
  <c r="KNL68" i="11"/>
  <c r="KNK68" i="11"/>
  <c r="KNJ68" i="11"/>
  <c r="KNI68" i="11"/>
  <c r="KNH68" i="11"/>
  <c r="KNG68" i="11"/>
  <c r="KNF68" i="11"/>
  <c r="KNE68" i="11"/>
  <c r="KND68" i="11"/>
  <c r="KNC68" i="11"/>
  <c r="KNB68" i="11"/>
  <c r="KNA68" i="11"/>
  <c r="KMZ68" i="11"/>
  <c r="KMY68" i="11"/>
  <c r="KMX68" i="11"/>
  <c r="KMW68" i="11"/>
  <c r="KMV68" i="11"/>
  <c r="KMU68" i="11"/>
  <c r="KMT68" i="11"/>
  <c r="KMS68" i="11"/>
  <c r="KMR68" i="11"/>
  <c r="KMQ68" i="11"/>
  <c r="KMP68" i="11"/>
  <c r="KMO68" i="11"/>
  <c r="KMN68" i="11"/>
  <c r="KMM68" i="11"/>
  <c r="KML68" i="11"/>
  <c r="KMK68" i="11"/>
  <c r="KMJ68" i="11"/>
  <c r="KMI68" i="11"/>
  <c r="KMH68" i="11"/>
  <c r="KMG68" i="11"/>
  <c r="KMF68" i="11"/>
  <c r="KME68" i="11"/>
  <c r="KMD68" i="11"/>
  <c r="KMC68" i="11"/>
  <c r="KMB68" i="11"/>
  <c r="KMA68" i="11"/>
  <c r="KLZ68" i="11"/>
  <c r="KLY68" i="11"/>
  <c r="KLX68" i="11"/>
  <c r="KLW68" i="11"/>
  <c r="KLV68" i="11"/>
  <c r="KLU68" i="11"/>
  <c r="KLT68" i="11"/>
  <c r="KLS68" i="11"/>
  <c r="KLR68" i="11"/>
  <c r="KLQ68" i="11"/>
  <c r="KLP68" i="11"/>
  <c r="KLO68" i="11"/>
  <c r="KLN68" i="11"/>
  <c r="KLM68" i="11"/>
  <c r="KLL68" i="11"/>
  <c r="KLK68" i="11"/>
  <c r="KLJ68" i="11"/>
  <c r="KLI68" i="11"/>
  <c r="KLH68" i="11"/>
  <c r="KLG68" i="11"/>
  <c r="KLF68" i="11"/>
  <c r="KLE68" i="11"/>
  <c r="KLD68" i="11"/>
  <c r="KLC68" i="11"/>
  <c r="KLB68" i="11"/>
  <c r="KLA68" i="11"/>
  <c r="KKZ68" i="11"/>
  <c r="KKY68" i="11"/>
  <c r="KKX68" i="11"/>
  <c r="KKW68" i="11"/>
  <c r="KKV68" i="11"/>
  <c r="KKU68" i="11"/>
  <c r="KKT68" i="11"/>
  <c r="KKS68" i="11"/>
  <c r="KKR68" i="11"/>
  <c r="KKQ68" i="11"/>
  <c r="KKP68" i="11"/>
  <c r="KKO68" i="11"/>
  <c r="KKN68" i="11"/>
  <c r="KKM68" i="11"/>
  <c r="KKL68" i="11"/>
  <c r="KKK68" i="11"/>
  <c r="KKJ68" i="11"/>
  <c r="KKI68" i="11"/>
  <c r="KKH68" i="11"/>
  <c r="KKG68" i="11"/>
  <c r="KKF68" i="11"/>
  <c r="KKE68" i="11"/>
  <c r="KKD68" i="11"/>
  <c r="KKC68" i="11"/>
  <c r="KKB68" i="11"/>
  <c r="KKA68" i="11"/>
  <c r="KJZ68" i="11"/>
  <c r="KJY68" i="11"/>
  <c r="KJX68" i="11"/>
  <c r="KJW68" i="11"/>
  <c r="KJV68" i="11"/>
  <c r="KJU68" i="11"/>
  <c r="KJT68" i="11"/>
  <c r="KJS68" i="11"/>
  <c r="KJR68" i="11"/>
  <c r="KJQ68" i="11"/>
  <c r="KJP68" i="11"/>
  <c r="KJO68" i="11"/>
  <c r="KJN68" i="11"/>
  <c r="KJM68" i="11"/>
  <c r="KJL68" i="11"/>
  <c r="KJK68" i="11"/>
  <c r="KJJ68" i="11"/>
  <c r="KJI68" i="11"/>
  <c r="KJH68" i="11"/>
  <c r="KJG68" i="11"/>
  <c r="KJF68" i="11"/>
  <c r="KJE68" i="11"/>
  <c r="KJD68" i="11"/>
  <c r="KJC68" i="11"/>
  <c r="KJB68" i="11"/>
  <c r="KJA68" i="11"/>
  <c r="KIZ68" i="11"/>
  <c r="KIY68" i="11"/>
  <c r="KIX68" i="11"/>
  <c r="KIW68" i="11"/>
  <c r="KIV68" i="11"/>
  <c r="KIU68" i="11"/>
  <c r="KIT68" i="11"/>
  <c r="KIS68" i="11"/>
  <c r="KIR68" i="11"/>
  <c r="KIQ68" i="11"/>
  <c r="KIP68" i="11"/>
  <c r="KIO68" i="11"/>
  <c r="KIN68" i="11"/>
  <c r="KIM68" i="11"/>
  <c r="KIL68" i="11"/>
  <c r="KIK68" i="11"/>
  <c r="KIJ68" i="11"/>
  <c r="KII68" i="11"/>
  <c r="KIH68" i="11"/>
  <c r="KIG68" i="11"/>
  <c r="KIF68" i="11"/>
  <c r="KIE68" i="11"/>
  <c r="KID68" i="11"/>
  <c r="KIC68" i="11"/>
  <c r="KIB68" i="11"/>
  <c r="KIA68" i="11"/>
  <c r="KHZ68" i="11"/>
  <c r="KHY68" i="11"/>
  <c r="KHX68" i="11"/>
  <c r="KHW68" i="11"/>
  <c r="KHV68" i="11"/>
  <c r="KHU68" i="11"/>
  <c r="KHT68" i="11"/>
  <c r="KHS68" i="11"/>
  <c r="KHR68" i="11"/>
  <c r="KHQ68" i="11"/>
  <c r="KHP68" i="11"/>
  <c r="KHO68" i="11"/>
  <c r="KHN68" i="11"/>
  <c r="KHM68" i="11"/>
  <c r="KHL68" i="11"/>
  <c r="KHK68" i="11"/>
  <c r="KHJ68" i="11"/>
  <c r="KHI68" i="11"/>
  <c r="KHH68" i="11"/>
  <c r="KHG68" i="11"/>
  <c r="KHF68" i="11"/>
  <c r="KHE68" i="11"/>
  <c r="KHD68" i="11"/>
  <c r="KHC68" i="11"/>
  <c r="KHB68" i="11"/>
  <c r="KHA68" i="11"/>
  <c r="KGZ68" i="11"/>
  <c r="KGY68" i="11"/>
  <c r="KGX68" i="11"/>
  <c r="KGW68" i="11"/>
  <c r="KGV68" i="11"/>
  <c r="KGU68" i="11"/>
  <c r="KGT68" i="11"/>
  <c r="KGS68" i="11"/>
  <c r="KGR68" i="11"/>
  <c r="KGQ68" i="11"/>
  <c r="KGP68" i="11"/>
  <c r="KGO68" i="11"/>
  <c r="KGN68" i="11"/>
  <c r="KGM68" i="11"/>
  <c r="KGL68" i="11"/>
  <c r="KGK68" i="11"/>
  <c r="KGJ68" i="11"/>
  <c r="KGI68" i="11"/>
  <c r="KGH68" i="11"/>
  <c r="KGG68" i="11"/>
  <c r="KGF68" i="11"/>
  <c r="KGE68" i="11"/>
  <c r="KGD68" i="11"/>
  <c r="KGC68" i="11"/>
  <c r="KGB68" i="11"/>
  <c r="KGA68" i="11"/>
  <c r="KFZ68" i="11"/>
  <c r="KFY68" i="11"/>
  <c r="KFX68" i="11"/>
  <c r="KFW68" i="11"/>
  <c r="KFV68" i="11"/>
  <c r="KFU68" i="11"/>
  <c r="KFT68" i="11"/>
  <c r="KFS68" i="11"/>
  <c r="KFR68" i="11"/>
  <c r="KFQ68" i="11"/>
  <c r="KFP68" i="11"/>
  <c r="KFO68" i="11"/>
  <c r="KFN68" i="11"/>
  <c r="KFM68" i="11"/>
  <c r="KFL68" i="11"/>
  <c r="KFK68" i="11"/>
  <c r="KFJ68" i="11"/>
  <c r="KFI68" i="11"/>
  <c r="KFH68" i="11"/>
  <c r="KFG68" i="11"/>
  <c r="KFF68" i="11"/>
  <c r="KFE68" i="11"/>
  <c r="KFD68" i="11"/>
  <c r="KFC68" i="11"/>
  <c r="KFB68" i="11"/>
  <c r="KFA68" i="11"/>
  <c r="KEZ68" i="11"/>
  <c r="KEY68" i="11"/>
  <c r="KEX68" i="11"/>
  <c r="KEW68" i="11"/>
  <c r="KEV68" i="11"/>
  <c r="KEU68" i="11"/>
  <c r="KET68" i="11"/>
  <c r="KES68" i="11"/>
  <c r="KER68" i="11"/>
  <c r="KEQ68" i="11"/>
  <c r="KEP68" i="11"/>
  <c r="KEO68" i="11"/>
  <c r="KEN68" i="11"/>
  <c r="KEM68" i="11"/>
  <c r="KEL68" i="11"/>
  <c r="KEK68" i="11"/>
  <c r="KEJ68" i="11"/>
  <c r="KEI68" i="11"/>
  <c r="KEH68" i="11"/>
  <c r="KEG68" i="11"/>
  <c r="KEF68" i="11"/>
  <c r="KEE68" i="11"/>
  <c r="KED68" i="11"/>
  <c r="KEC68" i="11"/>
  <c r="KEB68" i="11"/>
  <c r="KEA68" i="11"/>
  <c r="KDZ68" i="11"/>
  <c r="KDY68" i="11"/>
  <c r="KDX68" i="11"/>
  <c r="KDW68" i="11"/>
  <c r="KDV68" i="11"/>
  <c r="KDU68" i="11"/>
  <c r="KDT68" i="11"/>
  <c r="KDS68" i="11"/>
  <c r="KDR68" i="11"/>
  <c r="KDQ68" i="11"/>
  <c r="KDP68" i="11"/>
  <c r="KDO68" i="11"/>
  <c r="KDN68" i="11"/>
  <c r="KDM68" i="11"/>
  <c r="KDL68" i="11"/>
  <c r="KDK68" i="11"/>
  <c r="KDJ68" i="11"/>
  <c r="KDI68" i="11"/>
  <c r="KDH68" i="11"/>
  <c r="KDG68" i="11"/>
  <c r="KDF68" i="11"/>
  <c r="KDE68" i="11"/>
  <c r="KDD68" i="11"/>
  <c r="KDC68" i="11"/>
  <c r="KDB68" i="11"/>
  <c r="KDA68" i="11"/>
  <c r="KCZ68" i="11"/>
  <c r="KCY68" i="11"/>
  <c r="KCX68" i="11"/>
  <c r="KCW68" i="11"/>
  <c r="KCV68" i="11"/>
  <c r="KCU68" i="11"/>
  <c r="KCT68" i="11"/>
  <c r="KCS68" i="11"/>
  <c r="KCR68" i="11"/>
  <c r="KCQ68" i="11"/>
  <c r="KCP68" i="11"/>
  <c r="KCO68" i="11"/>
  <c r="KCN68" i="11"/>
  <c r="KCM68" i="11"/>
  <c r="KCL68" i="11"/>
  <c r="KCK68" i="11"/>
  <c r="KCJ68" i="11"/>
  <c r="KCI68" i="11"/>
  <c r="KCH68" i="11"/>
  <c r="KCG68" i="11"/>
  <c r="KCF68" i="11"/>
  <c r="KCE68" i="11"/>
  <c r="KCD68" i="11"/>
  <c r="KCC68" i="11"/>
  <c r="KCB68" i="11"/>
  <c r="KCA68" i="11"/>
  <c r="KBZ68" i="11"/>
  <c r="KBY68" i="11"/>
  <c r="KBX68" i="11"/>
  <c r="KBW68" i="11"/>
  <c r="KBV68" i="11"/>
  <c r="KBU68" i="11"/>
  <c r="KBT68" i="11"/>
  <c r="KBS68" i="11"/>
  <c r="KBR68" i="11"/>
  <c r="KBQ68" i="11"/>
  <c r="KBP68" i="11"/>
  <c r="KBO68" i="11"/>
  <c r="KBN68" i="11"/>
  <c r="KBM68" i="11"/>
  <c r="KBL68" i="11"/>
  <c r="KBK68" i="11"/>
  <c r="KBJ68" i="11"/>
  <c r="KBI68" i="11"/>
  <c r="KBH68" i="11"/>
  <c r="KBG68" i="11"/>
  <c r="KBF68" i="11"/>
  <c r="KBE68" i="11"/>
  <c r="KBD68" i="11"/>
  <c r="KBC68" i="11"/>
  <c r="KBB68" i="11"/>
  <c r="KBA68" i="11"/>
  <c r="KAZ68" i="11"/>
  <c r="KAY68" i="11"/>
  <c r="KAX68" i="11"/>
  <c r="KAW68" i="11"/>
  <c r="KAV68" i="11"/>
  <c r="KAU68" i="11"/>
  <c r="KAT68" i="11"/>
  <c r="KAS68" i="11"/>
  <c r="KAR68" i="11"/>
  <c r="KAQ68" i="11"/>
  <c r="KAP68" i="11"/>
  <c r="KAO68" i="11"/>
  <c r="KAN68" i="11"/>
  <c r="KAM68" i="11"/>
  <c r="KAL68" i="11"/>
  <c r="KAK68" i="11"/>
  <c r="KAJ68" i="11"/>
  <c r="KAI68" i="11"/>
  <c r="KAH68" i="11"/>
  <c r="KAG68" i="11"/>
  <c r="KAF68" i="11"/>
  <c r="KAE68" i="11"/>
  <c r="KAD68" i="11"/>
  <c r="KAC68" i="11"/>
  <c r="KAB68" i="11"/>
  <c r="KAA68" i="11"/>
  <c r="JZZ68" i="11"/>
  <c r="JZY68" i="11"/>
  <c r="JZX68" i="11"/>
  <c r="JZW68" i="11"/>
  <c r="JZV68" i="11"/>
  <c r="JZU68" i="11"/>
  <c r="JZT68" i="11"/>
  <c r="JZS68" i="11"/>
  <c r="JZR68" i="11"/>
  <c r="JZQ68" i="11"/>
  <c r="JZP68" i="11"/>
  <c r="JZO68" i="11"/>
  <c r="JZN68" i="11"/>
  <c r="JZM68" i="11"/>
  <c r="JZL68" i="11"/>
  <c r="JZK68" i="11"/>
  <c r="JZJ68" i="11"/>
  <c r="JZI68" i="11"/>
  <c r="JZH68" i="11"/>
  <c r="JZG68" i="11"/>
  <c r="JZF68" i="11"/>
  <c r="JZE68" i="11"/>
  <c r="JZD68" i="11"/>
  <c r="JZC68" i="11"/>
  <c r="JZB68" i="11"/>
  <c r="JZA68" i="11"/>
  <c r="JYZ68" i="11"/>
  <c r="JYY68" i="11"/>
  <c r="JYX68" i="11"/>
  <c r="JYW68" i="11"/>
  <c r="JYV68" i="11"/>
  <c r="JYU68" i="11"/>
  <c r="JYT68" i="11"/>
  <c r="JYS68" i="11"/>
  <c r="JYR68" i="11"/>
  <c r="JYQ68" i="11"/>
  <c r="JYP68" i="11"/>
  <c r="JYO68" i="11"/>
  <c r="JYN68" i="11"/>
  <c r="JYM68" i="11"/>
  <c r="JYL68" i="11"/>
  <c r="JYK68" i="11"/>
  <c r="JYJ68" i="11"/>
  <c r="JYI68" i="11"/>
  <c r="JYH68" i="11"/>
  <c r="JYG68" i="11"/>
  <c r="JYF68" i="11"/>
  <c r="JYE68" i="11"/>
  <c r="JYD68" i="11"/>
  <c r="JYC68" i="11"/>
  <c r="JYB68" i="11"/>
  <c r="JYA68" i="11"/>
  <c r="JXZ68" i="11"/>
  <c r="JXY68" i="11"/>
  <c r="JXX68" i="11"/>
  <c r="JXW68" i="11"/>
  <c r="JXV68" i="11"/>
  <c r="JXU68" i="11"/>
  <c r="JXT68" i="11"/>
  <c r="JXS68" i="11"/>
  <c r="JXR68" i="11"/>
  <c r="JXQ68" i="11"/>
  <c r="JXP68" i="11"/>
  <c r="JXO68" i="11"/>
  <c r="JXN68" i="11"/>
  <c r="JXM68" i="11"/>
  <c r="JXL68" i="11"/>
  <c r="JXK68" i="11"/>
  <c r="JXJ68" i="11"/>
  <c r="JXI68" i="11"/>
  <c r="JXH68" i="11"/>
  <c r="JXG68" i="11"/>
  <c r="JXF68" i="11"/>
  <c r="JXE68" i="11"/>
  <c r="JXD68" i="11"/>
  <c r="JXC68" i="11"/>
  <c r="JXB68" i="11"/>
  <c r="JXA68" i="11"/>
  <c r="JWZ68" i="11"/>
  <c r="JWY68" i="11"/>
  <c r="JWX68" i="11"/>
  <c r="JWW68" i="11"/>
  <c r="JWV68" i="11"/>
  <c r="JWU68" i="11"/>
  <c r="JWT68" i="11"/>
  <c r="JWS68" i="11"/>
  <c r="JWR68" i="11"/>
  <c r="JWQ68" i="11"/>
  <c r="JWP68" i="11"/>
  <c r="JWO68" i="11"/>
  <c r="JWN68" i="11"/>
  <c r="JWM68" i="11"/>
  <c r="JWL68" i="11"/>
  <c r="JWK68" i="11"/>
  <c r="JWJ68" i="11"/>
  <c r="JWI68" i="11"/>
  <c r="JWH68" i="11"/>
  <c r="JWG68" i="11"/>
  <c r="JWF68" i="11"/>
  <c r="JWE68" i="11"/>
  <c r="JWD68" i="11"/>
  <c r="JWC68" i="11"/>
  <c r="JWB68" i="11"/>
  <c r="JWA68" i="11"/>
  <c r="JVZ68" i="11"/>
  <c r="JVY68" i="11"/>
  <c r="JVX68" i="11"/>
  <c r="JVW68" i="11"/>
  <c r="JVV68" i="11"/>
  <c r="JVU68" i="11"/>
  <c r="JVT68" i="11"/>
  <c r="JVS68" i="11"/>
  <c r="JVR68" i="11"/>
  <c r="JVQ68" i="11"/>
  <c r="JVP68" i="11"/>
  <c r="JVO68" i="11"/>
  <c r="JVN68" i="11"/>
  <c r="JVM68" i="11"/>
  <c r="JVL68" i="11"/>
  <c r="JVK68" i="11"/>
  <c r="JVJ68" i="11"/>
  <c r="JVI68" i="11"/>
  <c r="JVH68" i="11"/>
  <c r="JVG68" i="11"/>
  <c r="JVF68" i="11"/>
  <c r="JVE68" i="11"/>
  <c r="JVD68" i="11"/>
  <c r="JVC68" i="11"/>
  <c r="JVB68" i="11"/>
  <c r="JVA68" i="11"/>
  <c r="JUZ68" i="11"/>
  <c r="JUY68" i="11"/>
  <c r="JUX68" i="11"/>
  <c r="JUW68" i="11"/>
  <c r="JUV68" i="11"/>
  <c r="JUU68" i="11"/>
  <c r="JUT68" i="11"/>
  <c r="JUS68" i="11"/>
  <c r="JUR68" i="11"/>
  <c r="JUQ68" i="11"/>
  <c r="JUP68" i="11"/>
  <c r="JUO68" i="11"/>
  <c r="JUN68" i="11"/>
  <c r="JUM68" i="11"/>
  <c r="JUL68" i="11"/>
  <c r="JUK68" i="11"/>
  <c r="JUJ68" i="11"/>
  <c r="JUI68" i="11"/>
  <c r="JUH68" i="11"/>
  <c r="JUG68" i="11"/>
  <c r="JUF68" i="11"/>
  <c r="JUE68" i="11"/>
  <c r="JUD68" i="11"/>
  <c r="JUC68" i="11"/>
  <c r="JUB68" i="11"/>
  <c r="JUA68" i="11"/>
  <c r="JTZ68" i="11"/>
  <c r="JTY68" i="11"/>
  <c r="JTX68" i="11"/>
  <c r="JTW68" i="11"/>
  <c r="JTV68" i="11"/>
  <c r="JTU68" i="11"/>
  <c r="JTT68" i="11"/>
  <c r="JTS68" i="11"/>
  <c r="JTR68" i="11"/>
  <c r="JTQ68" i="11"/>
  <c r="JTP68" i="11"/>
  <c r="JTO68" i="11"/>
  <c r="JTN68" i="11"/>
  <c r="JTM68" i="11"/>
  <c r="JTL68" i="11"/>
  <c r="JTK68" i="11"/>
  <c r="JTJ68" i="11"/>
  <c r="JTI68" i="11"/>
  <c r="JTH68" i="11"/>
  <c r="JTG68" i="11"/>
  <c r="JTF68" i="11"/>
  <c r="JTE68" i="11"/>
  <c r="JTD68" i="11"/>
  <c r="JTC68" i="11"/>
  <c r="JTB68" i="11"/>
  <c r="JTA68" i="11"/>
  <c r="JSZ68" i="11"/>
  <c r="JSY68" i="11"/>
  <c r="JSX68" i="11"/>
  <c r="JSW68" i="11"/>
  <c r="JSV68" i="11"/>
  <c r="JSU68" i="11"/>
  <c r="JST68" i="11"/>
  <c r="JSS68" i="11"/>
  <c r="JSR68" i="11"/>
  <c r="JSQ68" i="11"/>
  <c r="JSP68" i="11"/>
  <c r="JSO68" i="11"/>
  <c r="JSN68" i="11"/>
  <c r="JSM68" i="11"/>
  <c r="JSL68" i="11"/>
  <c r="JSK68" i="11"/>
  <c r="JSJ68" i="11"/>
  <c r="JSI68" i="11"/>
  <c r="JSH68" i="11"/>
  <c r="JSG68" i="11"/>
  <c r="JSF68" i="11"/>
  <c r="JSE68" i="11"/>
  <c r="JSD68" i="11"/>
  <c r="JSC68" i="11"/>
  <c r="JSB68" i="11"/>
  <c r="JSA68" i="11"/>
  <c r="JRZ68" i="11"/>
  <c r="JRY68" i="11"/>
  <c r="JRX68" i="11"/>
  <c r="JRW68" i="11"/>
  <c r="JRV68" i="11"/>
  <c r="JRU68" i="11"/>
  <c r="JRT68" i="11"/>
  <c r="JRS68" i="11"/>
  <c r="JRR68" i="11"/>
  <c r="JRQ68" i="11"/>
  <c r="JRP68" i="11"/>
  <c r="JRO68" i="11"/>
  <c r="JRN68" i="11"/>
  <c r="JRM68" i="11"/>
  <c r="JRL68" i="11"/>
  <c r="JRK68" i="11"/>
  <c r="JRJ68" i="11"/>
  <c r="JRI68" i="11"/>
  <c r="JRH68" i="11"/>
  <c r="JRG68" i="11"/>
  <c r="JRF68" i="11"/>
  <c r="JRE68" i="11"/>
  <c r="JRD68" i="11"/>
  <c r="JRC68" i="11"/>
  <c r="JRB68" i="11"/>
  <c r="JRA68" i="11"/>
  <c r="JQZ68" i="11"/>
  <c r="JQY68" i="11"/>
  <c r="JQX68" i="11"/>
  <c r="JQW68" i="11"/>
  <c r="JQV68" i="11"/>
  <c r="JQU68" i="11"/>
  <c r="JQT68" i="11"/>
  <c r="JQS68" i="11"/>
  <c r="JQR68" i="11"/>
  <c r="JQQ68" i="11"/>
  <c r="JQP68" i="11"/>
  <c r="JQO68" i="11"/>
  <c r="JQN68" i="11"/>
  <c r="JQM68" i="11"/>
  <c r="JQL68" i="11"/>
  <c r="JQK68" i="11"/>
  <c r="JQJ68" i="11"/>
  <c r="JQI68" i="11"/>
  <c r="JQH68" i="11"/>
  <c r="JQG68" i="11"/>
  <c r="JQF68" i="11"/>
  <c r="JQE68" i="11"/>
  <c r="JQD68" i="11"/>
  <c r="JQC68" i="11"/>
  <c r="JQB68" i="11"/>
  <c r="JQA68" i="11"/>
  <c r="JPZ68" i="11"/>
  <c r="JPY68" i="11"/>
  <c r="JPX68" i="11"/>
  <c r="JPW68" i="11"/>
  <c r="JPV68" i="11"/>
  <c r="JPU68" i="11"/>
  <c r="JPT68" i="11"/>
  <c r="JPS68" i="11"/>
  <c r="JPR68" i="11"/>
  <c r="JPQ68" i="11"/>
  <c r="JPP68" i="11"/>
  <c r="JPO68" i="11"/>
  <c r="JPN68" i="11"/>
  <c r="JPM68" i="11"/>
  <c r="JPL68" i="11"/>
  <c r="JPK68" i="11"/>
  <c r="JPJ68" i="11"/>
  <c r="JPI68" i="11"/>
  <c r="JPH68" i="11"/>
  <c r="JPG68" i="11"/>
  <c r="JPF68" i="11"/>
  <c r="JPE68" i="11"/>
  <c r="JPD68" i="11"/>
  <c r="JPC68" i="11"/>
  <c r="JPB68" i="11"/>
  <c r="JPA68" i="11"/>
  <c r="JOZ68" i="11"/>
  <c r="JOY68" i="11"/>
  <c r="JOX68" i="11"/>
  <c r="JOW68" i="11"/>
  <c r="JOV68" i="11"/>
  <c r="JOU68" i="11"/>
  <c r="JOT68" i="11"/>
  <c r="JOS68" i="11"/>
  <c r="JOR68" i="11"/>
  <c r="JOQ68" i="11"/>
  <c r="JOP68" i="11"/>
  <c r="JOO68" i="11"/>
  <c r="JON68" i="11"/>
  <c r="JOM68" i="11"/>
  <c r="JOL68" i="11"/>
  <c r="JOK68" i="11"/>
  <c r="JOJ68" i="11"/>
  <c r="JOI68" i="11"/>
  <c r="JOH68" i="11"/>
  <c r="JOG68" i="11"/>
  <c r="JOF68" i="11"/>
  <c r="JOE68" i="11"/>
  <c r="JOD68" i="11"/>
  <c r="JOC68" i="11"/>
  <c r="JOB68" i="11"/>
  <c r="JOA68" i="11"/>
  <c r="JNZ68" i="11"/>
  <c r="JNY68" i="11"/>
  <c r="JNX68" i="11"/>
  <c r="JNW68" i="11"/>
  <c r="JNV68" i="11"/>
  <c r="JNU68" i="11"/>
  <c r="JNT68" i="11"/>
  <c r="JNS68" i="11"/>
  <c r="JNR68" i="11"/>
  <c r="JNQ68" i="11"/>
  <c r="JNP68" i="11"/>
  <c r="JNO68" i="11"/>
  <c r="JNN68" i="11"/>
  <c r="JNM68" i="11"/>
  <c r="JNL68" i="11"/>
  <c r="JNK68" i="11"/>
  <c r="JNJ68" i="11"/>
  <c r="JNI68" i="11"/>
  <c r="JNH68" i="11"/>
  <c r="JNG68" i="11"/>
  <c r="JNF68" i="11"/>
  <c r="JNE68" i="11"/>
  <c r="JND68" i="11"/>
  <c r="JNC68" i="11"/>
  <c r="JNB68" i="11"/>
  <c r="JNA68" i="11"/>
  <c r="JMZ68" i="11"/>
  <c r="JMY68" i="11"/>
  <c r="JMX68" i="11"/>
  <c r="JMW68" i="11"/>
  <c r="JMV68" i="11"/>
  <c r="JMU68" i="11"/>
  <c r="JMT68" i="11"/>
  <c r="JMS68" i="11"/>
  <c r="JMR68" i="11"/>
  <c r="JMQ68" i="11"/>
  <c r="JMP68" i="11"/>
  <c r="JMO68" i="11"/>
  <c r="JMN68" i="11"/>
  <c r="JMM68" i="11"/>
  <c r="JML68" i="11"/>
  <c r="JMK68" i="11"/>
  <c r="JMJ68" i="11"/>
  <c r="JMI68" i="11"/>
  <c r="JMH68" i="11"/>
  <c r="JMG68" i="11"/>
  <c r="JMF68" i="11"/>
  <c r="JME68" i="11"/>
  <c r="JMD68" i="11"/>
  <c r="JMC68" i="11"/>
  <c r="JMB68" i="11"/>
  <c r="JMA68" i="11"/>
  <c r="JLZ68" i="11"/>
  <c r="JLY68" i="11"/>
  <c r="JLX68" i="11"/>
  <c r="JLW68" i="11"/>
  <c r="JLV68" i="11"/>
  <c r="JLU68" i="11"/>
  <c r="JLT68" i="11"/>
  <c r="JLS68" i="11"/>
  <c r="JLR68" i="11"/>
  <c r="JLQ68" i="11"/>
  <c r="JLP68" i="11"/>
  <c r="JLO68" i="11"/>
  <c r="JLN68" i="11"/>
  <c r="JLM68" i="11"/>
  <c r="JLL68" i="11"/>
  <c r="JLK68" i="11"/>
  <c r="JLJ68" i="11"/>
  <c r="JLI68" i="11"/>
  <c r="JLH68" i="11"/>
  <c r="JLG68" i="11"/>
  <c r="JLF68" i="11"/>
  <c r="JLE68" i="11"/>
  <c r="JLD68" i="11"/>
  <c r="JLC68" i="11"/>
  <c r="JLB68" i="11"/>
  <c r="JLA68" i="11"/>
  <c r="JKZ68" i="11"/>
  <c r="JKY68" i="11"/>
  <c r="JKX68" i="11"/>
  <c r="JKW68" i="11"/>
  <c r="JKV68" i="11"/>
  <c r="JKU68" i="11"/>
  <c r="JKT68" i="11"/>
  <c r="JKS68" i="11"/>
  <c r="JKR68" i="11"/>
  <c r="JKQ68" i="11"/>
  <c r="JKP68" i="11"/>
  <c r="JKO68" i="11"/>
  <c r="JKN68" i="11"/>
  <c r="JKM68" i="11"/>
  <c r="JKL68" i="11"/>
  <c r="JKK68" i="11"/>
  <c r="JKJ68" i="11"/>
  <c r="JKI68" i="11"/>
  <c r="JKH68" i="11"/>
  <c r="JKG68" i="11"/>
  <c r="JKF68" i="11"/>
  <c r="JKE68" i="11"/>
  <c r="JKD68" i="11"/>
  <c r="JKC68" i="11"/>
  <c r="JKB68" i="11"/>
  <c r="JKA68" i="11"/>
  <c r="JJZ68" i="11"/>
  <c r="JJY68" i="11"/>
  <c r="JJX68" i="11"/>
  <c r="JJW68" i="11"/>
  <c r="JJV68" i="11"/>
  <c r="JJU68" i="11"/>
  <c r="JJT68" i="11"/>
  <c r="JJS68" i="11"/>
  <c r="JJR68" i="11"/>
  <c r="JJQ68" i="11"/>
  <c r="JJP68" i="11"/>
  <c r="JJO68" i="11"/>
  <c r="JJN68" i="11"/>
  <c r="JJM68" i="11"/>
  <c r="JJL68" i="11"/>
  <c r="JJK68" i="11"/>
  <c r="JJJ68" i="11"/>
  <c r="JJI68" i="11"/>
  <c r="JJH68" i="11"/>
  <c r="JJG68" i="11"/>
  <c r="JJF68" i="11"/>
  <c r="JJE68" i="11"/>
  <c r="JJD68" i="11"/>
  <c r="JJC68" i="11"/>
  <c r="JJB68" i="11"/>
  <c r="JJA68" i="11"/>
  <c r="JIZ68" i="11"/>
  <c r="JIY68" i="11"/>
  <c r="JIX68" i="11"/>
  <c r="JIW68" i="11"/>
  <c r="JIV68" i="11"/>
  <c r="JIU68" i="11"/>
  <c r="JIT68" i="11"/>
  <c r="JIS68" i="11"/>
  <c r="JIR68" i="11"/>
  <c r="JIQ68" i="11"/>
  <c r="JIP68" i="11"/>
  <c r="JIO68" i="11"/>
  <c r="JIN68" i="11"/>
  <c r="JIM68" i="11"/>
  <c r="JIL68" i="11"/>
  <c r="JIK68" i="11"/>
  <c r="JIJ68" i="11"/>
  <c r="JII68" i="11"/>
  <c r="JIH68" i="11"/>
  <c r="JIG68" i="11"/>
  <c r="JIF68" i="11"/>
  <c r="JIE68" i="11"/>
  <c r="JID68" i="11"/>
  <c r="JIC68" i="11"/>
  <c r="JIB68" i="11"/>
  <c r="JIA68" i="11"/>
  <c r="JHZ68" i="11"/>
  <c r="JHY68" i="11"/>
  <c r="JHX68" i="11"/>
  <c r="JHW68" i="11"/>
  <c r="JHV68" i="11"/>
  <c r="JHU68" i="11"/>
  <c r="JHT68" i="11"/>
  <c r="JHS68" i="11"/>
  <c r="JHR68" i="11"/>
  <c r="JHQ68" i="11"/>
  <c r="JHP68" i="11"/>
  <c r="JHO68" i="11"/>
  <c r="JHN68" i="11"/>
  <c r="JHM68" i="11"/>
  <c r="JHL68" i="11"/>
  <c r="JHK68" i="11"/>
  <c r="JHJ68" i="11"/>
  <c r="JHI68" i="11"/>
  <c r="JHH68" i="11"/>
  <c r="JHG68" i="11"/>
  <c r="JHF68" i="11"/>
  <c r="JHE68" i="11"/>
  <c r="JHD68" i="11"/>
  <c r="JHC68" i="11"/>
  <c r="JHB68" i="11"/>
  <c r="JHA68" i="11"/>
  <c r="JGZ68" i="11"/>
  <c r="JGY68" i="11"/>
  <c r="JGX68" i="11"/>
  <c r="JGW68" i="11"/>
  <c r="JGV68" i="11"/>
  <c r="JGU68" i="11"/>
  <c r="JGT68" i="11"/>
  <c r="JGS68" i="11"/>
  <c r="JGR68" i="11"/>
  <c r="JGQ68" i="11"/>
  <c r="JGP68" i="11"/>
  <c r="JGO68" i="11"/>
  <c r="JGN68" i="11"/>
  <c r="JGM68" i="11"/>
  <c r="JGL68" i="11"/>
  <c r="JGK68" i="11"/>
  <c r="JGJ68" i="11"/>
  <c r="JGI68" i="11"/>
  <c r="JGH68" i="11"/>
  <c r="JGG68" i="11"/>
  <c r="JGF68" i="11"/>
  <c r="JGE68" i="11"/>
  <c r="JGD68" i="11"/>
  <c r="JGC68" i="11"/>
  <c r="JGB68" i="11"/>
  <c r="JGA68" i="11"/>
  <c r="JFZ68" i="11"/>
  <c r="JFY68" i="11"/>
  <c r="JFX68" i="11"/>
  <c r="JFW68" i="11"/>
  <c r="JFV68" i="11"/>
  <c r="JFU68" i="11"/>
  <c r="JFT68" i="11"/>
  <c r="JFS68" i="11"/>
  <c r="JFR68" i="11"/>
  <c r="JFQ68" i="11"/>
  <c r="JFP68" i="11"/>
  <c r="JFO68" i="11"/>
  <c r="JFN68" i="11"/>
  <c r="JFM68" i="11"/>
  <c r="JFL68" i="11"/>
  <c r="JFK68" i="11"/>
  <c r="JFJ68" i="11"/>
  <c r="JFI68" i="11"/>
  <c r="JFH68" i="11"/>
  <c r="JFG68" i="11"/>
  <c r="JFF68" i="11"/>
  <c r="JFE68" i="11"/>
  <c r="JFD68" i="11"/>
  <c r="JFC68" i="11"/>
  <c r="JFB68" i="11"/>
  <c r="JFA68" i="11"/>
  <c r="JEZ68" i="11"/>
  <c r="JEY68" i="11"/>
  <c r="JEX68" i="11"/>
  <c r="JEW68" i="11"/>
  <c r="JEV68" i="11"/>
  <c r="JEU68" i="11"/>
  <c r="JET68" i="11"/>
  <c r="JES68" i="11"/>
  <c r="JER68" i="11"/>
  <c r="JEQ68" i="11"/>
  <c r="JEP68" i="11"/>
  <c r="JEO68" i="11"/>
  <c r="JEN68" i="11"/>
  <c r="JEM68" i="11"/>
  <c r="JEL68" i="11"/>
  <c r="JEK68" i="11"/>
  <c r="JEJ68" i="11"/>
  <c r="JEI68" i="11"/>
  <c r="JEH68" i="11"/>
  <c r="JEG68" i="11"/>
  <c r="JEF68" i="11"/>
  <c r="JEE68" i="11"/>
  <c r="JED68" i="11"/>
  <c r="JEC68" i="11"/>
  <c r="JEB68" i="11"/>
  <c r="JEA68" i="11"/>
  <c r="JDZ68" i="11"/>
  <c r="JDY68" i="11"/>
  <c r="JDX68" i="11"/>
  <c r="JDW68" i="11"/>
  <c r="JDV68" i="11"/>
  <c r="JDU68" i="11"/>
  <c r="JDT68" i="11"/>
  <c r="JDS68" i="11"/>
  <c r="JDR68" i="11"/>
  <c r="JDQ68" i="11"/>
  <c r="JDP68" i="11"/>
  <c r="JDO68" i="11"/>
  <c r="JDN68" i="11"/>
  <c r="JDM68" i="11"/>
  <c r="JDL68" i="11"/>
  <c r="JDK68" i="11"/>
  <c r="JDJ68" i="11"/>
  <c r="JDI68" i="11"/>
  <c r="JDH68" i="11"/>
  <c r="JDG68" i="11"/>
  <c r="JDF68" i="11"/>
  <c r="JDE68" i="11"/>
  <c r="JDD68" i="11"/>
  <c r="JDC68" i="11"/>
  <c r="JDB68" i="11"/>
  <c r="JDA68" i="11"/>
  <c r="JCZ68" i="11"/>
  <c r="JCY68" i="11"/>
  <c r="JCX68" i="11"/>
  <c r="JCW68" i="11"/>
  <c r="JCV68" i="11"/>
  <c r="JCU68" i="11"/>
  <c r="JCT68" i="11"/>
  <c r="JCS68" i="11"/>
  <c r="JCR68" i="11"/>
  <c r="JCQ68" i="11"/>
  <c r="JCP68" i="11"/>
  <c r="JCO68" i="11"/>
  <c r="JCN68" i="11"/>
  <c r="JCM68" i="11"/>
  <c r="JCL68" i="11"/>
  <c r="JCK68" i="11"/>
  <c r="JCJ68" i="11"/>
  <c r="JCI68" i="11"/>
  <c r="JCH68" i="11"/>
  <c r="JCG68" i="11"/>
  <c r="JCF68" i="11"/>
  <c r="JCE68" i="11"/>
  <c r="JCD68" i="11"/>
  <c r="JCC68" i="11"/>
  <c r="JCB68" i="11"/>
  <c r="JCA68" i="11"/>
  <c r="JBZ68" i="11"/>
  <c r="JBY68" i="11"/>
  <c r="JBX68" i="11"/>
  <c r="JBW68" i="11"/>
  <c r="JBV68" i="11"/>
  <c r="JBU68" i="11"/>
  <c r="JBT68" i="11"/>
  <c r="JBS68" i="11"/>
  <c r="JBR68" i="11"/>
  <c r="JBQ68" i="11"/>
  <c r="JBP68" i="11"/>
  <c r="JBO68" i="11"/>
  <c r="JBN68" i="11"/>
  <c r="JBM68" i="11"/>
  <c r="JBL68" i="11"/>
  <c r="JBK68" i="11"/>
  <c r="JBJ68" i="11"/>
  <c r="JBI68" i="11"/>
  <c r="JBH68" i="11"/>
  <c r="JBG68" i="11"/>
  <c r="JBF68" i="11"/>
  <c r="JBE68" i="11"/>
  <c r="JBD68" i="11"/>
  <c r="JBC68" i="11"/>
  <c r="JBB68" i="11"/>
  <c r="JBA68" i="11"/>
  <c r="JAZ68" i="11"/>
  <c r="JAY68" i="11"/>
  <c r="JAX68" i="11"/>
  <c r="JAW68" i="11"/>
  <c r="JAV68" i="11"/>
  <c r="JAU68" i="11"/>
  <c r="JAT68" i="11"/>
  <c r="JAS68" i="11"/>
  <c r="JAR68" i="11"/>
  <c r="JAQ68" i="11"/>
  <c r="JAP68" i="11"/>
  <c r="JAO68" i="11"/>
  <c r="JAN68" i="11"/>
  <c r="JAM68" i="11"/>
  <c r="JAL68" i="11"/>
  <c r="JAK68" i="11"/>
  <c r="JAJ68" i="11"/>
  <c r="JAI68" i="11"/>
  <c r="JAH68" i="11"/>
  <c r="JAG68" i="11"/>
  <c r="JAF68" i="11"/>
  <c r="JAE68" i="11"/>
  <c r="JAD68" i="11"/>
  <c r="JAC68" i="11"/>
  <c r="JAB68" i="11"/>
  <c r="JAA68" i="11"/>
  <c r="IZZ68" i="11"/>
  <c r="IZY68" i="11"/>
  <c r="IZX68" i="11"/>
  <c r="IZW68" i="11"/>
  <c r="IZV68" i="11"/>
  <c r="IZU68" i="11"/>
  <c r="IZT68" i="11"/>
  <c r="IZS68" i="11"/>
  <c r="IZR68" i="11"/>
  <c r="IZQ68" i="11"/>
  <c r="IZP68" i="11"/>
  <c r="IZO68" i="11"/>
  <c r="IZN68" i="11"/>
  <c r="IZM68" i="11"/>
  <c r="IZL68" i="11"/>
  <c r="IZK68" i="11"/>
  <c r="IZJ68" i="11"/>
  <c r="IZI68" i="11"/>
  <c r="IZH68" i="11"/>
  <c r="IZG68" i="11"/>
  <c r="IZF68" i="11"/>
  <c r="IZE68" i="11"/>
  <c r="IZD68" i="11"/>
  <c r="IZC68" i="11"/>
  <c r="IZB68" i="11"/>
  <c r="IZA68" i="11"/>
  <c r="IYZ68" i="11"/>
  <c r="IYY68" i="11"/>
  <c r="IYX68" i="11"/>
  <c r="IYW68" i="11"/>
  <c r="IYV68" i="11"/>
  <c r="IYU68" i="11"/>
  <c r="IYT68" i="11"/>
  <c r="IYS68" i="11"/>
  <c r="IYR68" i="11"/>
  <c r="IYQ68" i="11"/>
  <c r="IYP68" i="11"/>
  <c r="IYO68" i="11"/>
  <c r="IYN68" i="11"/>
  <c r="IYM68" i="11"/>
  <c r="IYL68" i="11"/>
  <c r="IYK68" i="11"/>
  <c r="IYJ68" i="11"/>
  <c r="IYI68" i="11"/>
  <c r="IYH68" i="11"/>
  <c r="IYG68" i="11"/>
  <c r="IYF68" i="11"/>
  <c r="IYE68" i="11"/>
  <c r="IYD68" i="11"/>
  <c r="IYC68" i="11"/>
  <c r="IYB68" i="11"/>
  <c r="IYA68" i="11"/>
  <c r="IXZ68" i="11"/>
  <c r="IXY68" i="11"/>
  <c r="IXX68" i="11"/>
  <c r="IXW68" i="11"/>
  <c r="IXV68" i="11"/>
  <c r="IXU68" i="11"/>
  <c r="IXT68" i="11"/>
  <c r="IXS68" i="11"/>
  <c r="IXR68" i="11"/>
  <c r="IXQ68" i="11"/>
  <c r="IXP68" i="11"/>
  <c r="IXO68" i="11"/>
  <c r="IXN68" i="11"/>
  <c r="IXM68" i="11"/>
  <c r="IXL68" i="11"/>
  <c r="IXK68" i="11"/>
  <c r="IXJ68" i="11"/>
  <c r="IXI68" i="11"/>
  <c r="IXH68" i="11"/>
  <c r="IXG68" i="11"/>
  <c r="IXF68" i="11"/>
  <c r="IXE68" i="11"/>
  <c r="IXD68" i="11"/>
  <c r="IXC68" i="11"/>
  <c r="IXB68" i="11"/>
  <c r="IXA68" i="11"/>
  <c r="IWZ68" i="11"/>
  <c r="IWY68" i="11"/>
  <c r="IWX68" i="11"/>
  <c r="IWW68" i="11"/>
  <c r="IWV68" i="11"/>
  <c r="IWU68" i="11"/>
  <c r="IWT68" i="11"/>
  <c r="IWS68" i="11"/>
  <c r="IWR68" i="11"/>
  <c r="IWQ68" i="11"/>
  <c r="IWP68" i="11"/>
  <c r="IWO68" i="11"/>
  <c r="IWN68" i="11"/>
  <c r="IWM68" i="11"/>
  <c r="IWL68" i="11"/>
  <c r="IWK68" i="11"/>
  <c r="IWJ68" i="11"/>
  <c r="IWI68" i="11"/>
  <c r="IWH68" i="11"/>
  <c r="IWG68" i="11"/>
  <c r="IWF68" i="11"/>
  <c r="IWE68" i="11"/>
  <c r="IWD68" i="11"/>
  <c r="IWC68" i="11"/>
  <c r="IWB68" i="11"/>
  <c r="IWA68" i="11"/>
  <c r="IVZ68" i="11"/>
  <c r="IVY68" i="11"/>
  <c r="IVX68" i="11"/>
  <c r="IVW68" i="11"/>
  <c r="IVV68" i="11"/>
  <c r="IVU68" i="11"/>
  <c r="IVT68" i="11"/>
  <c r="IVS68" i="11"/>
  <c r="IVR68" i="11"/>
  <c r="IVQ68" i="11"/>
  <c r="IVP68" i="11"/>
  <c r="IVO68" i="11"/>
  <c r="IVN68" i="11"/>
  <c r="IVM68" i="11"/>
  <c r="IVL68" i="11"/>
  <c r="IVK68" i="11"/>
  <c r="IVJ68" i="11"/>
  <c r="IVI68" i="11"/>
  <c r="IVH68" i="11"/>
  <c r="IVG68" i="11"/>
  <c r="IVF68" i="11"/>
  <c r="IVE68" i="11"/>
  <c r="IVD68" i="11"/>
  <c r="IVC68" i="11"/>
  <c r="IVB68" i="11"/>
  <c r="IVA68" i="11"/>
  <c r="IUZ68" i="11"/>
  <c r="IUY68" i="11"/>
  <c r="IUX68" i="11"/>
  <c r="IUW68" i="11"/>
  <c r="IUV68" i="11"/>
  <c r="IUU68" i="11"/>
  <c r="IUT68" i="11"/>
  <c r="IUS68" i="11"/>
  <c r="IUR68" i="11"/>
  <c r="IUQ68" i="11"/>
  <c r="IUP68" i="11"/>
  <c r="IUO68" i="11"/>
  <c r="IUN68" i="11"/>
  <c r="IUM68" i="11"/>
  <c r="IUL68" i="11"/>
  <c r="IUK68" i="11"/>
  <c r="IUJ68" i="11"/>
  <c r="IUI68" i="11"/>
  <c r="IUH68" i="11"/>
  <c r="IUG68" i="11"/>
  <c r="IUF68" i="11"/>
  <c r="IUE68" i="11"/>
  <c r="IUD68" i="11"/>
  <c r="IUC68" i="11"/>
  <c r="IUB68" i="11"/>
  <c r="IUA68" i="11"/>
  <c r="ITZ68" i="11"/>
  <c r="ITY68" i="11"/>
  <c r="ITX68" i="11"/>
  <c r="ITW68" i="11"/>
  <c r="ITV68" i="11"/>
  <c r="ITU68" i="11"/>
  <c r="ITT68" i="11"/>
  <c r="ITS68" i="11"/>
  <c r="ITR68" i="11"/>
  <c r="ITQ68" i="11"/>
  <c r="ITP68" i="11"/>
  <c r="ITO68" i="11"/>
  <c r="ITN68" i="11"/>
  <c r="ITM68" i="11"/>
  <c r="ITL68" i="11"/>
  <c r="ITK68" i="11"/>
  <c r="ITJ68" i="11"/>
  <c r="ITI68" i="11"/>
  <c r="ITH68" i="11"/>
  <c r="ITG68" i="11"/>
  <c r="ITF68" i="11"/>
  <c r="ITE68" i="11"/>
  <c r="ITD68" i="11"/>
  <c r="ITC68" i="11"/>
  <c r="ITB68" i="11"/>
  <c r="ITA68" i="11"/>
  <c r="ISZ68" i="11"/>
  <c r="ISY68" i="11"/>
  <c r="ISX68" i="11"/>
  <c r="ISW68" i="11"/>
  <c r="ISV68" i="11"/>
  <c r="ISU68" i="11"/>
  <c r="IST68" i="11"/>
  <c r="ISS68" i="11"/>
  <c r="ISR68" i="11"/>
  <c r="ISQ68" i="11"/>
  <c r="ISP68" i="11"/>
  <c r="ISO68" i="11"/>
  <c r="ISN68" i="11"/>
  <c r="ISM68" i="11"/>
  <c r="ISL68" i="11"/>
  <c r="ISK68" i="11"/>
  <c r="ISJ68" i="11"/>
  <c r="ISI68" i="11"/>
  <c r="ISH68" i="11"/>
  <c r="ISG68" i="11"/>
  <c r="ISF68" i="11"/>
  <c r="ISE68" i="11"/>
  <c r="ISD68" i="11"/>
  <c r="ISC68" i="11"/>
  <c r="ISB68" i="11"/>
  <c r="ISA68" i="11"/>
  <c r="IRZ68" i="11"/>
  <c r="IRY68" i="11"/>
  <c r="IRX68" i="11"/>
  <c r="IRW68" i="11"/>
  <c r="IRV68" i="11"/>
  <c r="IRU68" i="11"/>
  <c r="IRT68" i="11"/>
  <c r="IRS68" i="11"/>
  <c r="IRR68" i="11"/>
  <c r="IRQ68" i="11"/>
  <c r="IRP68" i="11"/>
  <c r="IRO68" i="11"/>
  <c r="IRN68" i="11"/>
  <c r="IRM68" i="11"/>
  <c r="IRL68" i="11"/>
  <c r="IRK68" i="11"/>
  <c r="IRJ68" i="11"/>
  <c r="IRI68" i="11"/>
  <c r="IRH68" i="11"/>
  <c r="IRG68" i="11"/>
  <c r="IRF68" i="11"/>
  <c r="IRE68" i="11"/>
  <c r="IRD68" i="11"/>
  <c r="IRC68" i="11"/>
  <c r="IRB68" i="11"/>
  <c r="IRA68" i="11"/>
  <c r="IQZ68" i="11"/>
  <c r="IQY68" i="11"/>
  <c r="IQX68" i="11"/>
  <c r="IQW68" i="11"/>
  <c r="IQV68" i="11"/>
  <c r="IQU68" i="11"/>
  <c r="IQT68" i="11"/>
  <c r="IQS68" i="11"/>
  <c r="IQR68" i="11"/>
  <c r="IQQ68" i="11"/>
  <c r="IQP68" i="11"/>
  <c r="IQO68" i="11"/>
  <c r="IQN68" i="11"/>
  <c r="IQM68" i="11"/>
  <c r="IQL68" i="11"/>
  <c r="IQK68" i="11"/>
  <c r="IQJ68" i="11"/>
  <c r="IQI68" i="11"/>
  <c r="IQH68" i="11"/>
  <c r="IQG68" i="11"/>
  <c r="IQF68" i="11"/>
  <c r="IQE68" i="11"/>
  <c r="IQD68" i="11"/>
  <c r="IQC68" i="11"/>
  <c r="IQB68" i="11"/>
  <c r="IQA68" i="11"/>
  <c r="IPZ68" i="11"/>
  <c r="IPY68" i="11"/>
  <c r="IPX68" i="11"/>
  <c r="IPW68" i="11"/>
  <c r="IPV68" i="11"/>
  <c r="IPU68" i="11"/>
  <c r="IPT68" i="11"/>
  <c r="IPS68" i="11"/>
  <c r="IPR68" i="11"/>
  <c r="IPQ68" i="11"/>
  <c r="IPP68" i="11"/>
  <c r="IPO68" i="11"/>
  <c r="IPN68" i="11"/>
  <c r="IPM68" i="11"/>
  <c r="IPL68" i="11"/>
  <c r="IPK68" i="11"/>
  <c r="IPJ68" i="11"/>
  <c r="IPI68" i="11"/>
  <c r="IPH68" i="11"/>
  <c r="IPG68" i="11"/>
  <c r="IPF68" i="11"/>
  <c r="IPE68" i="11"/>
  <c r="IPD68" i="11"/>
  <c r="IPC68" i="11"/>
  <c r="IPB68" i="11"/>
  <c r="IPA68" i="11"/>
  <c r="IOZ68" i="11"/>
  <c r="IOY68" i="11"/>
  <c r="IOX68" i="11"/>
  <c r="IOW68" i="11"/>
  <c r="IOV68" i="11"/>
  <c r="IOU68" i="11"/>
  <c r="IOT68" i="11"/>
  <c r="IOS68" i="11"/>
  <c r="IOR68" i="11"/>
  <c r="IOQ68" i="11"/>
  <c r="IOP68" i="11"/>
  <c r="IOO68" i="11"/>
  <c r="ION68" i="11"/>
  <c r="IOM68" i="11"/>
  <c r="IOL68" i="11"/>
  <c r="IOK68" i="11"/>
  <c r="IOJ68" i="11"/>
  <c r="IOI68" i="11"/>
  <c r="IOH68" i="11"/>
  <c r="IOG68" i="11"/>
  <c r="IOF68" i="11"/>
  <c r="IOE68" i="11"/>
  <c r="IOD68" i="11"/>
  <c r="IOC68" i="11"/>
  <c r="IOB68" i="11"/>
  <c r="IOA68" i="11"/>
  <c r="INZ68" i="11"/>
  <c r="INY68" i="11"/>
  <c r="INX68" i="11"/>
  <c r="INW68" i="11"/>
  <c r="INV68" i="11"/>
  <c r="INU68" i="11"/>
  <c r="INT68" i="11"/>
  <c r="INS68" i="11"/>
  <c r="INR68" i="11"/>
  <c r="INQ68" i="11"/>
  <c r="INP68" i="11"/>
  <c r="INO68" i="11"/>
  <c r="INN68" i="11"/>
  <c r="INM68" i="11"/>
  <c r="INL68" i="11"/>
  <c r="INK68" i="11"/>
  <c r="INJ68" i="11"/>
  <c r="INI68" i="11"/>
  <c r="INH68" i="11"/>
  <c r="ING68" i="11"/>
  <c r="INF68" i="11"/>
  <c r="INE68" i="11"/>
  <c r="IND68" i="11"/>
  <c r="INC68" i="11"/>
  <c r="INB68" i="11"/>
  <c r="INA68" i="11"/>
  <c r="IMZ68" i="11"/>
  <c r="IMY68" i="11"/>
  <c r="IMX68" i="11"/>
  <c r="IMW68" i="11"/>
  <c r="IMV68" i="11"/>
  <c r="IMU68" i="11"/>
  <c r="IMT68" i="11"/>
  <c r="IMS68" i="11"/>
  <c r="IMR68" i="11"/>
  <c r="IMQ68" i="11"/>
  <c r="IMP68" i="11"/>
  <c r="IMO68" i="11"/>
  <c r="IMN68" i="11"/>
  <c r="IMM68" i="11"/>
  <c r="IML68" i="11"/>
  <c r="IMK68" i="11"/>
  <c r="IMJ68" i="11"/>
  <c r="IMI68" i="11"/>
  <c r="IMH68" i="11"/>
  <c r="IMG68" i="11"/>
  <c r="IMF68" i="11"/>
  <c r="IME68" i="11"/>
  <c r="IMD68" i="11"/>
  <c r="IMC68" i="11"/>
  <c r="IMB68" i="11"/>
  <c r="IMA68" i="11"/>
  <c r="ILZ68" i="11"/>
  <c r="ILY68" i="11"/>
  <c r="ILX68" i="11"/>
  <c r="ILW68" i="11"/>
  <c r="ILV68" i="11"/>
  <c r="ILU68" i="11"/>
  <c r="ILT68" i="11"/>
  <c r="ILS68" i="11"/>
  <c r="ILR68" i="11"/>
  <c r="ILQ68" i="11"/>
  <c r="ILP68" i="11"/>
  <c r="ILO68" i="11"/>
  <c r="ILN68" i="11"/>
  <c r="ILM68" i="11"/>
  <c r="ILL68" i="11"/>
  <c r="ILK68" i="11"/>
  <c r="ILJ68" i="11"/>
  <c r="ILI68" i="11"/>
  <c r="ILH68" i="11"/>
  <c r="ILG68" i="11"/>
  <c r="ILF68" i="11"/>
  <c r="ILE68" i="11"/>
  <c r="ILD68" i="11"/>
  <c r="ILC68" i="11"/>
  <c r="ILB68" i="11"/>
  <c r="ILA68" i="11"/>
  <c r="IKZ68" i="11"/>
  <c r="IKY68" i="11"/>
  <c r="IKX68" i="11"/>
  <c r="IKW68" i="11"/>
  <c r="IKV68" i="11"/>
  <c r="IKU68" i="11"/>
  <c r="IKT68" i="11"/>
  <c r="IKS68" i="11"/>
  <c r="IKR68" i="11"/>
  <c r="IKQ68" i="11"/>
  <c r="IKP68" i="11"/>
  <c r="IKO68" i="11"/>
  <c r="IKN68" i="11"/>
  <c r="IKM68" i="11"/>
  <c r="IKL68" i="11"/>
  <c r="IKK68" i="11"/>
  <c r="IKJ68" i="11"/>
  <c r="IKI68" i="11"/>
  <c r="IKH68" i="11"/>
  <c r="IKG68" i="11"/>
  <c r="IKF68" i="11"/>
  <c r="IKE68" i="11"/>
  <c r="IKD68" i="11"/>
  <c r="IKC68" i="11"/>
  <c r="IKB68" i="11"/>
  <c r="IKA68" i="11"/>
  <c r="IJZ68" i="11"/>
  <c r="IJY68" i="11"/>
  <c r="IJX68" i="11"/>
  <c r="IJW68" i="11"/>
  <c r="IJV68" i="11"/>
  <c r="IJU68" i="11"/>
  <c r="IJT68" i="11"/>
  <c r="IJS68" i="11"/>
  <c r="IJR68" i="11"/>
  <c r="IJQ68" i="11"/>
  <c r="IJP68" i="11"/>
  <c r="IJO68" i="11"/>
  <c r="IJN68" i="11"/>
  <c r="IJM68" i="11"/>
  <c r="IJL68" i="11"/>
  <c r="IJK68" i="11"/>
  <c r="IJJ68" i="11"/>
  <c r="IJI68" i="11"/>
  <c r="IJH68" i="11"/>
  <c r="IJG68" i="11"/>
  <c r="IJF68" i="11"/>
  <c r="IJE68" i="11"/>
  <c r="IJD68" i="11"/>
  <c r="IJC68" i="11"/>
  <c r="IJB68" i="11"/>
  <c r="IJA68" i="11"/>
  <c r="IIZ68" i="11"/>
  <c r="IIY68" i="11"/>
  <c r="IIX68" i="11"/>
  <c r="IIW68" i="11"/>
  <c r="IIV68" i="11"/>
  <c r="IIU68" i="11"/>
  <c r="IIT68" i="11"/>
  <c r="IIS68" i="11"/>
  <c r="IIR68" i="11"/>
  <c r="IIQ68" i="11"/>
  <c r="IIP68" i="11"/>
  <c r="IIO68" i="11"/>
  <c r="IIN68" i="11"/>
  <c r="IIM68" i="11"/>
  <c r="IIL68" i="11"/>
  <c r="IIK68" i="11"/>
  <c r="IIJ68" i="11"/>
  <c r="III68" i="11"/>
  <c r="IIH68" i="11"/>
  <c r="IIG68" i="11"/>
  <c r="IIF68" i="11"/>
  <c r="IIE68" i="11"/>
  <c r="IID68" i="11"/>
  <c r="IIC68" i="11"/>
  <c r="IIB68" i="11"/>
  <c r="IIA68" i="11"/>
  <c r="IHZ68" i="11"/>
  <c r="IHY68" i="11"/>
  <c r="IHX68" i="11"/>
  <c r="IHW68" i="11"/>
  <c r="IHV68" i="11"/>
  <c r="IHU68" i="11"/>
  <c r="IHT68" i="11"/>
  <c r="IHS68" i="11"/>
  <c r="IHR68" i="11"/>
  <c r="IHQ68" i="11"/>
  <c r="IHP68" i="11"/>
  <c r="IHO68" i="11"/>
  <c r="IHN68" i="11"/>
  <c r="IHM68" i="11"/>
  <c r="IHL68" i="11"/>
  <c r="IHK68" i="11"/>
  <c r="IHJ68" i="11"/>
  <c r="IHI68" i="11"/>
  <c r="IHH68" i="11"/>
  <c r="IHG68" i="11"/>
  <c r="IHF68" i="11"/>
  <c r="IHE68" i="11"/>
  <c r="IHD68" i="11"/>
  <c r="IHC68" i="11"/>
  <c r="IHB68" i="11"/>
  <c r="IHA68" i="11"/>
  <c r="IGZ68" i="11"/>
  <c r="IGY68" i="11"/>
  <c r="IGX68" i="11"/>
  <c r="IGW68" i="11"/>
  <c r="IGV68" i="11"/>
  <c r="IGU68" i="11"/>
  <c r="IGT68" i="11"/>
  <c r="IGS68" i="11"/>
  <c r="IGR68" i="11"/>
  <c r="IGQ68" i="11"/>
  <c r="IGP68" i="11"/>
  <c r="IGO68" i="11"/>
  <c r="IGN68" i="11"/>
  <c r="IGM68" i="11"/>
  <c r="IGL68" i="11"/>
  <c r="IGK68" i="11"/>
  <c r="IGJ68" i="11"/>
  <c r="IGI68" i="11"/>
  <c r="IGH68" i="11"/>
  <c r="IGG68" i="11"/>
  <c r="IGF68" i="11"/>
  <c r="IGE68" i="11"/>
  <c r="IGD68" i="11"/>
  <c r="IGC68" i="11"/>
  <c r="IGB68" i="11"/>
  <c r="IGA68" i="11"/>
  <c r="IFZ68" i="11"/>
  <c r="IFY68" i="11"/>
  <c r="IFX68" i="11"/>
  <c r="IFW68" i="11"/>
  <c r="IFV68" i="11"/>
  <c r="IFU68" i="11"/>
  <c r="IFT68" i="11"/>
  <c r="IFS68" i="11"/>
  <c r="IFR68" i="11"/>
  <c r="IFQ68" i="11"/>
  <c r="IFP68" i="11"/>
  <c r="IFO68" i="11"/>
  <c r="IFN68" i="11"/>
  <c r="IFM68" i="11"/>
  <c r="IFL68" i="11"/>
  <c r="IFK68" i="11"/>
  <c r="IFJ68" i="11"/>
  <c r="IFI68" i="11"/>
  <c r="IFH68" i="11"/>
  <c r="IFG68" i="11"/>
  <c r="IFF68" i="11"/>
  <c r="IFE68" i="11"/>
  <c r="IFD68" i="11"/>
  <c r="IFC68" i="11"/>
  <c r="IFB68" i="11"/>
  <c r="IFA68" i="11"/>
  <c r="IEZ68" i="11"/>
  <c r="IEY68" i="11"/>
  <c r="IEX68" i="11"/>
  <c r="IEW68" i="11"/>
  <c r="IEV68" i="11"/>
  <c r="IEU68" i="11"/>
  <c r="IET68" i="11"/>
  <c r="IES68" i="11"/>
  <c r="IER68" i="11"/>
  <c r="IEQ68" i="11"/>
  <c r="IEP68" i="11"/>
  <c r="IEO68" i="11"/>
  <c r="IEN68" i="11"/>
  <c r="IEM68" i="11"/>
  <c r="IEL68" i="11"/>
  <c r="IEK68" i="11"/>
  <c r="IEJ68" i="11"/>
  <c r="IEI68" i="11"/>
  <c r="IEH68" i="11"/>
  <c r="IEG68" i="11"/>
  <c r="IEF68" i="11"/>
  <c r="IEE68" i="11"/>
  <c r="IED68" i="11"/>
  <c r="IEC68" i="11"/>
  <c r="IEB68" i="11"/>
  <c r="IEA68" i="11"/>
  <c r="IDZ68" i="11"/>
  <c r="IDY68" i="11"/>
  <c r="IDX68" i="11"/>
  <c r="IDW68" i="11"/>
  <c r="IDV68" i="11"/>
  <c r="IDU68" i="11"/>
  <c r="IDT68" i="11"/>
  <c r="IDS68" i="11"/>
  <c r="IDR68" i="11"/>
  <c r="IDQ68" i="11"/>
  <c r="IDP68" i="11"/>
  <c r="IDO68" i="11"/>
  <c r="IDN68" i="11"/>
  <c r="IDM68" i="11"/>
  <c r="IDL68" i="11"/>
  <c r="IDK68" i="11"/>
  <c r="IDJ68" i="11"/>
  <c r="IDI68" i="11"/>
  <c r="IDH68" i="11"/>
  <c r="IDG68" i="11"/>
  <c r="IDF68" i="11"/>
  <c r="IDE68" i="11"/>
  <c r="IDD68" i="11"/>
  <c r="IDC68" i="11"/>
  <c r="IDB68" i="11"/>
  <c r="IDA68" i="11"/>
  <c r="ICZ68" i="11"/>
  <c r="ICY68" i="11"/>
  <c r="ICX68" i="11"/>
  <c r="ICW68" i="11"/>
  <c r="ICV68" i="11"/>
  <c r="ICU68" i="11"/>
  <c r="ICT68" i="11"/>
  <c r="ICS68" i="11"/>
  <c r="ICR68" i="11"/>
  <c r="ICQ68" i="11"/>
  <c r="ICP68" i="11"/>
  <c r="ICO68" i="11"/>
  <c r="ICN68" i="11"/>
  <c r="ICM68" i="11"/>
  <c r="ICL68" i="11"/>
  <c r="ICK68" i="11"/>
  <c r="ICJ68" i="11"/>
  <c r="ICI68" i="11"/>
  <c r="ICH68" i="11"/>
  <c r="ICG68" i="11"/>
  <c r="ICF68" i="11"/>
  <c r="ICE68" i="11"/>
  <c r="ICD68" i="11"/>
  <c r="ICC68" i="11"/>
  <c r="ICB68" i="11"/>
  <c r="ICA68" i="11"/>
  <c r="IBZ68" i="11"/>
  <c r="IBY68" i="11"/>
  <c r="IBX68" i="11"/>
  <c r="IBW68" i="11"/>
  <c r="IBV68" i="11"/>
  <c r="IBU68" i="11"/>
  <c r="IBT68" i="11"/>
  <c r="IBS68" i="11"/>
  <c r="IBR68" i="11"/>
  <c r="IBQ68" i="11"/>
  <c r="IBP68" i="11"/>
  <c r="IBO68" i="11"/>
  <c r="IBN68" i="11"/>
  <c r="IBM68" i="11"/>
  <c r="IBL68" i="11"/>
  <c r="IBK68" i="11"/>
  <c r="IBJ68" i="11"/>
  <c r="IBI68" i="11"/>
  <c r="IBH68" i="11"/>
  <c r="IBG68" i="11"/>
  <c r="IBF68" i="11"/>
  <c r="IBE68" i="11"/>
  <c r="IBD68" i="11"/>
  <c r="IBC68" i="11"/>
  <c r="IBB68" i="11"/>
  <c r="IBA68" i="11"/>
  <c r="IAZ68" i="11"/>
  <c r="IAY68" i="11"/>
  <c r="IAX68" i="11"/>
  <c r="IAW68" i="11"/>
  <c r="IAV68" i="11"/>
  <c r="IAU68" i="11"/>
  <c r="IAT68" i="11"/>
  <c r="IAS68" i="11"/>
  <c r="IAR68" i="11"/>
  <c r="IAQ68" i="11"/>
  <c r="IAP68" i="11"/>
  <c r="IAO68" i="11"/>
  <c r="IAN68" i="11"/>
  <c r="IAM68" i="11"/>
  <c r="IAL68" i="11"/>
  <c r="IAK68" i="11"/>
  <c r="IAJ68" i="11"/>
  <c r="IAI68" i="11"/>
  <c r="IAH68" i="11"/>
  <c r="IAG68" i="11"/>
  <c r="IAF68" i="11"/>
  <c r="IAE68" i="11"/>
  <c r="IAD68" i="11"/>
  <c r="IAC68" i="11"/>
  <c r="IAB68" i="11"/>
  <c r="IAA68" i="11"/>
  <c r="HZZ68" i="11"/>
  <c r="HZY68" i="11"/>
  <c r="HZX68" i="11"/>
  <c r="HZW68" i="11"/>
  <c r="HZV68" i="11"/>
  <c r="HZU68" i="11"/>
  <c r="HZT68" i="11"/>
  <c r="HZS68" i="11"/>
  <c r="HZR68" i="11"/>
  <c r="HZQ68" i="11"/>
  <c r="HZP68" i="11"/>
  <c r="HZO68" i="11"/>
  <c r="HZN68" i="11"/>
  <c r="HZM68" i="11"/>
  <c r="HZL68" i="11"/>
  <c r="HZK68" i="11"/>
  <c r="HZJ68" i="11"/>
  <c r="HZI68" i="11"/>
  <c r="HZH68" i="11"/>
  <c r="HZG68" i="11"/>
  <c r="HZF68" i="11"/>
  <c r="HZE68" i="11"/>
  <c r="HZD68" i="11"/>
  <c r="HZC68" i="11"/>
  <c r="HZB68" i="11"/>
  <c r="HZA68" i="11"/>
  <c r="HYZ68" i="11"/>
  <c r="HYY68" i="11"/>
  <c r="HYX68" i="11"/>
  <c r="HYW68" i="11"/>
  <c r="HYV68" i="11"/>
  <c r="HYU68" i="11"/>
  <c r="HYT68" i="11"/>
  <c r="HYS68" i="11"/>
  <c r="HYR68" i="11"/>
  <c r="HYQ68" i="11"/>
  <c r="HYP68" i="11"/>
  <c r="HYO68" i="11"/>
  <c r="HYN68" i="11"/>
  <c r="HYM68" i="11"/>
  <c r="HYL68" i="11"/>
  <c r="HYK68" i="11"/>
  <c r="HYJ68" i="11"/>
  <c r="HYI68" i="11"/>
  <c r="HYH68" i="11"/>
  <c r="HYG68" i="11"/>
  <c r="HYF68" i="11"/>
  <c r="HYE68" i="11"/>
  <c r="HYD68" i="11"/>
  <c r="HYC68" i="11"/>
  <c r="HYB68" i="11"/>
  <c r="HYA68" i="11"/>
  <c r="HXZ68" i="11"/>
  <c r="HXY68" i="11"/>
  <c r="HXX68" i="11"/>
  <c r="HXW68" i="11"/>
  <c r="HXV68" i="11"/>
  <c r="HXU68" i="11"/>
  <c r="HXT68" i="11"/>
  <c r="HXS68" i="11"/>
  <c r="HXR68" i="11"/>
  <c r="HXQ68" i="11"/>
  <c r="HXP68" i="11"/>
  <c r="HXO68" i="11"/>
  <c r="HXN68" i="11"/>
  <c r="HXM68" i="11"/>
  <c r="HXL68" i="11"/>
  <c r="HXK68" i="11"/>
  <c r="HXJ68" i="11"/>
  <c r="HXI68" i="11"/>
  <c r="HXH68" i="11"/>
  <c r="HXG68" i="11"/>
  <c r="HXF68" i="11"/>
  <c r="HXE68" i="11"/>
  <c r="HXD68" i="11"/>
  <c r="HXC68" i="11"/>
  <c r="HXB68" i="11"/>
  <c r="HXA68" i="11"/>
  <c r="HWZ68" i="11"/>
  <c r="HWY68" i="11"/>
  <c r="HWX68" i="11"/>
  <c r="HWW68" i="11"/>
  <c r="HWV68" i="11"/>
  <c r="HWU68" i="11"/>
  <c r="HWT68" i="11"/>
  <c r="HWS68" i="11"/>
  <c r="HWR68" i="11"/>
  <c r="HWQ68" i="11"/>
  <c r="HWP68" i="11"/>
  <c r="HWO68" i="11"/>
  <c r="HWN68" i="11"/>
  <c r="HWM68" i="11"/>
  <c r="HWL68" i="11"/>
  <c r="HWK68" i="11"/>
  <c r="HWJ68" i="11"/>
  <c r="HWI68" i="11"/>
  <c r="HWH68" i="11"/>
  <c r="HWG68" i="11"/>
  <c r="HWF68" i="11"/>
  <c r="HWE68" i="11"/>
  <c r="HWD68" i="11"/>
  <c r="HWC68" i="11"/>
  <c r="HWB68" i="11"/>
  <c r="HWA68" i="11"/>
  <c r="HVZ68" i="11"/>
  <c r="HVY68" i="11"/>
  <c r="HVX68" i="11"/>
  <c r="HVW68" i="11"/>
  <c r="HVV68" i="11"/>
  <c r="HVU68" i="11"/>
  <c r="HVT68" i="11"/>
  <c r="HVS68" i="11"/>
  <c r="HVR68" i="11"/>
  <c r="HVQ68" i="11"/>
  <c r="HVP68" i="11"/>
  <c r="HVO68" i="11"/>
  <c r="HVN68" i="11"/>
  <c r="HVM68" i="11"/>
  <c r="HVL68" i="11"/>
  <c r="HVK68" i="11"/>
  <c r="HVJ68" i="11"/>
  <c r="HVI68" i="11"/>
  <c r="HVH68" i="11"/>
  <c r="HVG68" i="11"/>
  <c r="HVF68" i="11"/>
  <c r="HVE68" i="11"/>
  <c r="HVD68" i="11"/>
  <c r="HVC68" i="11"/>
  <c r="HVB68" i="11"/>
  <c r="HVA68" i="11"/>
  <c r="HUZ68" i="11"/>
  <c r="HUY68" i="11"/>
  <c r="HUX68" i="11"/>
  <c r="HUW68" i="11"/>
  <c r="HUV68" i="11"/>
  <c r="HUU68" i="11"/>
  <c r="HUT68" i="11"/>
  <c r="HUS68" i="11"/>
  <c r="HUR68" i="11"/>
  <c r="HUQ68" i="11"/>
  <c r="HUP68" i="11"/>
  <c r="HUO68" i="11"/>
  <c r="HUN68" i="11"/>
  <c r="HUM68" i="11"/>
  <c r="HUL68" i="11"/>
  <c r="HUK68" i="11"/>
  <c r="HUJ68" i="11"/>
  <c r="HUI68" i="11"/>
  <c r="HUH68" i="11"/>
  <c r="HUG68" i="11"/>
  <c r="HUF68" i="11"/>
  <c r="HUE68" i="11"/>
  <c r="HUD68" i="11"/>
  <c r="HUC68" i="11"/>
  <c r="HUB68" i="11"/>
  <c r="HUA68" i="11"/>
  <c r="HTZ68" i="11"/>
  <c r="HTY68" i="11"/>
  <c r="HTX68" i="11"/>
  <c r="HTW68" i="11"/>
  <c r="HTV68" i="11"/>
  <c r="HTU68" i="11"/>
  <c r="HTT68" i="11"/>
  <c r="HTS68" i="11"/>
  <c r="HTR68" i="11"/>
  <c r="HTQ68" i="11"/>
  <c r="HTP68" i="11"/>
  <c r="HTO68" i="11"/>
  <c r="HTN68" i="11"/>
  <c r="HTM68" i="11"/>
  <c r="HTL68" i="11"/>
  <c r="HTK68" i="11"/>
  <c r="HTJ68" i="11"/>
  <c r="HTI68" i="11"/>
  <c r="HTH68" i="11"/>
  <c r="HTG68" i="11"/>
  <c r="HTF68" i="11"/>
  <c r="HTE68" i="11"/>
  <c r="HTD68" i="11"/>
  <c r="HTC68" i="11"/>
  <c r="HTB68" i="11"/>
  <c r="HTA68" i="11"/>
  <c r="HSZ68" i="11"/>
  <c r="HSY68" i="11"/>
  <c r="HSX68" i="11"/>
  <c r="HSW68" i="11"/>
  <c r="HSV68" i="11"/>
  <c r="HSU68" i="11"/>
  <c r="HST68" i="11"/>
  <c r="HSS68" i="11"/>
  <c r="HSR68" i="11"/>
  <c r="HSQ68" i="11"/>
  <c r="HSP68" i="11"/>
  <c r="HSO68" i="11"/>
  <c r="HSN68" i="11"/>
  <c r="HSM68" i="11"/>
  <c r="HSL68" i="11"/>
  <c r="HSK68" i="11"/>
  <c r="HSJ68" i="11"/>
  <c r="HSI68" i="11"/>
  <c r="HSH68" i="11"/>
  <c r="HSG68" i="11"/>
  <c r="HSF68" i="11"/>
  <c r="HSE68" i="11"/>
  <c r="HSD68" i="11"/>
  <c r="HSC68" i="11"/>
  <c r="HSB68" i="11"/>
  <c r="HSA68" i="11"/>
  <c r="HRZ68" i="11"/>
  <c r="HRY68" i="11"/>
  <c r="HRX68" i="11"/>
  <c r="HRW68" i="11"/>
  <c r="HRV68" i="11"/>
  <c r="HRU68" i="11"/>
  <c r="HRT68" i="11"/>
  <c r="HRS68" i="11"/>
  <c r="HRR68" i="11"/>
  <c r="HRQ68" i="11"/>
  <c r="HRP68" i="11"/>
  <c r="HRO68" i="11"/>
  <c r="HRN68" i="11"/>
  <c r="HRM68" i="11"/>
  <c r="HRL68" i="11"/>
  <c r="HRK68" i="11"/>
  <c r="HRJ68" i="11"/>
  <c r="HRI68" i="11"/>
  <c r="HRH68" i="11"/>
  <c r="HRG68" i="11"/>
  <c r="HRF68" i="11"/>
  <c r="HRE68" i="11"/>
  <c r="HRD68" i="11"/>
  <c r="HRC68" i="11"/>
  <c r="HRB68" i="11"/>
  <c r="HRA68" i="11"/>
  <c r="HQZ68" i="11"/>
  <c r="HQY68" i="11"/>
  <c r="HQX68" i="11"/>
  <c r="HQW68" i="11"/>
  <c r="HQV68" i="11"/>
  <c r="HQU68" i="11"/>
  <c r="HQT68" i="11"/>
  <c r="HQS68" i="11"/>
  <c r="HQR68" i="11"/>
  <c r="HQQ68" i="11"/>
  <c r="HQP68" i="11"/>
  <c r="HQO68" i="11"/>
  <c r="HQN68" i="11"/>
  <c r="HQM68" i="11"/>
  <c r="HQL68" i="11"/>
  <c r="HQK68" i="11"/>
  <c r="HQJ68" i="11"/>
  <c r="HQI68" i="11"/>
  <c r="HQH68" i="11"/>
  <c r="HQG68" i="11"/>
  <c r="HQF68" i="11"/>
  <c r="HQE68" i="11"/>
  <c r="HQD68" i="11"/>
  <c r="HQC68" i="11"/>
  <c r="HQB68" i="11"/>
  <c r="HQA68" i="11"/>
  <c r="HPZ68" i="11"/>
  <c r="HPY68" i="11"/>
  <c r="HPX68" i="11"/>
  <c r="HPW68" i="11"/>
  <c r="HPV68" i="11"/>
  <c r="HPU68" i="11"/>
  <c r="HPT68" i="11"/>
  <c r="HPS68" i="11"/>
  <c r="HPR68" i="11"/>
  <c r="HPQ68" i="11"/>
  <c r="HPP68" i="11"/>
  <c r="HPO68" i="11"/>
  <c r="HPN68" i="11"/>
  <c r="HPM68" i="11"/>
  <c r="HPL68" i="11"/>
  <c r="HPK68" i="11"/>
  <c r="HPJ68" i="11"/>
  <c r="HPI68" i="11"/>
  <c r="HPH68" i="11"/>
  <c r="HPG68" i="11"/>
  <c r="HPF68" i="11"/>
  <c r="HPE68" i="11"/>
  <c r="HPD68" i="11"/>
  <c r="HPC68" i="11"/>
  <c r="HPB68" i="11"/>
  <c r="HPA68" i="11"/>
  <c r="HOZ68" i="11"/>
  <c r="HOY68" i="11"/>
  <c r="HOX68" i="11"/>
  <c r="HOW68" i="11"/>
  <c r="HOV68" i="11"/>
  <c r="HOU68" i="11"/>
  <c r="HOT68" i="11"/>
  <c r="HOS68" i="11"/>
  <c r="HOR68" i="11"/>
  <c r="HOQ68" i="11"/>
  <c r="HOP68" i="11"/>
  <c r="HOO68" i="11"/>
  <c r="HON68" i="11"/>
  <c r="HOM68" i="11"/>
  <c r="HOL68" i="11"/>
  <c r="HOK68" i="11"/>
  <c r="HOJ68" i="11"/>
  <c r="HOI68" i="11"/>
  <c r="HOH68" i="11"/>
  <c r="HOG68" i="11"/>
  <c r="HOF68" i="11"/>
  <c r="HOE68" i="11"/>
  <c r="HOD68" i="11"/>
  <c r="HOC68" i="11"/>
  <c r="HOB68" i="11"/>
  <c r="HOA68" i="11"/>
  <c r="HNZ68" i="11"/>
  <c r="HNY68" i="11"/>
  <c r="HNX68" i="11"/>
  <c r="HNW68" i="11"/>
  <c r="HNV68" i="11"/>
  <c r="HNU68" i="11"/>
  <c r="HNT68" i="11"/>
  <c r="HNS68" i="11"/>
  <c r="HNR68" i="11"/>
  <c r="HNQ68" i="11"/>
  <c r="HNP68" i="11"/>
  <c r="HNO68" i="11"/>
  <c r="HNN68" i="11"/>
  <c r="HNM68" i="11"/>
  <c r="HNL68" i="11"/>
  <c r="HNK68" i="11"/>
  <c r="HNJ68" i="11"/>
  <c r="HNI68" i="11"/>
  <c r="HNH68" i="11"/>
  <c r="HNG68" i="11"/>
  <c r="HNF68" i="11"/>
  <c r="HNE68" i="11"/>
  <c r="HND68" i="11"/>
  <c r="HNC68" i="11"/>
  <c r="HNB68" i="11"/>
  <c r="HNA68" i="11"/>
  <c r="HMZ68" i="11"/>
  <c r="HMY68" i="11"/>
  <c r="HMX68" i="11"/>
  <c r="HMW68" i="11"/>
  <c r="HMV68" i="11"/>
  <c r="HMU68" i="11"/>
  <c r="HMT68" i="11"/>
  <c r="HMS68" i="11"/>
  <c r="HMR68" i="11"/>
  <c r="HMQ68" i="11"/>
  <c r="HMP68" i="11"/>
  <c r="HMO68" i="11"/>
  <c r="HMN68" i="11"/>
  <c r="HMM68" i="11"/>
  <c r="HML68" i="11"/>
  <c r="HMK68" i="11"/>
  <c r="HMJ68" i="11"/>
  <c r="HMI68" i="11"/>
  <c r="HMH68" i="11"/>
  <c r="HMG68" i="11"/>
  <c r="HMF68" i="11"/>
  <c r="HME68" i="11"/>
  <c r="HMD68" i="11"/>
  <c r="HMC68" i="11"/>
  <c r="HMB68" i="11"/>
  <c r="HMA68" i="11"/>
  <c r="HLZ68" i="11"/>
  <c r="HLY68" i="11"/>
  <c r="HLX68" i="11"/>
  <c r="HLW68" i="11"/>
  <c r="HLV68" i="11"/>
  <c r="HLU68" i="11"/>
  <c r="HLT68" i="11"/>
  <c r="HLS68" i="11"/>
  <c r="HLR68" i="11"/>
  <c r="HLQ68" i="11"/>
  <c r="HLP68" i="11"/>
  <c r="HLO68" i="11"/>
  <c r="HLN68" i="11"/>
  <c r="HLM68" i="11"/>
  <c r="HLL68" i="11"/>
  <c r="HLK68" i="11"/>
  <c r="HLJ68" i="11"/>
  <c r="HLI68" i="11"/>
  <c r="HLH68" i="11"/>
  <c r="HLG68" i="11"/>
  <c r="HLF68" i="11"/>
  <c r="HLE68" i="11"/>
  <c r="HLD68" i="11"/>
  <c r="HLC68" i="11"/>
  <c r="HLB68" i="11"/>
  <c r="HLA68" i="11"/>
  <c r="HKZ68" i="11"/>
  <c r="HKY68" i="11"/>
  <c r="HKX68" i="11"/>
  <c r="HKW68" i="11"/>
  <c r="HKV68" i="11"/>
  <c r="HKU68" i="11"/>
  <c r="HKT68" i="11"/>
  <c r="HKS68" i="11"/>
  <c r="HKR68" i="11"/>
  <c r="HKQ68" i="11"/>
  <c r="HKP68" i="11"/>
  <c r="HKO68" i="11"/>
  <c r="HKN68" i="11"/>
  <c r="HKM68" i="11"/>
  <c r="HKL68" i="11"/>
  <c r="HKK68" i="11"/>
  <c r="HKJ68" i="11"/>
  <c r="HKI68" i="11"/>
  <c r="HKH68" i="11"/>
  <c r="HKG68" i="11"/>
  <c r="HKF68" i="11"/>
  <c r="HKE68" i="11"/>
  <c r="HKD68" i="11"/>
  <c r="HKC68" i="11"/>
  <c r="HKB68" i="11"/>
  <c r="HKA68" i="11"/>
  <c r="HJZ68" i="11"/>
  <c r="HJY68" i="11"/>
  <c r="HJX68" i="11"/>
  <c r="HJW68" i="11"/>
  <c r="HJV68" i="11"/>
  <c r="HJU68" i="11"/>
  <c r="HJT68" i="11"/>
  <c r="HJS68" i="11"/>
  <c r="HJR68" i="11"/>
  <c r="HJQ68" i="11"/>
  <c r="HJP68" i="11"/>
  <c r="HJO68" i="11"/>
  <c r="HJN68" i="11"/>
  <c r="HJM68" i="11"/>
  <c r="HJL68" i="11"/>
  <c r="HJK68" i="11"/>
  <c r="HJJ68" i="11"/>
  <c r="HJI68" i="11"/>
  <c r="HJH68" i="11"/>
  <c r="HJG68" i="11"/>
  <c r="HJF68" i="11"/>
  <c r="HJE68" i="11"/>
  <c r="HJD68" i="11"/>
  <c r="HJC68" i="11"/>
  <c r="HJB68" i="11"/>
  <c r="HJA68" i="11"/>
  <c r="HIZ68" i="11"/>
  <c r="HIY68" i="11"/>
  <c r="HIX68" i="11"/>
  <c r="HIW68" i="11"/>
  <c r="HIV68" i="11"/>
  <c r="HIU68" i="11"/>
  <c r="HIT68" i="11"/>
  <c r="HIS68" i="11"/>
  <c r="HIR68" i="11"/>
  <c r="HIQ68" i="11"/>
  <c r="HIP68" i="11"/>
  <c r="HIO68" i="11"/>
  <c r="HIN68" i="11"/>
  <c r="HIM68" i="11"/>
  <c r="HIL68" i="11"/>
  <c r="HIK68" i="11"/>
  <c r="HIJ68" i="11"/>
  <c r="HII68" i="11"/>
  <c r="HIH68" i="11"/>
  <c r="HIG68" i="11"/>
  <c r="HIF68" i="11"/>
  <c r="HIE68" i="11"/>
  <c r="HID68" i="11"/>
  <c r="HIC68" i="11"/>
  <c r="HIB68" i="11"/>
  <c r="HIA68" i="11"/>
  <c r="HHZ68" i="11"/>
  <c r="HHY68" i="11"/>
  <c r="HHX68" i="11"/>
  <c r="HHW68" i="11"/>
  <c r="HHV68" i="11"/>
  <c r="HHU68" i="11"/>
  <c r="HHT68" i="11"/>
  <c r="HHS68" i="11"/>
  <c r="HHR68" i="11"/>
  <c r="HHQ68" i="11"/>
  <c r="HHP68" i="11"/>
  <c r="HHO68" i="11"/>
  <c r="HHN68" i="11"/>
  <c r="HHM68" i="11"/>
  <c r="HHL68" i="11"/>
  <c r="HHK68" i="11"/>
  <c r="HHJ68" i="11"/>
  <c r="HHI68" i="11"/>
  <c r="HHH68" i="11"/>
  <c r="HHG68" i="11"/>
  <c r="HHF68" i="11"/>
  <c r="HHE68" i="11"/>
  <c r="HHD68" i="11"/>
  <c r="HHC68" i="11"/>
  <c r="HHB68" i="11"/>
  <c r="HHA68" i="11"/>
  <c r="HGZ68" i="11"/>
  <c r="HGY68" i="11"/>
  <c r="HGX68" i="11"/>
  <c r="HGW68" i="11"/>
  <c r="HGV68" i="11"/>
  <c r="HGU68" i="11"/>
  <c r="HGT68" i="11"/>
  <c r="HGS68" i="11"/>
  <c r="HGR68" i="11"/>
  <c r="HGQ68" i="11"/>
  <c r="HGP68" i="11"/>
  <c r="HGO68" i="11"/>
  <c r="HGN68" i="11"/>
  <c r="HGM68" i="11"/>
  <c r="HGL68" i="11"/>
  <c r="HGK68" i="11"/>
  <c r="HGJ68" i="11"/>
  <c r="HGI68" i="11"/>
  <c r="HGH68" i="11"/>
  <c r="HGG68" i="11"/>
  <c r="HGF68" i="11"/>
  <c r="HGE68" i="11"/>
  <c r="HGD68" i="11"/>
  <c r="HGC68" i="11"/>
  <c r="HGB68" i="11"/>
  <c r="HGA68" i="11"/>
  <c r="HFZ68" i="11"/>
  <c r="HFY68" i="11"/>
  <c r="HFX68" i="11"/>
  <c r="HFW68" i="11"/>
  <c r="HFV68" i="11"/>
  <c r="HFU68" i="11"/>
  <c r="HFT68" i="11"/>
  <c r="HFS68" i="11"/>
  <c r="HFR68" i="11"/>
  <c r="HFQ68" i="11"/>
  <c r="HFP68" i="11"/>
  <c r="HFO68" i="11"/>
  <c r="HFN68" i="11"/>
  <c r="HFM68" i="11"/>
  <c r="HFL68" i="11"/>
  <c r="HFK68" i="11"/>
  <c r="HFJ68" i="11"/>
  <c r="HFI68" i="11"/>
  <c r="HFH68" i="11"/>
  <c r="HFG68" i="11"/>
  <c r="HFF68" i="11"/>
  <c r="HFE68" i="11"/>
  <c r="HFD68" i="11"/>
  <c r="HFC68" i="11"/>
  <c r="HFB68" i="11"/>
  <c r="HFA68" i="11"/>
  <c r="HEZ68" i="11"/>
  <c r="HEY68" i="11"/>
  <c r="HEX68" i="11"/>
  <c r="HEW68" i="11"/>
  <c r="HEV68" i="11"/>
  <c r="HEU68" i="11"/>
  <c r="HET68" i="11"/>
  <c r="HES68" i="11"/>
  <c r="HER68" i="11"/>
  <c r="HEQ68" i="11"/>
  <c r="HEP68" i="11"/>
  <c r="HEO68" i="11"/>
  <c r="HEN68" i="11"/>
  <c r="HEM68" i="11"/>
  <c r="HEL68" i="11"/>
  <c r="HEK68" i="11"/>
  <c r="HEJ68" i="11"/>
  <c r="HEI68" i="11"/>
  <c r="HEH68" i="11"/>
  <c r="HEG68" i="11"/>
  <c r="HEF68" i="11"/>
  <c r="HEE68" i="11"/>
  <c r="HED68" i="11"/>
  <c r="HEC68" i="11"/>
  <c r="HEB68" i="11"/>
  <c r="HEA68" i="11"/>
  <c r="HDZ68" i="11"/>
  <c r="HDY68" i="11"/>
  <c r="HDX68" i="11"/>
  <c r="HDW68" i="11"/>
  <c r="HDV68" i="11"/>
  <c r="HDU68" i="11"/>
  <c r="HDT68" i="11"/>
  <c r="HDS68" i="11"/>
  <c r="HDR68" i="11"/>
  <c r="HDQ68" i="11"/>
  <c r="HDP68" i="11"/>
  <c r="HDO68" i="11"/>
  <c r="HDN68" i="11"/>
  <c r="HDM68" i="11"/>
  <c r="HDL68" i="11"/>
  <c r="HDK68" i="11"/>
  <c r="HDJ68" i="11"/>
  <c r="HDI68" i="11"/>
  <c r="HDH68" i="11"/>
  <c r="HDG68" i="11"/>
  <c r="HDF68" i="11"/>
  <c r="HDE68" i="11"/>
  <c r="HDD68" i="11"/>
  <c r="HDC68" i="11"/>
  <c r="HDB68" i="11"/>
  <c r="HDA68" i="11"/>
  <c r="HCZ68" i="11"/>
  <c r="HCY68" i="11"/>
  <c r="HCX68" i="11"/>
  <c r="HCW68" i="11"/>
  <c r="HCV68" i="11"/>
  <c r="HCU68" i="11"/>
  <c r="HCT68" i="11"/>
  <c r="HCS68" i="11"/>
  <c r="HCR68" i="11"/>
  <c r="HCQ68" i="11"/>
  <c r="HCP68" i="11"/>
  <c r="HCO68" i="11"/>
  <c r="HCN68" i="11"/>
  <c r="HCM68" i="11"/>
  <c r="HCL68" i="11"/>
  <c r="HCK68" i="11"/>
  <c r="HCJ68" i="11"/>
  <c r="HCI68" i="11"/>
  <c r="HCH68" i="11"/>
  <c r="HCG68" i="11"/>
  <c r="HCF68" i="11"/>
  <c r="HCE68" i="11"/>
  <c r="HCD68" i="11"/>
  <c r="HCC68" i="11"/>
  <c r="HCB68" i="11"/>
  <c r="HCA68" i="11"/>
  <c r="HBZ68" i="11"/>
  <c r="HBY68" i="11"/>
  <c r="HBX68" i="11"/>
  <c r="HBW68" i="11"/>
  <c r="HBV68" i="11"/>
  <c r="HBU68" i="11"/>
  <c r="HBT68" i="11"/>
  <c r="HBS68" i="11"/>
  <c r="HBR68" i="11"/>
  <c r="HBQ68" i="11"/>
  <c r="HBP68" i="11"/>
  <c r="HBO68" i="11"/>
  <c r="HBN68" i="11"/>
  <c r="HBM68" i="11"/>
  <c r="HBL68" i="11"/>
  <c r="HBK68" i="11"/>
  <c r="HBJ68" i="11"/>
  <c r="HBI68" i="11"/>
  <c r="HBH68" i="11"/>
  <c r="HBG68" i="11"/>
  <c r="HBF68" i="11"/>
  <c r="HBE68" i="11"/>
  <c r="HBD68" i="11"/>
  <c r="HBC68" i="11"/>
  <c r="HBB68" i="11"/>
  <c r="HBA68" i="11"/>
  <c r="HAZ68" i="11"/>
  <c r="HAY68" i="11"/>
  <c r="HAX68" i="11"/>
  <c r="HAW68" i="11"/>
  <c r="HAV68" i="11"/>
  <c r="HAU68" i="11"/>
  <c r="HAT68" i="11"/>
  <c r="HAS68" i="11"/>
  <c r="HAR68" i="11"/>
  <c r="HAQ68" i="11"/>
  <c r="HAP68" i="11"/>
  <c r="HAO68" i="11"/>
  <c r="HAN68" i="11"/>
  <c r="HAM68" i="11"/>
  <c r="HAL68" i="11"/>
  <c r="HAK68" i="11"/>
  <c r="HAJ68" i="11"/>
  <c r="HAI68" i="11"/>
  <c r="HAH68" i="11"/>
  <c r="HAG68" i="11"/>
  <c r="HAF68" i="11"/>
  <c r="HAE68" i="11"/>
  <c r="HAD68" i="11"/>
  <c r="HAC68" i="11"/>
  <c r="HAB68" i="11"/>
  <c r="HAA68" i="11"/>
  <c r="GZZ68" i="11"/>
  <c r="GZY68" i="11"/>
  <c r="GZX68" i="11"/>
  <c r="GZW68" i="11"/>
  <c r="GZV68" i="11"/>
  <c r="GZU68" i="11"/>
  <c r="GZT68" i="11"/>
  <c r="GZS68" i="11"/>
  <c r="GZR68" i="11"/>
  <c r="GZQ68" i="11"/>
  <c r="GZP68" i="11"/>
  <c r="GZO68" i="11"/>
  <c r="GZN68" i="11"/>
  <c r="GZM68" i="11"/>
  <c r="GZL68" i="11"/>
  <c r="GZK68" i="11"/>
  <c r="GZJ68" i="11"/>
  <c r="GZI68" i="11"/>
  <c r="GZH68" i="11"/>
  <c r="GZG68" i="11"/>
  <c r="GZF68" i="11"/>
  <c r="GZE68" i="11"/>
  <c r="GZD68" i="11"/>
  <c r="GZC68" i="11"/>
  <c r="GZB68" i="11"/>
  <c r="GZA68" i="11"/>
  <c r="GYZ68" i="11"/>
  <c r="GYY68" i="11"/>
  <c r="GYX68" i="11"/>
  <c r="GYW68" i="11"/>
  <c r="GYV68" i="11"/>
  <c r="GYU68" i="11"/>
  <c r="GYT68" i="11"/>
  <c r="GYS68" i="11"/>
  <c r="GYR68" i="11"/>
  <c r="GYQ68" i="11"/>
  <c r="GYP68" i="11"/>
  <c r="GYO68" i="11"/>
  <c r="GYN68" i="11"/>
  <c r="GYM68" i="11"/>
  <c r="GYL68" i="11"/>
  <c r="GYK68" i="11"/>
  <c r="GYJ68" i="11"/>
  <c r="GYI68" i="11"/>
  <c r="GYH68" i="11"/>
  <c r="GYG68" i="11"/>
  <c r="GYF68" i="11"/>
  <c r="GYE68" i="11"/>
  <c r="GYD68" i="11"/>
  <c r="GYC68" i="11"/>
  <c r="GYB68" i="11"/>
  <c r="GYA68" i="11"/>
  <c r="GXZ68" i="11"/>
  <c r="GXY68" i="11"/>
  <c r="GXX68" i="11"/>
  <c r="GXW68" i="11"/>
  <c r="GXV68" i="11"/>
  <c r="GXU68" i="11"/>
  <c r="GXT68" i="11"/>
  <c r="GXS68" i="11"/>
  <c r="GXR68" i="11"/>
  <c r="GXQ68" i="11"/>
  <c r="GXP68" i="11"/>
  <c r="GXO68" i="11"/>
  <c r="GXN68" i="11"/>
  <c r="GXM68" i="11"/>
  <c r="GXL68" i="11"/>
  <c r="GXK68" i="11"/>
  <c r="GXJ68" i="11"/>
  <c r="GXI68" i="11"/>
  <c r="GXH68" i="11"/>
  <c r="GXG68" i="11"/>
  <c r="GXF68" i="11"/>
  <c r="GXE68" i="11"/>
  <c r="GXD68" i="11"/>
  <c r="GXC68" i="11"/>
  <c r="GXB68" i="11"/>
  <c r="GXA68" i="11"/>
  <c r="GWZ68" i="11"/>
  <c r="GWY68" i="11"/>
  <c r="GWX68" i="11"/>
  <c r="GWW68" i="11"/>
  <c r="GWV68" i="11"/>
  <c r="GWU68" i="11"/>
  <c r="GWT68" i="11"/>
  <c r="GWS68" i="11"/>
  <c r="GWR68" i="11"/>
  <c r="GWQ68" i="11"/>
  <c r="GWP68" i="11"/>
  <c r="GWO68" i="11"/>
  <c r="GWN68" i="11"/>
  <c r="GWM68" i="11"/>
  <c r="GWL68" i="11"/>
  <c r="GWK68" i="11"/>
  <c r="GWJ68" i="11"/>
  <c r="GWI68" i="11"/>
  <c r="GWH68" i="11"/>
  <c r="GWG68" i="11"/>
  <c r="GWF68" i="11"/>
  <c r="GWE68" i="11"/>
  <c r="GWD68" i="11"/>
  <c r="GWC68" i="11"/>
  <c r="GWB68" i="11"/>
  <c r="GWA68" i="11"/>
  <c r="GVZ68" i="11"/>
  <c r="GVY68" i="11"/>
  <c r="GVX68" i="11"/>
  <c r="GVW68" i="11"/>
  <c r="GVV68" i="11"/>
  <c r="GVU68" i="11"/>
  <c r="GVT68" i="11"/>
  <c r="GVS68" i="11"/>
  <c r="GVR68" i="11"/>
  <c r="GVQ68" i="11"/>
  <c r="GVP68" i="11"/>
  <c r="GVO68" i="11"/>
  <c r="GVN68" i="11"/>
  <c r="GVM68" i="11"/>
  <c r="GVL68" i="11"/>
  <c r="GVK68" i="11"/>
  <c r="GVJ68" i="11"/>
  <c r="GVI68" i="11"/>
  <c r="GVH68" i="11"/>
  <c r="GVG68" i="11"/>
  <c r="GVF68" i="11"/>
  <c r="GVE68" i="11"/>
  <c r="GVD68" i="11"/>
  <c r="GVC68" i="11"/>
  <c r="GVB68" i="11"/>
  <c r="GVA68" i="11"/>
  <c r="GUZ68" i="11"/>
  <c r="GUY68" i="11"/>
  <c r="GUX68" i="11"/>
  <c r="GUW68" i="11"/>
  <c r="GUV68" i="11"/>
  <c r="GUU68" i="11"/>
  <c r="GUT68" i="11"/>
  <c r="GUS68" i="11"/>
  <c r="GUR68" i="11"/>
  <c r="GUQ68" i="11"/>
  <c r="GUP68" i="11"/>
  <c r="GUO68" i="11"/>
  <c r="GUN68" i="11"/>
  <c r="GUM68" i="11"/>
  <c r="GUL68" i="11"/>
  <c r="GUK68" i="11"/>
  <c r="GUJ68" i="11"/>
  <c r="GUI68" i="11"/>
  <c r="GUH68" i="11"/>
  <c r="GUG68" i="11"/>
  <c r="GUF68" i="11"/>
  <c r="GUE68" i="11"/>
  <c r="GUD68" i="11"/>
  <c r="GUC68" i="11"/>
  <c r="GUB68" i="11"/>
  <c r="GUA68" i="11"/>
  <c r="GTZ68" i="11"/>
  <c r="GTY68" i="11"/>
  <c r="GTX68" i="11"/>
  <c r="GTW68" i="11"/>
  <c r="GTV68" i="11"/>
  <c r="GTU68" i="11"/>
  <c r="GTT68" i="11"/>
  <c r="GTS68" i="11"/>
  <c r="GTR68" i="11"/>
  <c r="GTQ68" i="11"/>
  <c r="GTP68" i="11"/>
  <c r="GTO68" i="11"/>
  <c r="GTN68" i="11"/>
  <c r="GTM68" i="11"/>
  <c r="GTL68" i="11"/>
  <c r="GTK68" i="11"/>
  <c r="GTJ68" i="11"/>
  <c r="GTI68" i="11"/>
  <c r="GTH68" i="11"/>
  <c r="GTG68" i="11"/>
  <c r="GTF68" i="11"/>
  <c r="GTE68" i="11"/>
  <c r="GTD68" i="11"/>
  <c r="GTC68" i="11"/>
  <c r="GTB68" i="11"/>
  <c r="GTA68" i="11"/>
  <c r="GSZ68" i="11"/>
  <c r="GSY68" i="11"/>
  <c r="GSX68" i="11"/>
  <c r="GSW68" i="11"/>
  <c r="GSV68" i="11"/>
  <c r="GSU68" i="11"/>
  <c r="GST68" i="11"/>
  <c r="GSS68" i="11"/>
  <c r="GSR68" i="11"/>
  <c r="GSQ68" i="11"/>
  <c r="GSP68" i="11"/>
  <c r="GSO68" i="11"/>
  <c r="GSN68" i="11"/>
  <c r="GSM68" i="11"/>
  <c r="GSL68" i="11"/>
  <c r="GSK68" i="11"/>
  <c r="GSJ68" i="11"/>
  <c r="GSI68" i="11"/>
  <c r="GSH68" i="11"/>
  <c r="GSG68" i="11"/>
  <c r="GSF68" i="11"/>
  <c r="GSE68" i="11"/>
  <c r="GSD68" i="11"/>
  <c r="GSC68" i="11"/>
  <c r="GSB68" i="11"/>
  <c r="GSA68" i="11"/>
  <c r="GRZ68" i="11"/>
  <c r="GRY68" i="11"/>
  <c r="GRX68" i="11"/>
  <c r="GRW68" i="11"/>
  <c r="GRV68" i="11"/>
  <c r="GRU68" i="11"/>
  <c r="GRT68" i="11"/>
  <c r="GRS68" i="11"/>
  <c r="GRR68" i="11"/>
  <c r="GRQ68" i="11"/>
  <c r="GRP68" i="11"/>
  <c r="GRO68" i="11"/>
  <c r="GRN68" i="11"/>
  <c r="GRM68" i="11"/>
  <c r="GRL68" i="11"/>
  <c r="GRK68" i="11"/>
  <c r="GRJ68" i="11"/>
  <c r="GRI68" i="11"/>
  <c r="GRH68" i="11"/>
  <c r="GRG68" i="11"/>
  <c r="GRF68" i="11"/>
  <c r="GRE68" i="11"/>
  <c r="GRD68" i="11"/>
  <c r="GRC68" i="11"/>
  <c r="GRB68" i="11"/>
  <c r="GRA68" i="11"/>
  <c r="GQZ68" i="11"/>
  <c r="GQY68" i="11"/>
  <c r="GQX68" i="11"/>
  <c r="GQW68" i="11"/>
  <c r="GQV68" i="11"/>
  <c r="GQU68" i="11"/>
  <c r="GQT68" i="11"/>
  <c r="GQS68" i="11"/>
  <c r="GQR68" i="11"/>
  <c r="GQQ68" i="11"/>
  <c r="GQP68" i="11"/>
  <c r="GQO68" i="11"/>
  <c r="GQN68" i="11"/>
  <c r="GQM68" i="11"/>
  <c r="GQL68" i="11"/>
  <c r="GQK68" i="11"/>
  <c r="GQJ68" i="11"/>
  <c r="GQI68" i="11"/>
  <c r="GQH68" i="11"/>
  <c r="GQG68" i="11"/>
  <c r="GQF68" i="11"/>
  <c r="GQE68" i="11"/>
  <c r="GQD68" i="11"/>
  <c r="GQC68" i="11"/>
  <c r="GQB68" i="11"/>
  <c r="GQA68" i="11"/>
  <c r="GPZ68" i="11"/>
  <c r="GPY68" i="11"/>
  <c r="GPX68" i="11"/>
  <c r="GPW68" i="11"/>
  <c r="GPV68" i="11"/>
  <c r="GPU68" i="11"/>
  <c r="GPT68" i="11"/>
  <c r="GPS68" i="11"/>
  <c r="GPR68" i="11"/>
  <c r="GPQ68" i="11"/>
  <c r="GPP68" i="11"/>
  <c r="GPO68" i="11"/>
  <c r="GPN68" i="11"/>
  <c r="GPM68" i="11"/>
  <c r="GPL68" i="11"/>
  <c r="GPK68" i="11"/>
  <c r="GPJ68" i="11"/>
  <c r="GPI68" i="11"/>
  <c r="GPH68" i="11"/>
  <c r="GPG68" i="11"/>
  <c r="GPF68" i="11"/>
  <c r="GPE68" i="11"/>
  <c r="GPD68" i="11"/>
  <c r="GPC68" i="11"/>
  <c r="GPB68" i="11"/>
  <c r="GPA68" i="11"/>
  <c r="GOZ68" i="11"/>
  <c r="GOY68" i="11"/>
  <c r="GOX68" i="11"/>
  <c r="GOW68" i="11"/>
  <c r="GOV68" i="11"/>
  <c r="GOU68" i="11"/>
  <c r="GOT68" i="11"/>
  <c r="GOS68" i="11"/>
  <c r="GOR68" i="11"/>
  <c r="GOQ68" i="11"/>
  <c r="GOP68" i="11"/>
  <c r="GOO68" i="11"/>
  <c r="GON68" i="11"/>
  <c r="GOM68" i="11"/>
  <c r="GOL68" i="11"/>
  <c r="GOK68" i="11"/>
  <c r="GOJ68" i="11"/>
  <c r="GOI68" i="11"/>
  <c r="GOH68" i="11"/>
  <c r="GOG68" i="11"/>
  <c r="GOF68" i="11"/>
  <c r="GOE68" i="11"/>
  <c r="GOD68" i="11"/>
  <c r="GOC68" i="11"/>
  <c r="GOB68" i="11"/>
  <c r="GOA68" i="11"/>
  <c r="GNZ68" i="11"/>
  <c r="GNY68" i="11"/>
  <c r="GNX68" i="11"/>
  <c r="GNW68" i="11"/>
  <c r="GNV68" i="11"/>
  <c r="GNU68" i="11"/>
  <c r="GNT68" i="11"/>
  <c r="GNS68" i="11"/>
  <c r="GNR68" i="11"/>
  <c r="GNQ68" i="11"/>
  <c r="GNP68" i="11"/>
  <c r="GNO68" i="11"/>
  <c r="GNN68" i="11"/>
  <c r="GNM68" i="11"/>
  <c r="GNL68" i="11"/>
  <c r="GNK68" i="11"/>
  <c r="GNJ68" i="11"/>
  <c r="GNI68" i="11"/>
  <c r="GNH68" i="11"/>
  <c r="GNG68" i="11"/>
  <c r="GNF68" i="11"/>
  <c r="GNE68" i="11"/>
  <c r="GND68" i="11"/>
  <c r="GNC68" i="11"/>
  <c r="GNB68" i="11"/>
  <c r="GNA68" i="11"/>
  <c r="GMZ68" i="11"/>
  <c r="GMY68" i="11"/>
  <c r="GMX68" i="11"/>
  <c r="GMW68" i="11"/>
  <c r="GMV68" i="11"/>
  <c r="GMU68" i="11"/>
  <c r="GMT68" i="11"/>
  <c r="GMS68" i="11"/>
  <c r="GMR68" i="11"/>
  <c r="GMQ68" i="11"/>
  <c r="GMP68" i="11"/>
  <c r="GMO68" i="11"/>
  <c r="GMN68" i="11"/>
  <c r="GMM68" i="11"/>
  <c r="GML68" i="11"/>
  <c r="GMK68" i="11"/>
  <c r="GMJ68" i="11"/>
  <c r="GMI68" i="11"/>
  <c r="GMH68" i="11"/>
  <c r="GMG68" i="11"/>
  <c r="GMF68" i="11"/>
  <c r="GME68" i="11"/>
  <c r="GMD68" i="11"/>
  <c r="GMC68" i="11"/>
  <c r="GMB68" i="11"/>
  <c r="GMA68" i="11"/>
  <c r="GLZ68" i="11"/>
  <c r="GLY68" i="11"/>
  <c r="GLX68" i="11"/>
  <c r="GLW68" i="11"/>
  <c r="GLV68" i="11"/>
  <c r="GLU68" i="11"/>
  <c r="GLT68" i="11"/>
  <c r="GLS68" i="11"/>
  <c r="GLR68" i="11"/>
  <c r="GLQ68" i="11"/>
  <c r="GLP68" i="11"/>
  <c r="GLO68" i="11"/>
  <c r="GLN68" i="11"/>
  <c r="GLM68" i="11"/>
  <c r="GLL68" i="11"/>
  <c r="GLK68" i="11"/>
  <c r="GLJ68" i="11"/>
  <c r="GLI68" i="11"/>
  <c r="GLH68" i="11"/>
  <c r="GLG68" i="11"/>
  <c r="GLF68" i="11"/>
  <c r="GLE68" i="11"/>
  <c r="GLD68" i="11"/>
  <c r="GLC68" i="11"/>
  <c r="GLB68" i="11"/>
  <c r="GLA68" i="11"/>
  <c r="GKZ68" i="11"/>
  <c r="GKY68" i="11"/>
  <c r="GKX68" i="11"/>
  <c r="GKW68" i="11"/>
  <c r="GKV68" i="11"/>
  <c r="GKU68" i="11"/>
  <c r="GKT68" i="11"/>
  <c r="GKS68" i="11"/>
  <c r="GKR68" i="11"/>
  <c r="GKQ68" i="11"/>
  <c r="GKP68" i="11"/>
  <c r="GKO68" i="11"/>
  <c r="GKN68" i="11"/>
  <c r="GKM68" i="11"/>
  <c r="GKL68" i="11"/>
  <c r="GKK68" i="11"/>
  <c r="GKJ68" i="11"/>
  <c r="GKI68" i="11"/>
  <c r="GKH68" i="11"/>
  <c r="GKG68" i="11"/>
  <c r="GKF68" i="11"/>
  <c r="GKE68" i="11"/>
  <c r="GKD68" i="11"/>
  <c r="GKC68" i="11"/>
  <c r="GKB68" i="11"/>
  <c r="GKA68" i="11"/>
  <c r="GJZ68" i="11"/>
  <c r="GJY68" i="11"/>
  <c r="GJX68" i="11"/>
  <c r="GJW68" i="11"/>
  <c r="GJV68" i="11"/>
  <c r="GJU68" i="11"/>
  <c r="GJT68" i="11"/>
  <c r="GJS68" i="11"/>
  <c r="GJR68" i="11"/>
  <c r="GJQ68" i="11"/>
  <c r="GJP68" i="11"/>
  <c r="GJO68" i="11"/>
  <c r="GJN68" i="11"/>
  <c r="GJM68" i="11"/>
  <c r="GJL68" i="11"/>
  <c r="GJK68" i="11"/>
  <c r="GJJ68" i="11"/>
  <c r="GJI68" i="11"/>
  <c r="GJH68" i="11"/>
  <c r="GJG68" i="11"/>
  <c r="GJF68" i="11"/>
  <c r="GJE68" i="11"/>
  <c r="GJD68" i="11"/>
  <c r="GJC68" i="11"/>
  <c r="GJB68" i="11"/>
  <c r="GJA68" i="11"/>
  <c r="GIZ68" i="11"/>
  <c r="GIY68" i="11"/>
  <c r="GIX68" i="11"/>
  <c r="GIW68" i="11"/>
  <c r="GIV68" i="11"/>
  <c r="GIU68" i="11"/>
  <c r="GIT68" i="11"/>
  <c r="GIS68" i="11"/>
  <c r="GIR68" i="11"/>
  <c r="GIQ68" i="11"/>
  <c r="GIP68" i="11"/>
  <c r="GIO68" i="11"/>
  <c r="GIN68" i="11"/>
  <c r="GIM68" i="11"/>
  <c r="GIL68" i="11"/>
  <c r="GIK68" i="11"/>
  <c r="GIJ68" i="11"/>
  <c r="GII68" i="11"/>
  <c r="GIH68" i="11"/>
  <c r="GIG68" i="11"/>
  <c r="GIF68" i="11"/>
  <c r="GIE68" i="11"/>
  <c r="GID68" i="11"/>
  <c r="GIC68" i="11"/>
  <c r="GIB68" i="11"/>
  <c r="GIA68" i="11"/>
  <c r="GHZ68" i="11"/>
  <c r="GHY68" i="11"/>
  <c r="GHX68" i="11"/>
  <c r="GHW68" i="11"/>
  <c r="GHV68" i="11"/>
  <c r="GHU68" i="11"/>
  <c r="GHT68" i="11"/>
  <c r="GHS68" i="11"/>
  <c r="GHR68" i="11"/>
  <c r="GHQ68" i="11"/>
  <c r="GHP68" i="11"/>
  <c r="GHO68" i="11"/>
  <c r="GHN68" i="11"/>
  <c r="GHM68" i="11"/>
  <c r="GHL68" i="11"/>
  <c r="GHK68" i="11"/>
  <c r="GHJ68" i="11"/>
  <c r="GHI68" i="11"/>
  <c r="GHH68" i="11"/>
  <c r="GHG68" i="11"/>
  <c r="GHF68" i="11"/>
  <c r="GHE68" i="11"/>
  <c r="GHD68" i="11"/>
  <c r="GHC68" i="11"/>
  <c r="GHB68" i="11"/>
  <c r="GHA68" i="11"/>
  <c r="GGZ68" i="11"/>
  <c r="GGY68" i="11"/>
  <c r="GGX68" i="11"/>
  <c r="GGW68" i="11"/>
  <c r="GGV68" i="11"/>
  <c r="GGU68" i="11"/>
  <c r="GGT68" i="11"/>
  <c r="GGS68" i="11"/>
  <c r="GGR68" i="11"/>
  <c r="GGQ68" i="11"/>
  <c r="GGP68" i="11"/>
  <c r="GGO68" i="11"/>
  <c r="GGN68" i="11"/>
  <c r="GGM68" i="11"/>
  <c r="GGL68" i="11"/>
  <c r="GGK68" i="11"/>
  <c r="GGJ68" i="11"/>
  <c r="GGI68" i="11"/>
  <c r="GGH68" i="11"/>
  <c r="GGG68" i="11"/>
  <c r="GGF68" i="11"/>
  <c r="GGE68" i="11"/>
  <c r="GGD68" i="11"/>
  <c r="GGC68" i="11"/>
  <c r="GGB68" i="11"/>
  <c r="GGA68" i="11"/>
  <c r="GFZ68" i="11"/>
  <c r="GFY68" i="11"/>
  <c r="GFX68" i="11"/>
  <c r="GFW68" i="11"/>
  <c r="GFV68" i="11"/>
  <c r="GFU68" i="11"/>
  <c r="GFT68" i="11"/>
  <c r="GFS68" i="11"/>
  <c r="GFR68" i="11"/>
  <c r="GFQ68" i="11"/>
  <c r="GFP68" i="11"/>
  <c r="GFO68" i="11"/>
  <c r="GFN68" i="11"/>
  <c r="GFM68" i="11"/>
  <c r="GFL68" i="11"/>
  <c r="GFK68" i="11"/>
  <c r="GFJ68" i="11"/>
  <c r="GFI68" i="11"/>
  <c r="GFH68" i="11"/>
  <c r="GFG68" i="11"/>
  <c r="GFF68" i="11"/>
  <c r="GFE68" i="11"/>
  <c r="GFD68" i="11"/>
  <c r="GFC68" i="11"/>
  <c r="GFB68" i="11"/>
  <c r="GFA68" i="11"/>
  <c r="GEZ68" i="11"/>
  <c r="GEY68" i="11"/>
  <c r="GEX68" i="11"/>
  <c r="GEW68" i="11"/>
  <c r="GEV68" i="11"/>
  <c r="GEU68" i="11"/>
  <c r="GET68" i="11"/>
  <c r="GES68" i="11"/>
  <c r="GER68" i="11"/>
  <c r="GEQ68" i="11"/>
  <c r="GEP68" i="11"/>
  <c r="GEO68" i="11"/>
  <c r="GEN68" i="11"/>
  <c r="GEM68" i="11"/>
  <c r="GEL68" i="11"/>
  <c r="GEK68" i="11"/>
  <c r="GEJ68" i="11"/>
  <c r="GEI68" i="11"/>
  <c r="GEH68" i="11"/>
  <c r="GEG68" i="11"/>
  <c r="GEF68" i="11"/>
  <c r="GEE68" i="11"/>
  <c r="GED68" i="11"/>
  <c r="GEC68" i="11"/>
  <c r="GEB68" i="11"/>
  <c r="GEA68" i="11"/>
  <c r="GDZ68" i="11"/>
  <c r="GDY68" i="11"/>
  <c r="GDX68" i="11"/>
  <c r="GDW68" i="11"/>
  <c r="GDV68" i="11"/>
  <c r="GDU68" i="11"/>
  <c r="GDT68" i="11"/>
  <c r="GDS68" i="11"/>
  <c r="GDR68" i="11"/>
  <c r="GDQ68" i="11"/>
  <c r="GDP68" i="11"/>
  <c r="GDO68" i="11"/>
  <c r="GDN68" i="11"/>
  <c r="GDM68" i="11"/>
  <c r="GDL68" i="11"/>
  <c r="GDK68" i="11"/>
  <c r="GDJ68" i="11"/>
  <c r="GDI68" i="11"/>
  <c r="GDH68" i="11"/>
  <c r="GDG68" i="11"/>
  <c r="GDF68" i="11"/>
  <c r="GDE68" i="11"/>
  <c r="GDD68" i="11"/>
  <c r="GDC68" i="11"/>
  <c r="GDB68" i="11"/>
  <c r="GDA68" i="11"/>
  <c r="GCZ68" i="11"/>
  <c r="GCY68" i="11"/>
  <c r="GCX68" i="11"/>
  <c r="GCW68" i="11"/>
  <c r="GCV68" i="11"/>
  <c r="GCU68" i="11"/>
  <c r="GCT68" i="11"/>
  <c r="GCS68" i="11"/>
  <c r="GCR68" i="11"/>
  <c r="GCQ68" i="11"/>
  <c r="GCP68" i="11"/>
  <c r="GCO68" i="11"/>
  <c r="GCN68" i="11"/>
  <c r="GCM68" i="11"/>
  <c r="GCL68" i="11"/>
  <c r="GCK68" i="11"/>
  <c r="GCJ68" i="11"/>
  <c r="GCI68" i="11"/>
  <c r="GCH68" i="11"/>
  <c r="GCG68" i="11"/>
  <c r="GCF68" i="11"/>
  <c r="GCE68" i="11"/>
  <c r="GCD68" i="11"/>
  <c r="GCC68" i="11"/>
  <c r="GCB68" i="11"/>
  <c r="GCA68" i="11"/>
  <c r="GBZ68" i="11"/>
  <c r="GBY68" i="11"/>
  <c r="GBX68" i="11"/>
  <c r="GBW68" i="11"/>
  <c r="GBV68" i="11"/>
  <c r="GBU68" i="11"/>
  <c r="GBT68" i="11"/>
  <c r="GBS68" i="11"/>
  <c r="GBR68" i="11"/>
  <c r="GBQ68" i="11"/>
  <c r="GBP68" i="11"/>
  <c r="GBO68" i="11"/>
  <c r="GBN68" i="11"/>
  <c r="GBM68" i="11"/>
  <c r="GBL68" i="11"/>
  <c r="GBK68" i="11"/>
  <c r="GBJ68" i="11"/>
  <c r="GBI68" i="11"/>
  <c r="GBH68" i="11"/>
  <c r="GBG68" i="11"/>
  <c r="GBF68" i="11"/>
  <c r="GBE68" i="11"/>
  <c r="GBD68" i="11"/>
  <c r="GBC68" i="11"/>
  <c r="GBB68" i="11"/>
  <c r="GBA68" i="11"/>
  <c r="GAZ68" i="11"/>
  <c r="GAY68" i="11"/>
  <c r="GAX68" i="11"/>
  <c r="GAW68" i="11"/>
  <c r="GAV68" i="11"/>
  <c r="GAU68" i="11"/>
  <c r="GAT68" i="11"/>
  <c r="GAS68" i="11"/>
  <c r="GAR68" i="11"/>
  <c r="GAQ68" i="11"/>
  <c r="GAP68" i="11"/>
  <c r="GAO68" i="11"/>
  <c r="GAN68" i="11"/>
  <c r="GAM68" i="11"/>
  <c r="GAL68" i="11"/>
  <c r="GAK68" i="11"/>
  <c r="GAJ68" i="11"/>
  <c r="GAI68" i="11"/>
  <c r="GAH68" i="11"/>
  <c r="GAG68" i="11"/>
  <c r="GAF68" i="11"/>
  <c r="GAE68" i="11"/>
  <c r="GAD68" i="11"/>
  <c r="GAC68" i="11"/>
  <c r="GAB68" i="11"/>
  <c r="GAA68" i="11"/>
  <c r="FZZ68" i="11"/>
  <c r="FZY68" i="11"/>
  <c r="FZX68" i="11"/>
  <c r="FZW68" i="11"/>
  <c r="FZV68" i="11"/>
  <c r="FZU68" i="11"/>
  <c r="FZT68" i="11"/>
  <c r="FZS68" i="11"/>
  <c r="FZR68" i="11"/>
  <c r="FZQ68" i="11"/>
  <c r="FZP68" i="11"/>
  <c r="FZO68" i="11"/>
  <c r="FZN68" i="11"/>
  <c r="FZM68" i="11"/>
  <c r="FZL68" i="11"/>
  <c r="FZK68" i="11"/>
  <c r="FZJ68" i="11"/>
  <c r="FZI68" i="11"/>
  <c r="FZH68" i="11"/>
  <c r="FZG68" i="11"/>
  <c r="FZF68" i="11"/>
  <c r="FZE68" i="11"/>
  <c r="FZD68" i="11"/>
  <c r="FZC68" i="11"/>
  <c r="FZB68" i="11"/>
  <c r="FZA68" i="11"/>
  <c r="FYZ68" i="11"/>
  <c r="FYY68" i="11"/>
  <c r="FYX68" i="11"/>
  <c r="FYW68" i="11"/>
  <c r="FYV68" i="11"/>
  <c r="FYU68" i="11"/>
  <c r="FYT68" i="11"/>
  <c r="FYS68" i="11"/>
  <c r="FYR68" i="11"/>
  <c r="FYQ68" i="11"/>
  <c r="FYP68" i="11"/>
  <c r="FYO68" i="11"/>
  <c r="FYN68" i="11"/>
  <c r="FYM68" i="11"/>
  <c r="FYL68" i="11"/>
  <c r="FYK68" i="11"/>
  <c r="FYJ68" i="11"/>
  <c r="FYI68" i="11"/>
  <c r="FYH68" i="11"/>
  <c r="FYG68" i="11"/>
  <c r="FYF68" i="11"/>
  <c r="FYE68" i="11"/>
  <c r="FYD68" i="11"/>
  <c r="FYC68" i="11"/>
  <c r="FYB68" i="11"/>
  <c r="FYA68" i="11"/>
  <c r="FXZ68" i="11"/>
  <c r="FXY68" i="11"/>
  <c r="FXX68" i="11"/>
  <c r="FXW68" i="11"/>
  <c r="FXV68" i="11"/>
  <c r="FXU68" i="11"/>
  <c r="FXT68" i="11"/>
  <c r="FXS68" i="11"/>
  <c r="FXR68" i="11"/>
  <c r="FXQ68" i="11"/>
  <c r="FXP68" i="11"/>
  <c r="FXO68" i="11"/>
  <c r="FXN68" i="11"/>
  <c r="FXM68" i="11"/>
  <c r="FXL68" i="11"/>
  <c r="FXK68" i="11"/>
  <c r="FXJ68" i="11"/>
  <c r="FXI68" i="11"/>
  <c r="FXH68" i="11"/>
  <c r="FXG68" i="11"/>
  <c r="FXF68" i="11"/>
  <c r="FXE68" i="11"/>
  <c r="FXD68" i="11"/>
  <c r="FXC68" i="11"/>
  <c r="FXB68" i="11"/>
  <c r="FXA68" i="11"/>
  <c r="FWZ68" i="11"/>
  <c r="FWY68" i="11"/>
  <c r="FWX68" i="11"/>
  <c r="FWW68" i="11"/>
  <c r="FWV68" i="11"/>
  <c r="FWU68" i="11"/>
  <c r="FWT68" i="11"/>
  <c r="FWS68" i="11"/>
  <c r="FWR68" i="11"/>
  <c r="FWQ68" i="11"/>
  <c r="FWP68" i="11"/>
  <c r="FWO68" i="11"/>
  <c r="FWN68" i="11"/>
  <c r="FWM68" i="11"/>
  <c r="FWL68" i="11"/>
  <c r="FWK68" i="11"/>
  <c r="FWJ68" i="11"/>
  <c r="FWI68" i="11"/>
  <c r="FWH68" i="11"/>
  <c r="FWG68" i="11"/>
  <c r="FWF68" i="11"/>
  <c r="FWE68" i="11"/>
  <c r="FWD68" i="11"/>
  <c r="FWC68" i="11"/>
  <c r="FWB68" i="11"/>
  <c r="FWA68" i="11"/>
  <c r="FVZ68" i="11"/>
  <c r="FVY68" i="11"/>
  <c r="FVX68" i="11"/>
  <c r="FVW68" i="11"/>
  <c r="FVV68" i="11"/>
  <c r="FVU68" i="11"/>
  <c r="FVT68" i="11"/>
  <c r="FVS68" i="11"/>
  <c r="FVR68" i="11"/>
  <c r="FVQ68" i="11"/>
  <c r="FVP68" i="11"/>
  <c r="FVO68" i="11"/>
  <c r="FVN68" i="11"/>
  <c r="FVM68" i="11"/>
  <c r="FVL68" i="11"/>
  <c r="FVK68" i="11"/>
  <c r="FVJ68" i="11"/>
  <c r="FVI68" i="11"/>
  <c r="FVH68" i="11"/>
  <c r="FVG68" i="11"/>
  <c r="FVF68" i="11"/>
  <c r="FVE68" i="11"/>
  <c r="FVD68" i="11"/>
  <c r="FVC68" i="11"/>
  <c r="FVB68" i="11"/>
  <c r="FVA68" i="11"/>
  <c r="FUZ68" i="11"/>
  <c r="FUY68" i="11"/>
  <c r="FUX68" i="11"/>
  <c r="FUW68" i="11"/>
  <c r="FUV68" i="11"/>
  <c r="FUU68" i="11"/>
  <c r="FUT68" i="11"/>
  <c r="FUS68" i="11"/>
  <c r="FUR68" i="11"/>
  <c r="FUQ68" i="11"/>
  <c r="FUP68" i="11"/>
  <c r="FUO68" i="11"/>
  <c r="FUN68" i="11"/>
  <c r="FUM68" i="11"/>
  <c r="FUL68" i="11"/>
  <c r="FUK68" i="11"/>
  <c r="FUJ68" i="11"/>
  <c r="FUI68" i="11"/>
  <c r="FUH68" i="11"/>
  <c r="FUG68" i="11"/>
  <c r="FUF68" i="11"/>
  <c r="FUE68" i="11"/>
  <c r="FUD68" i="11"/>
  <c r="FUC68" i="11"/>
  <c r="FUB68" i="11"/>
  <c r="FUA68" i="11"/>
  <c r="FTZ68" i="11"/>
  <c r="FTY68" i="11"/>
  <c r="FTX68" i="11"/>
  <c r="FTW68" i="11"/>
  <c r="FTV68" i="11"/>
  <c r="FTU68" i="11"/>
  <c r="FTT68" i="11"/>
  <c r="FTS68" i="11"/>
  <c r="FTR68" i="11"/>
  <c r="FTQ68" i="11"/>
  <c r="FTP68" i="11"/>
  <c r="FTO68" i="11"/>
  <c r="FTN68" i="11"/>
  <c r="FTM68" i="11"/>
  <c r="FTL68" i="11"/>
  <c r="FTK68" i="11"/>
  <c r="FTJ68" i="11"/>
  <c r="FTI68" i="11"/>
  <c r="FTH68" i="11"/>
  <c r="FTG68" i="11"/>
  <c r="FTF68" i="11"/>
  <c r="FTE68" i="11"/>
  <c r="FTD68" i="11"/>
  <c r="FTC68" i="11"/>
  <c r="FTB68" i="11"/>
  <c r="FTA68" i="11"/>
  <c r="FSZ68" i="11"/>
  <c r="FSY68" i="11"/>
  <c r="FSX68" i="11"/>
  <c r="FSW68" i="11"/>
  <c r="FSV68" i="11"/>
  <c r="FSU68" i="11"/>
  <c r="FST68" i="11"/>
  <c r="FSS68" i="11"/>
  <c r="FSR68" i="11"/>
  <c r="FSQ68" i="11"/>
  <c r="FSP68" i="11"/>
  <c r="FSO68" i="11"/>
  <c r="FSN68" i="11"/>
  <c r="FSM68" i="11"/>
  <c r="FSL68" i="11"/>
  <c r="FSK68" i="11"/>
  <c r="FSJ68" i="11"/>
  <c r="FSI68" i="11"/>
  <c r="FSH68" i="11"/>
  <c r="FSG68" i="11"/>
  <c r="FSF68" i="11"/>
  <c r="FSE68" i="11"/>
  <c r="FSD68" i="11"/>
  <c r="FSC68" i="11"/>
  <c r="FSB68" i="11"/>
  <c r="FSA68" i="11"/>
  <c r="FRZ68" i="11"/>
  <c r="FRY68" i="11"/>
  <c r="FRX68" i="11"/>
  <c r="FRW68" i="11"/>
  <c r="FRV68" i="11"/>
  <c r="FRU68" i="11"/>
  <c r="FRT68" i="11"/>
  <c r="FRS68" i="11"/>
  <c r="FRR68" i="11"/>
  <c r="FRQ68" i="11"/>
  <c r="FRP68" i="11"/>
  <c r="FRO68" i="11"/>
  <c r="FRN68" i="11"/>
  <c r="FRM68" i="11"/>
  <c r="FRL68" i="11"/>
  <c r="FRK68" i="11"/>
  <c r="FRJ68" i="11"/>
  <c r="FRI68" i="11"/>
  <c r="FRH68" i="11"/>
  <c r="FRG68" i="11"/>
  <c r="FRF68" i="11"/>
  <c r="FRE68" i="11"/>
  <c r="FRD68" i="11"/>
  <c r="FRC68" i="11"/>
  <c r="FRB68" i="11"/>
  <c r="FRA68" i="11"/>
  <c r="FQZ68" i="11"/>
  <c r="FQY68" i="11"/>
  <c r="FQX68" i="11"/>
  <c r="FQW68" i="11"/>
  <c r="FQV68" i="11"/>
  <c r="FQU68" i="11"/>
  <c r="FQT68" i="11"/>
  <c r="FQS68" i="11"/>
  <c r="FQR68" i="11"/>
  <c r="FQQ68" i="11"/>
  <c r="FQP68" i="11"/>
  <c r="FQO68" i="11"/>
  <c r="FQN68" i="11"/>
  <c r="FQM68" i="11"/>
  <c r="FQL68" i="11"/>
  <c r="FQK68" i="11"/>
  <c r="FQJ68" i="11"/>
  <c r="FQI68" i="11"/>
  <c r="FQH68" i="11"/>
  <c r="FQG68" i="11"/>
  <c r="FQF68" i="11"/>
  <c r="FQE68" i="11"/>
  <c r="FQD68" i="11"/>
  <c r="FQC68" i="11"/>
  <c r="FQB68" i="11"/>
  <c r="FQA68" i="11"/>
  <c r="FPZ68" i="11"/>
  <c r="FPY68" i="11"/>
  <c r="FPX68" i="11"/>
  <c r="FPW68" i="11"/>
  <c r="FPV68" i="11"/>
  <c r="FPU68" i="11"/>
  <c r="FPT68" i="11"/>
  <c r="FPS68" i="11"/>
  <c r="FPR68" i="11"/>
  <c r="FPQ68" i="11"/>
  <c r="FPP68" i="11"/>
  <c r="FPO68" i="11"/>
  <c r="FPN68" i="11"/>
  <c r="FPM68" i="11"/>
  <c r="FPL68" i="11"/>
  <c r="FPK68" i="11"/>
  <c r="FPJ68" i="11"/>
  <c r="FPI68" i="11"/>
  <c r="FPH68" i="11"/>
  <c r="FPG68" i="11"/>
  <c r="FPF68" i="11"/>
  <c r="FPE68" i="11"/>
  <c r="FPD68" i="11"/>
  <c r="FPC68" i="11"/>
  <c r="FPB68" i="11"/>
  <c r="FPA68" i="11"/>
  <c r="FOZ68" i="11"/>
  <c r="FOY68" i="11"/>
  <c r="FOX68" i="11"/>
  <c r="FOW68" i="11"/>
  <c r="FOV68" i="11"/>
  <c r="FOU68" i="11"/>
  <c r="FOT68" i="11"/>
  <c r="FOS68" i="11"/>
  <c r="FOR68" i="11"/>
  <c r="FOQ68" i="11"/>
  <c r="FOP68" i="11"/>
  <c r="FOO68" i="11"/>
  <c r="FON68" i="11"/>
  <c r="FOM68" i="11"/>
  <c r="FOL68" i="11"/>
  <c r="FOK68" i="11"/>
  <c r="FOJ68" i="11"/>
  <c r="FOI68" i="11"/>
  <c r="FOH68" i="11"/>
  <c r="FOG68" i="11"/>
  <c r="FOF68" i="11"/>
  <c r="FOE68" i="11"/>
  <c r="FOD68" i="11"/>
  <c r="FOC68" i="11"/>
  <c r="FOB68" i="11"/>
  <c r="FOA68" i="11"/>
  <c r="FNZ68" i="11"/>
  <c r="FNY68" i="11"/>
  <c r="FNX68" i="11"/>
  <c r="FNW68" i="11"/>
  <c r="FNV68" i="11"/>
  <c r="FNU68" i="11"/>
  <c r="FNT68" i="11"/>
  <c r="FNS68" i="11"/>
  <c r="FNR68" i="11"/>
  <c r="FNQ68" i="11"/>
  <c r="FNP68" i="11"/>
  <c r="FNO68" i="11"/>
  <c r="FNN68" i="11"/>
  <c r="FNM68" i="11"/>
  <c r="FNL68" i="11"/>
  <c r="FNK68" i="11"/>
  <c r="FNJ68" i="11"/>
  <c r="FNI68" i="11"/>
  <c r="FNH68" i="11"/>
  <c r="FNG68" i="11"/>
  <c r="FNF68" i="11"/>
  <c r="FNE68" i="11"/>
  <c r="FND68" i="11"/>
  <c r="FNC68" i="11"/>
  <c r="FNB68" i="11"/>
  <c r="FNA68" i="11"/>
  <c r="FMZ68" i="11"/>
  <c r="FMY68" i="11"/>
  <c r="FMX68" i="11"/>
  <c r="FMW68" i="11"/>
  <c r="FMV68" i="11"/>
  <c r="FMU68" i="11"/>
  <c r="FMT68" i="11"/>
  <c r="FMS68" i="11"/>
  <c r="FMR68" i="11"/>
  <c r="FMQ68" i="11"/>
  <c r="FMP68" i="11"/>
  <c r="FMO68" i="11"/>
  <c r="FMN68" i="11"/>
  <c r="FMM68" i="11"/>
  <c r="FML68" i="11"/>
  <c r="FMK68" i="11"/>
  <c r="FMJ68" i="11"/>
  <c r="FMI68" i="11"/>
  <c r="FMH68" i="11"/>
  <c r="FMG68" i="11"/>
  <c r="FMF68" i="11"/>
  <c r="FME68" i="11"/>
  <c r="FMD68" i="11"/>
  <c r="FMC68" i="11"/>
  <c r="FMB68" i="11"/>
  <c r="FMA68" i="11"/>
  <c r="FLZ68" i="11"/>
  <c r="FLY68" i="11"/>
  <c r="FLX68" i="11"/>
  <c r="FLW68" i="11"/>
  <c r="FLV68" i="11"/>
  <c r="FLU68" i="11"/>
  <c r="FLT68" i="11"/>
  <c r="FLS68" i="11"/>
  <c r="FLR68" i="11"/>
  <c r="FLQ68" i="11"/>
  <c r="FLP68" i="11"/>
  <c r="FLO68" i="11"/>
  <c r="FLN68" i="11"/>
  <c r="FLM68" i="11"/>
  <c r="FLL68" i="11"/>
  <c r="FLK68" i="11"/>
  <c r="FLJ68" i="11"/>
  <c r="FLI68" i="11"/>
  <c r="FLH68" i="11"/>
  <c r="FLG68" i="11"/>
  <c r="FLF68" i="11"/>
  <c r="FLE68" i="11"/>
  <c r="FLD68" i="11"/>
  <c r="FLC68" i="11"/>
  <c r="FLB68" i="11"/>
  <c r="FLA68" i="11"/>
  <c r="FKZ68" i="11"/>
  <c r="FKY68" i="11"/>
  <c r="FKX68" i="11"/>
  <c r="FKW68" i="11"/>
  <c r="FKV68" i="11"/>
  <c r="FKU68" i="11"/>
  <c r="FKT68" i="11"/>
  <c r="FKS68" i="11"/>
  <c r="FKR68" i="11"/>
  <c r="FKQ68" i="11"/>
  <c r="FKP68" i="11"/>
  <c r="FKO68" i="11"/>
  <c r="FKN68" i="11"/>
  <c r="FKM68" i="11"/>
  <c r="FKL68" i="11"/>
  <c r="FKK68" i="11"/>
  <c r="FKJ68" i="11"/>
  <c r="FKI68" i="11"/>
  <c r="FKH68" i="11"/>
  <c r="FKG68" i="11"/>
  <c r="FKF68" i="11"/>
  <c r="FKE68" i="11"/>
  <c r="FKD68" i="11"/>
  <c r="FKC68" i="11"/>
  <c r="FKB68" i="11"/>
  <c r="FKA68" i="11"/>
  <c r="FJZ68" i="11"/>
  <c r="FJY68" i="11"/>
  <c r="FJX68" i="11"/>
  <c r="FJW68" i="11"/>
  <c r="FJV68" i="11"/>
  <c r="FJU68" i="11"/>
  <c r="FJT68" i="11"/>
  <c r="FJS68" i="11"/>
  <c r="FJR68" i="11"/>
  <c r="FJQ68" i="11"/>
  <c r="FJP68" i="11"/>
  <c r="FJO68" i="11"/>
  <c r="FJN68" i="11"/>
  <c r="FJM68" i="11"/>
  <c r="FJL68" i="11"/>
  <c r="FJK68" i="11"/>
  <c r="FJJ68" i="11"/>
  <c r="FJI68" i="11"/>
  <c r="FJH68" i="11"/>
  <c r="FJG68" i="11"/>
  <c r="FJF68" i="11"/>
  <c r="FJE68" i="11"/>
  <c r="FJD68" i="11"/>
  <c r="FJC68" i="11"/>
  <c r="FJB68" i="11"/>
  <c r="FJA68" i="11"/>
  <c r="FIZ68" i="11"/>
  <c r="FIY68" i="11"/>
  <c r="FIX68" i="11"/>
  <c r="FIW68" i="11"/>
  <c r="FIV68" i="11"/>
  <c r="FIU68" i="11"/>
  <c r="FIT68" i="11"/>
  <c r="FIS68" i="11"/>
  <c r="FIR68" i="11"/>
  <c r="FIQ68" i="11"/>
  <c r="FIP68" i="11"/>
  <c r="FIO68" i="11"/>
  <c r="FIN68" i="11"/>
  <c r="FIM68" i="11"/>
  <c r="FIL68" i="11"/>
  <c r="FIK68" i="11"/>
  <c r="FIJ68" i="11"/>
  <c r="FII68" i="11"/>
  <c r="FIH68" i="11"/>
  <c r="FIG68" i="11"/>
  <c r="FIF68" i="11"/>
  <c r="FIE68" i="11"/>
  <c r="FID68" i="11"/>
  <c r="FIC68" i="11"/>
  <c r="FIB68" i="11"/>
  <c r="FIA68" i="11"/>
  <c r="FHZ68" i="11"/>
  <c r="FHY68" i="11"/>
  <c r="FHX68" i="11"/>
  <c r="FHW68" i="11"/>
  <c r="FHV68" i="11"/>
  <c r="FHU68" i="11"/>
  <c r="FHT68" i="11"/>
  <c r="FHS68" i="11"/>
  <c r="FHR68" i="11"/>
  <c r="FHQ68" i="11"/>
  <c r="FHP68" i="11"/>
  <c r="FHO68" i="11"/>
  <c r="FHN68" i="11"/>
  <c r="FHM68" i="11"/>
  <c r="FHL68" i="11"/>
  <c r="FHK68" i="11"/>
  <c r="FHJ68" i="11"/>
  <c r="FHI68" i="11"/>
  <c r="FHH68" i="11"/>
  <c r="FHG68" i="11"/>
  <c r="FHF68" i="11"/>
  <c r="FHE68" i="11"/>
  <c r="FHD68" i="11"/>
  <c r="FHC68" i="11"/>
  <c r="FHB68" i="11"/>
  <c r="FHA68" i="11"/>
  <c r="FGZ68" i="11"/>
  <c r="FGY68" i="11"/>
  <c r="FGX68" i="11"/>
  <c r="FGW68" i="11"/>
  <c r="FGV68" i="11"/>
  <c r="FGU68" i="11"/>
  <c r="FGT68" i="11"/>
  <c r="FGS68" i="11"/>
  <c r="FGR68" i="11"/>
  <c r="FGQ68" i="11"/>
  <c r="FGP68" i="11"/>
  <c r="FGO68" i="11"/>
  <c r="FGN68" i="11"/>
  <c r="FGM68" i="11"/>
  <c r="FGL68" i="11"/>
  <c r="FGK68" i="11"/>
  <c r="FGJ68" i="11"/>
  <c r="FGI68" i="11"/>
  <c r="FGH68" i="11"/>
  <c r="FGG68" i="11"/>
  <c r="FGF68" i="11"/>
  <c r="FGE68" i="11"/>
  <c r="FGD68" i="11"/>
  <c r="FGC68" i="11"/>
  <c r="FGB68" i="11"/>
  <c r="FGA68" i="11"/>
  <c r="FFZ68" i="11"/>
  <c r="FFY68" i="11"/>
  <c r="FFX68" i="11"/>
  <c r="FFW68" i="11"/>
  <c r="FFV68" i="11"/>
  <c r="FFU68" i="11"/>
  <c r="FFT68" i="11"/>
  <c r="FFS68" i="11"/>
  <c r="FFR68" i="11"/>
  <c r="FFQ68" i="11"/>
  <c r="FFP68" i="11"/>
  <c r="FFO68" i="11"/>
  <c r="FFN68" i="11"/>
  <c r="FFM68" i="11"/>
  <c r="FFL68" i="11"/>
  <c r="FFK68" i="11"/>
  <c r="FFJ68" i="11"/>
  <c r="FFI68" i="11"/>
  <c r="FFH68" i="11"/>
  <c r="FFG68" i="11"/>
  <c r="FFF68" i="11"/>
  <c r="FFE68" i="11"/>
  <c r="FFD68" i="11"/>
  <c r="FFC68" i="11"/>
  <c r="FFB68" i="11"/>
  <c r="FFA68" i="11"/>
  <c r="FEZ68" i="11"/>
  <c r="FEY68" i="11"/>
  <c r="FEX68" i="11"/>
  <c r="FEW68" i="11"/>
  <c r="FEV68" i="11"/>
  <c r="FEU68" i="11"/>
  <c r="FET68" i="11"/>
  <c r="FES68" i="11"/>
  <c r="FER68" i="11"/>
  <c r="FEQ68" i="11"/>
  <c r="FEP68" i="11"/>
  <c r="FEO68" i="11"/>
  <c r="FEN68" i="11"/>
  <c r="FEM68" i="11"/>
  <c r="FEL68" i="11"/>
  <c r="FEK68" i="11"/>
  <c r="FEJ68" i="11"/>
  <c r="FEI68" i="11"/>
  <c r="FEH68" i="11"/>
  <c r="FEG68" i="11"/>
  <c r="FEF68" i="11"/>
  <c r="FEE68" i="11"/>
  <c r="FED68" i="11"/>
  <c r="FEC68" i="11"/>
  <c r="FEB68" i="11"/>
  <c r="FEA68" i="11"/>
  <c r="FDZ68" i="11"/>
  <c r="FDY68" i="11"/>
  <c r="FDX68" i="11"/>
  <c r="FDW68" i="11"/>
  <c r="FDV68" i="11"/>
  <c r="FDU68" i="11"/>
  <c r="FDT68" i="11"/>
  <c r="FDS68" i="11"/>
  <c r="FDR68" i="11"/>
  <c r="FDQ68" i="11"/>
  <c r="FDP68" i="11"/>
  <c r="FDO68" i="11"/>
  <c r="FDN68" i="11"/>
  <c r="FDM68" i="11"/>
  <c r="FDL68" i="11"/>
  <c r="FDK68" i="11"/>
  <c r="FDJ68" i="11"/>
  <c r="FDI68" i="11"/>
  <c r="FDH68" i="11"/>
  <c r="FDG68" i="11"/>
  <c r="FDF68" i="11"/>
  <c r="FDE68" i="11"/>
  <c r="FDD68" i="11"/>
  <c r="FDC68" i="11"/>
  <c r="FDB68" i="11"/>
  <c r="FDA68" i="11"/>
  <c r="FCZ68" i="11"/>
  <c r="FCY68" i="11"/>
  <c r="FCX68" i="11"/>
  <c r="FCW68" i="11"/>
  <c r="FCV68" i="11"/>
  <c r="FCU68" i="11"/>
  <c r="FCT68" i="11"/>
  <c r="FCS68" i="11"/>
  <c r="FCR68" i="11"/>
  <c r="FCQ68" i="11"/>
  <c r="FCP68" i="11"/>
  <c r="FCO68" i="11"/>
  <c r="FCN68" i="11"/>
  <c r="FCM68" i="11"/>
  <c r="FCL68" i="11"/>
  <c r="FCK68" i="11"/>
  <c r="FCJ68" i="11"/>
  <c r="FCI68" i="11"/>
  <c r="FCH68" i="11"/>
  <c r="FCG68" i="11"/>
  <c r="FCF68" i="11"/>
  <c r="FCE68" i="11"/>
  <c r="FCD68" i="11"/>
  <c r="FCC68" i="11"/>
  <c r="FCB68" i="11"/>
  <c r="FCA68" i="11"/>
  <c r="FBZ68" i="11"/>
  <c r="FBY68" i="11"/>
  <c r="FBX68" i="11"/>
  <c r="FBW68" i="11"/>
  <c r="FBV68" i="11"/>
  <c r="FBU68" i="11"/>
  <c r="FBT68" i="11"/>
  <c r="FBS68" i="11"/>
  <c r="FBR68" i="11"/>
  <c r="FBQ68" i="11"/>
  <c r="FBP68" i="11"/>
  <c r="FBO68" i="11"/>
  <c r="FBN68" i="11"/>
  <c r="FBM68" i="11"/>
  <c r="FBL68" i="11"/>
  <c r="FBK68" i="11"/>
  <c r="FBJ68" i="11"/>
  <c r="FBI68" i="11"/>
  <c r="FBH68" i="11"/>
  <c r="FBG68" i="11"/>
  <c r="FBF68" i="11"/>
  <c r="FBE68" i="11"/>
  <c r="FBD68" i="11"/>
  <c r="FBC68" i="11"/>
  <c r="FBB68" i="11"/>
  <c r="FBA68" i="11"/>
  <c r="FAZ68" i="11"/>
  <c r="FAY68" i="11"/>
  <c r="FAX68" i="11"/>
  <c r="FAW68" i="11"/>
  <c r="FAV68" i="11"/>
  <c r="FAU68" i="11"/>
  <c r="FAT68" i="11"/>
  <c r="FAS68" i="11"/>
  <c r="FAR68" i="11"/>
  <c r="FAQ68" i="11"/>
  <c r="FAP68" i="11"/>
  <c r="FAO68" i="11"/>
  <c r="FAN68" i="11"/>
  <c r="FAM68" i="11"/>
  <c r="FAL68" i="11"/>
  <c r="FAK68" i="11"/>
  <c r="FAJ68" i="11"/>
  <c r="FAI68" i="11"/>
  <c r="FAH68" i="11"/>
  <c r="FAG68" i="11"/>
  <c r="FAF68" i="11"/>
  <c r="FAE68" i="11"/>
  <c r="FAD68" i="11"/>
  <c r="FAC68" i="11"/>
  <c r="FAB68" i="11"/>
  <c r="FAA68" i="11"/>
  <c r="EZZ68" i="11"/>
  <c r="EZY68" i="11"/>
  <c r="EZX68" i="11"/>
  <c r="EZW68" i="11"/>
  <c r="EZV68" i="11"/>
  <c r="EZU68" i="11"/>
  <c r="EZT68" i="11"/>
  <c r="EZS68" i="11"/>
  <c r="EZR68" i="11"/>
  <c r="EZQ68" i="11"/>
  <c r="EZP68" i="11"/>
  <c r="EZO68" i="11"/>
  <c r="EZN68" i="11"/>
  <c r="EZM68" i="11"/>
  <c r="EZL68" i="11"/>
  <c r="EZK68" i="11"/>
  <c r="EZJ68" i="11"/>
  <c r="EZI68" i="11"/>
  <c r="EZH68" i="11"/>
  <c r="EZG68" i="11"/>
  <c r="EZF68" i="11"/>
  <c r="EZE68" i="11"/>
  <c r="EZD68" i="11"/>
  <c r="EZC68" i="11"/>
  <c r="EZB68" i="11"/>
  <c r="EZA68" i="11"/>
  <c r="EYZ68" i="11"/>
  <c r="EYY68" i="11"/>
  <c r="EYX68" i="11"/>
  <c r="EYW68" i="11"/>
  <c r="EYV68" i="11"/>
  <c r="EYU68" i="11"/>
  <c r="EYT68" i="11"/>
  <c r="EYS68" i="11"/>
  <c r="EYR68" i="11"/>
  <c r="EYQ68" i="11"/>
  <c r="EYP68" i="11"/>
  <c r="EYO68" i="11"/>
  <c r="EYN68" i="11"/>
  <c r="EYM68" i="11"/>
  <c r="EYL68" i="11"/>
  <c r="EYK68" i="11"/>
  <c r="EYJ68" i="11"/>
  <c r="EYI68" i="11"/>
  <c r="EYH68" i="11"/>
  <c r="EYG68" i="11"/>
  <c r="EYF68" i="11"/>
  <c r="EYE68" i="11"/>
  <c r="EYD68" i="11"/>
  <c r="EYC68" i="11"/>
  <c r="EYB68" i="11"/>
  <c r="EYA68" i="11"/>
  <c r="EXZ68" i="11"/>
  <c r="EXY68" i="11"/>
  <c r="EXX68" i="11"/>
  <c r="EXW68" i="11"/>
  <c r="EXV68" i="11"/>
  <c r="EXU68" i="11"/>
  <c r="EXT68" i="11"/>
  <c r="EXS68" i="11"/>
  <c r="EXR68" i="11"/>
  <c r="EXQ68" i="11"/>
  <c r="EXP68" i="11"/>
  <c r="EXO68" i="11"/>
  <c r="EXN68" i="11"/>
  <c r="EXM68" i="11"/>
  <c r="EXL68" i="11"/>
  <c r="EXK68" i="11"/>
  <c r="EXJ68" i="11"/>
  <c r="EXI68" i="11"/>
  <c r="EXH68" i="11"/>
  <c r="EXG68" i="11"/>
  <c r="EXF68" i="11"/>
  <c r="EXE68" i="11"/>
  <c r="EXD68" i="11"/>
  <c r="EXC68" i="11"/>
  <c r="EXB68" i="11"/>
  <c r="EXA68" i="11"/>
  <c r="EWZ68" i="11"/>
  <c r="EWY68" i="11"/>
  <c r="EWX68" i="11"/>
  <c r="EWW68" i="11"/>
  <c r="EWV68" i="11"/>
  <c r="EWU68" i="11"/>
  <c r="EWT68" i="11"/>
  <c r="EWS68" i="11"/>
  <c r="EWR68" i="11"/>
  <c r="EWQ68" i="11"/>
  <c r="EWP68" i="11"/>
  <c r="EWO68" i="11"/>
  <c r="EWN68" i="11"/>
  <c r="EWM68" i="11"/>
  <c r="EWL68" i="11"/>
  <c r="EWK68" i="11"/>
  <c r="EWJ68" i="11"/>
  <c r="EWI68" i="11"/>
  <c r="EWH68" i="11"/>
  <c r="EWG68" i="11"/>
  <c r="EWF68" i="11"/>
  <c r="EWE68" i="11"/>
  <c r="EWD68" i="11"/>
  <c r="EWC68" i="11"/>
  <c r="EWB68" i="11"/>
  <c r="EWA68" i="11"/>
  <c r="EVZ68" i="11"/>
  <c r="EVY68" i="11"/>
  <c r="EVX68" i="11"/>
  <c r="EVW68" i="11"/>
  <c r="EVV68" i="11"/>
  <c r="EVU68" i="11"/>
  <c r="EVT68" i="11"/>
  <c r="EVS68" i="11"/>
  <c r="EVR68" i="11"/>
  <c r="EVQ68" i="11"/>
  <c r="EVP68" i="11"/>
  <c r="EVO68" i="11"/>
  <c r="EVN68" i="11"/>
  <c r="EVM68" i="11"/>
  <c r="EVL68" i="11"/>
  <c r="EVK68" i="11"/>
  <c r="EVJ68" i="11"/>
  <c r="EVI68" i="11"/>
  <c r="EVH68" i="11"/>
  <c r="EVG68" i="11"/>
  <c r="EVF68" i="11"/>
  <c r="EVE68" i="11"/>
  <c r="EVD68" i="11"/>
  <c r="EVC68" i="11"/>
  <c r="EVB68" i="11"/>
  <c r="EVA68" i="11"/>
  <c r="EUZ68" i="11"/>
  <c r="EUY68" i="11"/>
  <c r="EUX68" i="11"/>
  <c r="EUW68" i="11"/>
  <c r="EUV68" i="11"/>
  <c r="EUU68" i="11"/>
  <c r="EUT68" i="11"/>
  <c r="EUS68" i="11"/>
  <c r="EUR68" i="11"/>
  <c r="EUQ68" i="11"/>
  <c r="EUP68" i="11"/>
  <c r="EUO68" i="11"/>
  <c r="EUN68" i="11"/>
  <c r="EUM68" i="11"/>
  <c r="EUL68" i="11"/>
  <c r="EUK68" i="11"/>
  <c r="EUJ68" i="11"/>
  <c r="EUI68" i="11"/>
  <c r="EUH68" i="11"/>
  <c r="EUG68" i="11"/>
  <c r="EUF68" i="11"/>
  <c r="EUE68" i="11"/>
  <c r="EUD68" i="11"/>
  <c r="EUC68" i="11"/>
  <c r="EUB68" i="11"/>
  <c r="EUA68" i="11"/>
  <c r="ETZ68" i="11"/>
  <c r="ETY68" i="11"/>
  <c r="ETX68" i="11"/>
  <c r="ETW68" i="11"/>
  <c r="ETV68" i="11"/>
  <c r="ETU68" i="11"/>
  <c r="ETT68" i="11"/>
  <c r="ETS68" i="11"/>
  <c r="ETR68" i="11"/>
  <c r="ETQ68" i="11"/>
  <c r="ETP68" i="11"/>
  <c r="ETO68" i="11"/>
  <c r="ETN68" i="11"/>
  <c r="ETM68" i="11"/>
  <c r="ETL68" i="11"/>
  <c r="ETK68" i="11"/>
  <c r="ETJ68" i="11"/>
  <c r="ETI68" i="11"/>
  <c r="ETH68" i="11"/>
  <c r="ETG68" i="11"/>
  <c r="ETF68" i="11"/>
  <c r="ETE68" i="11"/>
  <c r="ETD68" i="11"/>
  <c r="ETC68" i="11"/>
  <c r="ETB68" i="11"/>
  <c r="ETA68" i="11"/>
  <c r="ESZ68" i="11"/>
  <c r="ESY68" i="11"/>
  <c r="ESX68" i="11"/>
  <c r="ESW68" i="11"/>
  <c r="ESV68" i="11"/>
  <c r="ESU68" i="11"/>
  <c r="EST68" i="11"/>
  <c r="ESS68" i="11"/>
  <c r="ESR68" i="11"/>
  <c r="ESQ68" i="11"/>
  <c r="ESP68" i="11"/>
  <c r="ESO68" i="11"/>
  <c r="ESN68" i="11"/>
  <c r="ESM68" i="11"/>
  <c r="ESL68" i="11"/>
  <c r="ESK68" i="11"/>
  <c r="ESJ68" i="11"/>
  <c r="ESI68" i="11"/>
  <c r="ESH68" i="11"/>
  <c r="ESG68" i="11"/>
  <c r="ESF68" i="11"/>
  <c r="ESE68" i="11"/>
  <c r="ESD68" i="11"/>
  <c r="ESC68" i="11"/>
  <c r="ESB68" i="11"/>
  <c r="ESA68" i="11"/>
  <c r="ERZ68" i="11"/>
  <c r="ERY68" i="11"/>
  <c r="ERX68" i="11"/>
  <c r="ERW68" i="11"/>
  <c r="ERV68" i="11"/>
  <c r="ERU68" i="11"/>
  <c r="ERT68" i="11"/>
  <c r="ERS68" i="11"/>
  <c r="ERR68" i="11"/>
  <c r="ERQ68" i="11"/>
  <c r="ERP68" i="11"/>
  <c r="ERO68" i="11"/>
  <c r="ERN68" i="11"/>
  <c r="ERM68" i="11"/>
  <c r="ERL68" i="11"/>
  <c r="ERK68" i="11"/>
  <c r="ERJ68" i="11"/>
  <c r="ERI68" i="11"/>
  <c r="ERH68" i="11"/>
  <c r="ERG68" i="11"/>
  <c r="ERF68" i="11"/>
  <c r="ERE68" i="11"/>
  <c r="ERD68" i="11"/>
  <c r="ERC68" i="11"/>
  <c r="ERB68" i="11"/>
  <c r="ERA68" i="11"/>
  <c r="EQZ68" i="11"/>
  <c r="EQY68" i="11"/>
  <c r="EQX68" i="11"/>
  <c r="EQW68" i="11"/>
  <c r="EQV68" i="11"/>
  <c r="EQU68" i="11"/>
  <c r="EQT68" i="11"/>
  <c r="EQS68" i="11"/>
  <c r="EQR68" i="11"/>
  <c r="EQQ68" i="11"/>
  <c r="EQP68" i="11"/>
  <c r="EQO68" i="11"/>
  <c r="EQN68" i="11"/>
  <c r="EQM68" i="11"/>
  <c r="EQL68" i="11"/>
  <c r="EQK68" i="11"/>
  <c r="EQJ68" i="11"/>
  <c r="EQI68" i="11"/>
  <c r="EQH68" i="11"/>
  <c r="EQG68" i="11"/>
  <c r="EQF68" i="11"/>
  <c r="EQE68" i="11"/>
  <c r="EQD68" i="11"/>
  <c r="EQC68" i="11"/>
  <c r="EQB68" i="11"/>
  <c r="EQA68" i="11"/>
  <c r="EPZ68" i="11"/>
  <c r="EPY68" i="11"/>
  <c r="EPX68" i="11"/>
  <c r="EPW68" i="11"/>
  <c r="EPV68" i="11"/>
  <c r="EPU68" i="11"/>
  <c r="EPT68" i="11"/>
  <c r="EPS68" i="11"/>
  <c r="EPR68" i="11"/>
  <c r="EPQ68" i="11"/>
  <c r="EPP68" i="11"/>
  <c r="EPO68" i="11"/>
  <c r="EPN68" i="11"/>
  <c r="EPM68" i="11"/>
  <c r="EPL68" i="11"/>
  <c r="EPK68" i="11"/>
  <c r="EPJ68" i="11"/>
  <c r="EPI68" i="11"/>
  <c r="EPH68" i="11"/>
  <c r="EPG68" i="11"/>
  <c r="EPF68" i="11"/>
  <c r="EPE68" i="11"/>
  <c r="EPD68" i="11"/>
  <c r="EPC68" i="11"/>
  <c r="EPB68" i="11"/>
  <c r="EPA68" i="11"/>
  <c r="EOZ68" i="11"/>
  <c r="EOY68" i="11"/>
  <c r="EOX68" i="11"/>
  <c r="EOW68" i="11"/>
  <c r="EOV68" i="11"/>
  <c r="EOU68" i="11"/>
  <c r="EOT68" i="11"/>
  <c r="EOS68" i="11"/>
  <c r="EOR68" i="11"/>
  <c r="EOQ68" i="11"/>
  <c r="EOP68" i="11"/>
  <c r="EOO68" i="11"/>
  <c r="EON68" i="11"/>
  <c r="EOM68" i="11"/>
  <c r="EOL68" i="11"/>
  <c r="EOK68" i="11"/>
  <c r="EOJ68" i="11"/>
  <c r="EOI68" i="11"/>
  <c r="EOH68" i="11"/>
  <c r="EOG68" i="11"/>
  <c r="EOF68" i="11"/>
  <c r="EOE68" i="11"/>
  <c r="EOD68" i="11"/>
  <c r="EOC68" i="11"/>
  <c r="EOB68" i="11"/>
  <c r="EOA68" i="11"/>
  <c r="ENZ68" i="11"/>
  <c r="ENY68" i="11"/>
  <c r="ENX68" i="11"/>
  <c r="ENW68" i="11"/>
  <c r="ENV68" i="11"/>
  <c r="ENU68" i="11"/>
  <c r="ENT68" i="11"/>
  <c r="ENS68" i="11"/>
  <c r="ENR68" i="11"/>
  <c r="ENQ68" i="11"/>
  <c r="ENP68" i="11"/>
  <c r="ENO68" i="11"/>
  <c r="ENN68" i="11"/>
  <c r="ENM68" i="11"/>
  <c r="ENL68" i="11"/>
  <c r="ENK68" i="11"/>
  <c r="ENJ68" i="11"/>
  <c r="ENI68" i="11"/>
  <c r="ENH68" i="11"/>
  <c r="ENG68" i="11"/>
  <c r="ENF68" i="11"/>
  <c r="ENE68" i="11"/>
  <c r="END68" i="11"/>
  <c r="ENC68" i="11"/>
  <c r="ENB68" i="11"/>
  <c r="ENA68" i="11"/>
  <c r="EMZ68" i="11"/>
  <c r="EMY68" i="11"/>
  <c r="EMX68" i="11"/>
  <c r="EMW68" i="11"/>
  <c r="EMV68" i="11"/>
  <c r="EMU68" i="11"/>
  <c r="EMT68" i="11"/>
  <c r="EMS68" i="11"/>
  <c r="EMR68" i="11"/>
  <c r="EMQ68" i="11"/>
  <c r="EMP68" i="11"/>
  <c r="EMO68" i="11"/>
  <c r="EMN68" i="11"/>
  <c r="EMM68" i="11"/>
  <c r="EML68" i="11"/>
  <c r="EMK68" i="11"/>
  <c r="EMJ68" i="11"/>
  <c r="EMI68" i="11"/>
  <c r="EMH68" i="11"/>
  <c r="EMG68" i="11"/>
  <c r="EMF68" i="11"/>
  <c r="EME68" i="11"/>
  <c r="EMD68" i="11"/>
  <c r="EMC68" i="11"/>
  <c r="EMB68" i="11"/>
  <c r="EMA68" i="11"/>
  <c r="ELZ68" i="11"/>
  <c r="ELY68" i="11"/>
  <c r="ELX68" i="11"/>
  <c r="ELW68" i="11"/>
  <c r="ELV68" i="11"/>
  <c r="ELU68" i="11"/>
  <c r="ELT68" i="11"/>
  <c r="ELS68" i="11"/>
  <c r="ELR68" i="11"/>
  <c r="ELQ68" i="11"/>
  <c r="ELP68" i="11"/>
  <c r="ELO68" i="11"/>
  <c r="ELN68" i="11"/>
  <c r="ELM68" i="11"/>
  <c r="ELL68" i="11"/>
  <c r="ELK68" i="11"/>
  <c r="ELJ68" i="11"/>
  <c r="ELI68" i="11"/>
  <c r="ELH68" i="11"/>
  <c r="ELG68" i="11"/>
  <c r="ELF68" i="11"/>
  <c r="ELE68" i="11"/>
  <c r="ELD68" i="11"/>
  <c r="ELC68" i="11"/>
  <c r="ELB68" i="11"/>
  <c r="ELA68" i="11"/>
  <c r="EKZ68" i="11"/>
  <c r="EKY68" i="11"/>
  <c r="EKX68" i="11"/>
  <c r="EKW68" i="11"/>
  <c r="EKV68" i="11"/>
  <c r="EKU68" i="11"/>
  <c r="EKT68" i="11"/>
  <c r="EKS68" i="11"/>
  <c r="EKR68" i="11"/>
  <c r="EKQ68" i="11"/>
  <c r="EKP68" i="11"/>
  <c r="EKO68" i="11"/>
  <c r="EKN68" i="11"/>
  <c r="EKM68" i="11"/>
  <c r="EKL68" i="11"/>
  <c r="EKK68" i="11"/>
  <c r="EKJ68" i="11"/>
  <c r="EKI68" i="11"/>
  <c r="EKH68" i="11"/>
  <c r="EKG68" i="11"/>
  <c r="EKF68" i="11"/>
  <c r="EKE68" i="11"/>
  <c r="EKD68" i="11"/>
  <c r="EKC68" i="11"/>
  <c r="EKB68" i="11"/>
  <c r="EKA68" i="11"/>
  <c r="EJZ68" i="11"/>
  <c r="EJY68" i="11"/>
  <c r="EJX68" i="11"/>
  <c r="EJW68" i="11"/>
  <c r="EJV68" i="11"/>
  <c r="EJU68" i="11"/>
  <c r="EJT68" i="11"/>
  <c r="EJS68" i="11"/>
  <c r="EJR68" i="11"/>
  <c r="EJQ68" i="11"/>
  <c r="EJP68" i="11"/>
  <c r="EJO68" i="11"/>
  <c r="EJN68" i="11"/>
  <c r="EJM68" i="11"/>
  <c r="EJL68" i="11"/>
  <c r="EJK68" i="11"/>
  <c r="EJJ68" i="11"/>
  <c r="EJI68" i="11"/>
  <c r="EJH68" i="11"/>
  <c r="EJG68" i="11"/>
  <c r="EJF68" i="11"/>
  <c r="EJE68" i="11"/>
  <c r="EJD68" i="11"/>
  <c r="EJC68" i="11"/>
  <c r="EJB68" i="11"/>
  <c r="EJA68" i="11"/>
  <c r="EIZ68" i="11"/>
  <c r="EIY68" i="11"/>
  <c r="EIX68" i="11"/>
  <c r="EIW68" i="11"/>
  <c r="EIV68" i="11"/>
  <c r="EIU68" i="11"/>
  <c r="EIT68" i="11"/>
  <c r="EIS68" i="11"/>
  <c r="EIR68" i="11"/>
  <c r="EIQ68" i="11"/>
  <c r="EIP68" i="11"/>
  <c r="EIO68" i="11"/>
  <c r="EIN68" i="11"/>
  <c r="EIM68" i="11"/>
  <c r="EIL68" i="11"/>
  <c r="EIK68" i="11"/>
  <c r="EIJ68" i="11"/>
  <c r="EII68" i="11"/>
  <c r="EIH68" i="11"/>
  <c r="EIG68" i="11"/>
  <c r="EIF68" i="11"/>
  <c r="EIE68" i="11"/>
  <c r="EID68" i="11"/>
  <c r="EIC68" i="11"/>
  <c r="EIB68" i="11"/>
  <c r="EIA68" i="11"/>
  <c r="EHZ68" i="11"/>
  <c r="EHY68" i="11"/>
  <c r="EHX68" i="11"/>
  <c r="EHW68" i="11"/>
  <c r="EHV68" i="11"/>
  <c r="EHU68" i="11"/>
  <c r="EHT68" i="11"/>
  <c r="EHS68" i="11"/>
  <c r="EHR68" i="11"/>
  <c r="EHQ68" i="11"/>
  <c r="EHP68" i="11"/>
  <c r="EHO68" i="11"/>
  <c r="EHN68" i="11"/>
  <c r="EHM68" i="11"/>
  <c r="EHL68" i="11"/>
  <c r="EHK68" i="11"/>
  <c r="EHJ68" i="11"/>
  <c r="EHI68" i="11"/>
  <c r="EHH68" i="11"/>
  <c r="EHG68" i="11"/>
  <c r="EHF68" i="11"/>
  <c r="EHE68" i="11"/>
  <c r="EHD68" i="11"/>
  <c r="EHC68" i="11"/>
  <c r="EHB68" i="11"/>
  <c r="EHA68" i="11"/>
  <c r="EGZ68" i="11"/>
  <c r="EGY68" i="11"/>
  <c r="EGX68" i="11"/>
  <c r="EGW68" i="11"/>
  <c r="EGV68" i="11"/>
  <c r="EGU68" i="11"/>
  <c r="EGT68" i="11"/>
  <c r="EGS68" i="11"/>
  <c r="EGR68" i="11"/>
  <c r="EGQ68" i="11"/>
  <c r="EGP68" i="11"/>
  <c r="EGO68" i="11"/>
  <c r="EGN68" i="11"/>
  <c r="EGM68" i="11"/>
  <c r="EGL68" i="11"/>
  <c r="EGK68" i="11"/>
  <c r="EGJ68" i="11"/>
  <c r="EGI68" i="11"/>
  <c r="EGH68" i="11"/>
  <c r="EGG68" i="11"/>
  <c r="EGF68" i="11"/>
  <c r="EGE68" i="11"/>
  <c r="EGD68" i="11"/>
  <c r="EGC68" i="11"/>
  <c r="EGB68" i="11"/>
  <c r="EGA68" i="11"/>
  <c r="EFZ68" i="11"/>
  <c r="EFY68" i="11"/>
  <c r="EFX68" i="11"/>
  <c r="EFW68" i="11"/>
  <c r="EFV68" i="11"/>
  <c r="EFU68" i="11"/>
  <c r="EFT68" i="11"/>
  <c r="EFS68" i="11"/>
  <c r="EFR68" i="11"/>
  <c r="EFQ68" i="11"/>
  <c r="EFP68" i="11"/>
  <c r="EFO68" i="11"/>
  <c r="EFN68" i="11"/>
  <c r="EFM68" i="11"/>
  <c r="EFL68" i="11"/>
  <c r="EFK68" i="11"/>
  <c r="EFJ68" i="11"/>
  <c r="EFI68" i="11"/>
  <c r="EFH68" i="11"/>
  <c r="EFG68" i="11"/>
  <c r="EFF68" i="11"/>
  <c r="EFE68" i="11"/>
  <c r="EFD68" i="11"/>
  <c r="EFC68" i="11"/>
  <c r="EFB68" i="11"/>
  <c r="EFA68" i="11"/>
  <c r="EEZ68" i="11"/>
  <c r="EEY68" i="11"/>
  <c r="EEX68" i="11"/>
  <c r="EEW68" i="11"/>
  <c r="EEV68" i="11"/>
  <c r="EEU68" i="11"/>
  <c r="EET68" i="11"/>
  <c r="EES68" i="11"/>
  <c r="EER68" i="11"/>
  <c r="EEQ68" i="11"/>
  <c r="EEP68" i="11"/>
  <c r="EEO68" i="11"/>
  <c r="EEN68" i="11"/>
  <c r="EEM68" i="11"/>
  <c r="EEL68" i="11"/>
  <c r="EEK68" i="11"/>
  <c r="EEJ68" i="11"/>
  <c r="EEI68" i="11"/>
  <c r="EEH68" i="11"/>
  <c r="EEG68" i="11"/>
  <c r="EEF68" i="11"/>
  <c r="EEE68" i="11"/>
  <c r="EED68" i="11"/>
  <c r="EEC68" i="11"/>
  <c r="EEB68" i="11"/>
  <c r="EEA68" i="11"/>
  <c r="EDZ68" i="11"/>
  <c r="EDY68" i="11"/>
  <c r="EDX68" i="11"/>
  <c r="EDW68" i="11"/>
  <c r="EDV68" i="11"/>
  <c r="EDU68" i="11"/>
  <c r="EDT68" i="11"/>
  <c r="EDS68" i="11"/>
  <c r="EDR68" i="11"/>
  <c r="EDQ68" i="11"/>
  <c r="EDP68" i="11"/>
  <c r="EDO68" i="11"/>
  <c r="EDN68" i="11"/>
  <c r="EDM68" i="11"/>
  <c r="EDL68" i="11"/>
  <c r="EDK68" i="11"/>
  <c r="EDJ68" i="11"/>
  <c r="EDI68" i="11"/>
  <c r="EDH68" i="11"/>
  <c r="EDG68" i="11"/>
  <c r="EDF68" i="11"/>
  <c r="EDE68" i="11"/>
  <c r="EDD68" i="11"/>
  <c r="EDC68" i="11"/>
  <c r="EDB68" i="11"/>
  <c r="EDA68" i="11"/>
  <c r="ECZ68" i="11"/>
  <c r="ECY68" i="11"/>
  <c r="ECX68" i="11"/>
  <c r="ECW68" i="11"/>
  <c r="ECV68" i="11"/>
  <c r="ECU68" i="11"/>
  <c r="ECT68" i="11"/>
  <c r="ECS68" i="11"/>
  <c r="ECR68" i="11"/>
  <c r="ECQ68" i="11"/>
  <c r="ECP68" i="11"/>
  <c r="ECO68" i="11"/>
  <c r="ECN68" i="11"/>
  <c r="ECM68" i="11"/>
  <c r="ECL68" i="11"/>
  <c r="ECK68" i="11"/>
  <c r="ECJ68" i="11"/>
  <c r="ECI68" i="11"/>
  <c r="ECH68" i="11"/>
  <c r="ECG68" i="11"/>
  <c r="ECF68" i="11"/>
  <c r="ECE68" i="11"/>
  <c r="ECD68" i="11"/>
  <c r="ECC68" i="11"/>
  <c r="ECB68" i="11"/>
  <c r="ECA68" i="11"/>
  <c r="EBZ68" i="11"/>
  <c r="EBY68" i="11"/>
  <c r="EBX68" i="11"/>
  <c r="EBW68" i="11"/>
  <c r="EBV68" i="11"/>
  <c r="EBU68" i="11"/>
  <c r="EBT68" i="11"/>
  <c r="EBS68" i="11"/>
  <c r="EBR68" i="11"/>
  <c r="EBQ68" i="11"/>
  <c r="EBP68" i="11"/>
  <c r="EBO68" i="11"/>
  <c r="EBN68" i="11"/>
  <c r="EBM68" i="11"/>
  <c r="EBL68" i="11"/>
  <c r="EBK68" i="11"/>
  <c r="EBJ68" i="11"/>
  <c r="EBI68" i="11"/>
  <c r="EBH68" i="11"/>
  <c r="EBG68" i="11"/>
  <c r="EBF68" i="11"/>
  <c r="EBE68" i="11"/>
  <c r="EBD68" i="11"/>
  <c r="EBC68" i="11"/>
  <c r="EBB68" i="11"/>
  <c r="EBA68" i="11"/>
  <c r="EAZ68" i="11"/>
  <c r="EAY68" i="11"/>
  <c r="EAX68" i="11"/>
  <c r="EAW68" i="11"/>
  <c r="EAV68" i="11"/>
  <c r="EAU68" i="11"/>
  <c r="EAT68" i="11"/>
  <c r="EAS68" i="11"/>
  <c r="EAR68" i="11"/>
  <c r="EAQ68" i="11"/>
  <c r="EAP68" i="11"/>
  <c r="EAO68" i="11"/>
  <c r="EAN68" i="11"/>
  <c r="EAM68" i="11"/>
  <c r="EAL68" i="11"/>
  <c r="EAK68" i="11"/>
  <c r="EAJ68" i="11"/>
  <c r="EAI68" i="11"/>
  <c r="EAH68" i="11"/>
  <c r="EAG68" i="11"/>
  <c r="EAF68" i="11"/>
  <c r="EAE68" i="11"/>
  <c r="EAD68" i="11"/>
  <c r="EAC68" i="11"/>
  <c r="EAB68" i="11"/>
  <c r="EAA68" i="11"/>
  <c r="DZZ68" i="11"/>
  <c r="DZY68" i="11"/>
  <c r="DZX68" i="11"/>
  <c r="DZW68" i="11"/>
  <c r="DZV68" i="11"/>
  <c r="DZU68" i="11"/>
  <c r="DZT68" i="11"/>
  <c r="DZS68" i="11"/>
  <c r="DZR68" i="11"/>
  <c r="DZQ68" i="11"/>
  <c r="DZP68" i="11"/>
  <c r="DZO68" i="11"/>
  <c r="DZN68" i="11"/>
  <c r="DZM68" i="11"/>
  <c r="DZL68" i="11"/>
  <c r="DZK68" i="11"/>
  <c r="DZJ68" i="11"/>
  <c r="DZI68" i="11"/>
  <c r="DZH68" i="11"/>
  <c r="DZG68" i="11"/>
  <c r="DZF68" i="11"/>
  <c r="DZE68" i="11"/>
  <c r="DZD68" i="11"/>
  <c r="DZC68" i="11"/>
  <c r="DZB68" i="11"/>
  <c r="DZA68" i="11"/>
  <c r="DYZ68" i="11"/>
  <c r="DYY68" i="11"/>
  <c r="DYX68" i="11"/>
  <c r="DYW68" i="11"/>
  <c r="DYV68" i="11"/>
  <c r="DYU68" i="11"/>
  <c r="DYT68" i="11"/>
  <c r="DYS68" i="11"/>
  <c r="DYR68" i="11"/>
  <c r="DYQ68" i="11"/>
  <c r="DYP68" i="11"/>
  <c r="DYO68" i="11"/>
  <c r="DYN68" i="11"/>
  <c r="DYM68" i="11"/>
  <c r="DYL68" i="11"/>
  <c r="DYK68" i="11"/>
  <c r="DYJ68" i="11"/>
  <c r="DYI68" i="11"/>
  <c r="DYH68" i="11"/>
  <c r="DYG68" i="11"/>
  <c r="DYF68" i="11"/>
  <c r="DYE68" i="11"/>
  <c r="DYD68" i="11"/>
  <c r="DYC68" i="11"/>
  <c r="DYB68" i="11"/>
  <c r="DYA68" i="11"/>
  <c r="DXZ68" i="11"/>
  <c r="DXY68" i="11"/>
  <c r="DXX68" i="11"/>
  <c r="DXW68" i="11"/>
  <c r="DXV68" i="11"/>
  <c r="DXU68" i="11"/>
  <c r="DXT68" i="11"/>
  <c r="DXS68" i="11"/>
  <c r="DXR68" i="11"/>
  <c r="DXQ68" i="11"/>
  <c r="DXP68" i="11"/>
  <c r="DXO68" i="11"/>
  <c r="DXN68" i="11"/>
  <c r="DXM68" i="11"/>
  <c r="DXL68" i="11"/>
  <c r="DXK68" i="11"/>
  <c r="DXJ68" i="11"/>
  <c r="DXI68" i="11"/>
  <c r="DXH68" i="11"/>
  <c r="DXG68" i="11"/>
  <c r="DXF68" i="11"/>
  <c r="DXE68" i="11"/>
  <c r="DXD68" i="11"/>
  <c r="DXC68" i="11"/>
  <c r="DXB68" i="11"/>
  <c r="DXA68" i="11"/>
  <c r="DWZ68" i="11"/>
  <c r="DWY68" i="11"/>
  <c r="DWX68" i="11"/>
  <c r="DWW68" i="11"/>
  <c r="DWV68" i="11"/>
  <c r="DWU68" i="11"/>
  <c r="DWT68" i="11"/>
  <c r="DWS68" i="11"/>
  <c r="DWR68" i="11"/>
  <c r="DWQ68" i="11"/>
  <c r="DWP68" i="11"/>
  <c r="DWO68" i="11"/>
  <c r="DWN68" i="11"/>
  <c r="DWM68" i="11"/>
  <c r="DWL68" i="11"/>
  <c r="DWK68" i="11"/>
  <c r="DWJ68" i="11"/>
  <c r="DWI68" i="11"/>
  <c r="DWH68" i="11"/>
  <c r="DWG68" i="11"/>
  <c r="DWF68" i="11"/>
  <c r="DWE68" i="11"/>
  <c r="DWD68" i="11"/>
  <c r="DWC68" i="11"/>
  <c r="DWB68" i="11"/>
  <c r="DWA68" i="11"/>
  <c r="DVZ68" i="11"/>
  <c r="DVY68" i="11"/>
  <c r="DVX68" i="11"/>
  <c r="DVW68" i="11"/>
  <c r="DVV68" i="11"/>
  <c r="DVU68" i="11"/>
  <c r="DVT68" i="11"/>
  <c r="DVS68" i="11"/>
  <c r="DVR68" i="11"/>
  <c r="DVQ68" i="11"/>
  <c r="DVP68" i="11"/>
  <c r="DVO68" i="11"/>
  <c r="DVN68" i="11"/>
  <c r="DVM68" i="11"/>
  <c r="DVL68" i="11"/>
  <c r="DVK68" i="11"/>
  <c r="DVJ68" i="11"/>
  <c r="DVI68" i="11"/>
  <c r="DVH68" i="11"/>
  <c r="DVG68" i="11"/>
  <c r="DVF68" i="11"/>
  <c r="DVE68" i="11"/>
  <c r="DVD68" i="11"/>
  <c r="DVC68" i="11"/>
  <c r="DVB68" i="11"/>
  <c r="DVA68" i="11"/>
  <c r="DUZ68" i="11"/>
  <c r="DUY68" i="11"/>
  <c r="DUX68" i="11"/>
  <c r="DUW68" i="11"/>
  <c r="DUV68" i="11"/>
  <c r="DUU68" i="11"/>
  <c r="DUT68" i="11"/>
  <c r="DUS68" i="11"/>
  <c r="DUR68" i="11"/>
  <c r="DUQ68" i="11"/>
  <c r="DUP68" i="11"/>
  <c r="DUO68" i="11"/>
  <c r="DUN68" i="11"/>
  <c r="DUM68" i="11"/>
  <c r="DUL68" i="11"/>
  <c r="DUK68" i="11"/>
  <c r="DUJ68" i="11"/>
  <c r="DUI68" i="11"/>
  <c r="DUH68" i="11"/>
  <c r="DUG68" i="11"/>
  <c r="DUF68" i="11"/>
  <c r="DUE68" i="11"/>
  <c r="DUD68" i="11"/>
  <c r="DUC68" i="11"/>
  <c r="DUB68" i="11"/>
  <c r="DUA68" i="11"/>
  <c r="DTZ68" i="11"/>
  <c r="DTY68" i="11"/>
  <c r="DTX68" i="11"/>
  <c r="DTW68" i="11"/>
  <c r="DTV68" i="11"/>
  <c r="DTU68" i="11"/>
  <c r="DTT68" i="11"/>
  <c r="DTS68" i="11"/>
  <c r="DTR68" i="11"/>
  <c r="DTQ68" i="11"/>
  <c r="DTP68" i="11"/>
  <c r="DTO68" i="11"/>
  <c r="DTN68" i="11"/>
  <c r="DTM68" i="11"/>
  <c r="DTL68" i="11"/>
  <c r="DTK68" i="11"/>
  <c r="DTJ68" i="11"/>
  <c r="DTI68" i="11"/>
  <c r="DTH68" i="11"/>
  <c r="DTG68" i="11"/>
  <c r="DTF68" i="11"/>
  <c r="DTE68" i="11"/>
  <c r="DTD68" i="11"/>
  <c r="DTC68" i="11"/>
  <c r="DTB68" i="11"/>
  <c r="DTA68" i="11"/>
  <c r="DSZ68" i="11"/>
  <c r="DSY68" i="11"/>
  <c r="DSX68" i="11"/>
  <c r="DSW68" i="11"/>
  <c r="DSV68" i="11"/>
  <c r="DSU68" i="11"/>
  <c r="DST68" i="11"/>
  <c r="DSS68" i="11"/>
  <c r="DSR68" i="11"/>
  <c r="DSQ68" i="11"/>
  <c r="DSP68" i="11"/>
  <c r="DSO68" i="11"/>
  <c r="DSN68" i="11"/>
  <c r="DSM68" i="11"/>
  <c r="DSL68" i="11"/>
  <c r="DSK68" i="11"/>
  <c r="DSJ68" i="11"/>
  <c r="DSI68" i="11"/>
  <c r="DSH68" i="11"/>
  <c r="DSG68" i="11"/>
  <c r="DSF68" i="11"/>
  <c r="DSE68" i="11"/>
  <c r="DSD68" i="11"/>
  <c r="DSC68" i="11"/>
  <c r="DSB68" i="11"/>
  <c r="DSA68" i="11"/>
  <c r="DRZ68" i="11"/>
  <c r="DRY68" i="11"/>
  <c r="DRX68" i="11"/>
  <c r="DRW68" i="11"/>
  <c r="DRV68" i="11"/>
  <c r="DRU68" i="11"/>
  <c r="DRT68" i="11"/>
  <c r="DRS68" i="11"/>
  <c r="DRR68" i="11"/>
  <c r="DRQ68" i="11"/>
  <c r="DRP68" i="11"/>
  <c r="DRO68" i="11"/>
  <c r="DRN68" i="11"/>
  <c r="DRM68" i="11"/>
  <c r="DRL68" i="11"/>
  <c r="DRK68" i="11"/>
  <c r="DRJ68" i="11"/>
  <c r="DRI68" i="11"/>
  <c r="DRH68" i="11"/>
  <c r="DRG68" i="11"/>
  <c r="DRF68" i="11"/>
  <c r="DRE68" i="11"/>
  <c r="DRD68" i="11"/>
  <c r="DRC68" i="11"/>
  <c r="DRB68" i="11"/>
  <c r="DRA68" i="11"/>
  <c r="DQZ68" i="11"/>
  <c r="DQY68" i="11"/>
  <c r="DQX68" i="11"/>
  <c r="DQW68" i="11"/>
  <c r="DQV68" i="11"/>
  <c r="DQU68" i="11"/>
  <c r="DQT68" i="11"/>
  <c r="DQS68" i="11"/>
  <c r="DQR68" i="11"/>
  <c r="DQQ68" i="11"/>
  <c r="DQP68" i="11"/>
  <c r="DQO68" i="11"/>
  <c r="DQN68" i="11"/>
  <c r="DQM68" i="11"/>
  <c r="DQL68" i="11"/>
  <c r="DQK68" i="11"/>
  <c r="DQJ68" i="11"/>
  <c r="DQI68" i="11"/>
  <c r="DQH68" i="11"/>
  <c r="DQG68" i="11"/>
  <c r="DQF68" i="11"/>
  <c r="DQE68" i="11"/>
  <c r="DQD68" i="11"/>
  <c r="DQC68" i="11"/>
  <c r="DQB68" i="11"/>
  <c r="DQA68" i="11"/>
  <c r="DPZ68" i="11"/>
  <c r="DPY68" i="11"/>
  <c r="DPX68" i="11"/>
  <c r="DPW68" i="11"/>
  <c r="DPV68" i="11"/>
  <c r="DPU68" i="11"/>
  <c r="DPT68" i="11"/>
  <c r="DPS68" i="11"/>
  <c r="DPR68" i="11"/>
  <c r="DPQ68" i="11"/>
  <c r="DPP68" i="11"/>
  <c r="DPO68" i="11"/>
  <c r="DPN68" i="11"/>
  <c r="DPM68" i="11"/>
  <c r="DPL68" i="11"/>
  <c r="DPK68" i="11"/>
  <c r="DPJ68" i="11"/>
  <c r="DPI68" i="11"/>
  <c r="DPH68" i="11"/>
  <c r="DPG68" i="11"/>
  <c r="DPF68" i="11"/>
  <c r="DPE68" i="11"/>
  <c r="DPD68" i="11"/>
  <c r="DPC68" i="11"/>
  <c r="DPB68" i="11"/>
  <c r="DPA68" i="11"/>
  <c r="DOZ68" i="11"/>
  <c r="DOY68" i="11"/>
  <c r="DOX68" i="11"/>
  <c r="DOW68" i="11"/>
  <c r="DOV68" i="11"/>
  <c r="DOU68" i="11"/>
  <c r="DOT68" i="11"/>
  <c r="DOS68" i="11"/>
  <c r="DOR68" i="11"/>
  <c r="DOQ68" i="11"/>
  <c r="DOP68" i="11"/>
  <c r="DOO68" i="11"/>
  <c r="DON68" i="11"/>
  <c r="DOM68" i="11"/>
  <c r="DOL68" i="11"/>
  <c r="DOK68" i="11"/>
  <c r="DOJ68" i="11"/>
  <c r="DOI68" i="11"/>
  <c r="DOH68" i="11"/>
  <c r="DOG68" i="11"/>
  <c r="DOF68" i="11"/>
  <c r="DOE68" i="11"/>
  <c r="DOD68" i="11"/>
  <c r="DOC68" i="11"/>
  <c r="DOB68" i="11"/>
  <c r="DOA68" i="11"/>
  <c r="DNZ68" i="11"/>
  <c r="DNY68" i="11"/>
  <c r="DNX68" i="11"/>
  <c r="DNW68" i="11"/>
  <c r="DNV68" i="11"/>
  <c r="DNU68" i="11"/>
  <c r="DNT68" i="11"/>
  <c r="DNS68" i="11"/>
  <c r="DNR68" i="11"/>
  <c r="DNQ68" i="11"/>
  <c r="DNP68" i="11"/>
  <c r="DNO68" i="11"/>
  <c r="DNN68" i="11"/>
  <c r="DNM68" i="11"/>
  <c r="DNL68" i="11"/>
  <c r="DNK68" i="11"/>
  <c r="DNJ68" i="11"/>
  <c r="DNI68" i="11"/>
  <c r="DNH68" i="11"/>
  <c r="DNG68" i="11"/>
  <c r="DNF68" i="11"/>
  <c r="DNE68" i="11"/>
  <c r="DND68" i="11"/>
  <c r="DNC68" i="11"/>
  <c r="DNB68" i="11"/>
  <c r="DNA68" i="11"/>
  <c r="DMZ68" i="11"/>
  <c r="DMY68" i="11"/>
  <c r="DMX68" i="11"/>
  <c r="DMW68" i="11"/>
  <c r="DMV68" i="11"/>
  <c r="DMU68" i="11"/>
  <c r="DMT68" i="11"/>
  <c r="DMS68" i="11"/>
  <c r="DMR68" i="11"/>
  <c r="DMQ68" i="11"/>
  <c r="DMP68" i="11"/>
  <c r="DMO68" i="11"/>
  <c r="DMN68" i="11"/>
  <c r="DMM68" i="11"/>
  <c r="DML68" i="11"/>
  <c r="DMK68" i="11"/>
  <c r="DMJ68" i="11"/>
  <c r="DMI68" i="11"/>
  <c r="DMH68" i="11"/>
  <c r="DMG68" i="11"/>
  <c r="DMF68" i="11"/>
  <c r="DME68" i="11"/>
  <c r="DMD68" i="11"/>
  <c r="DMC68" i="11"/>
  <c r="DMB68" i="11"/>
  <c r="DMA68" i="11"/>
  <c r="DLZ68" i="11"/>
  <c r="DLY68" i="11"/>
  <c r="DLX68" i="11"/>
  <c r="DLW68" i="11"/>
  <c r="DLV68" i="11"/>
  <c r="DLU68" i="11"/>
  <c r="DLT68" i="11"/>
  <c r="DLS68" i="11"/>
  <c r="DLR68" i="11"/>
  <c r="DLQ68" i="11"/>
  <c r="DLP68" i="11"/>
  <c r="DLO68" i="11"/>
  <c r="DLN68" i="11"/>
  <c r="DLM68" i="11"/>
  <c r="DLL68" i="11"/>
  <c r="DLK68" i="11"/>
  <c r="DLJ68" i="11"/>
  <c r="DLI68" i="11"/>
  <c r="DLH68" i="11"/>
  <c r="DLG68" i="11"/>
  <c r="DLF68" i="11"/>
  <c r="DLE68" i="11"/>
  <c r="DLD68" i="11"/>
  <c r="DLC68" i="11"/>
  <c r="DLB68" i="11"/>
  <c r="DLA68" i="11"/>
  <c r="DKZ68" i="11"/>
  <c r="DKY68" i="11"/>
  <c r="DKX68" i="11"/>
  <c r="DKW68" i="11"/>
  <c r="DKV68" i="11"/>
  <c r="DKU68" i="11"/>
  <c r="DKT68" i="11"/>
  <c r="DKS68" i="11"/>
  <c r="DKR68" i="11"/>
  <c r="DKQ68" i="11"/>
  <c r="DKP68" i="11"/>
  <c r="DKO68" i="11"/>
  <c r="DKN68" i="11"/>
  <c r="DKM68" i="11"/>
  <c r="DKL68" i="11"/>
  <c r="DKK68" i="11"/>
  <c r="DKJ68" i="11"/>
  <c r="DKI68" i="11"/>
  <c r="DKH68" i="11"/>
  <c r="DKG68" i="11"/>
  <c r="DKF68" i="11"/>
  <c r="DKE68" i="11"/>
  <c r="DKD68" i="11"/>
  <c r="DKC68" i="11"/>
  <c r="DKB68" i="11"/>
  <c r="DKA68" i="11"/>
  <c r="DJZ68" i="11"/>
  <c r="DJY68" i="11"/>
  <c r="DJX68" i="11"/>
  <c r="DJW68" i="11"/>
  <c r="DJV68" i="11"/>
  <c r="DJU68" i="11"/>
  <c r="DJT68" i="11"/>
  <c r="DJS68" i="11"/>
  <c r="DJR68" i="11"/>
  <c r="DJQ68" i="11"/>
  <c r="DJP68" i="11"/>
  <c r="DJO68" i="11"/>
  <c r="DJN68" i="11"/>
  <c r="DJM68" i="11"/>
  <c r="DJL68" i="11"/>
  <c r="DJK68" i="11"/>
  <c r="DJJ68" i="11"/>
  <c r="DJI68" i="11"/>
  <c r="DJH68" i="11"/>
  <c r="DJG68" i="11"/>
  <c r="DJF68" i="11"/>
  <c r="DJE68" i="11"/>
  <c r="DJD68" i="11"/>
  <c r="DJC68" i="11"/>
  <c r="DJB68" i="11"/>
  <c r="DJA68" i="11"/>
  <c r="DIZ68" i="11"/>
  <c r="DIY68" i="11"/>
  <c r="DIX68" i="11"/>
  <c r="DIW68" i="11"/>
  <c r="DIV68" i="11"/>
  <c r="DIU68" i="11"/>
  <c r="DIT68" i="11"/>
  <c r="DIS68" i="11"/>
  <c r="DIR68" i="11"/>
  <c r="DIQ68" i="11"/>
  <c r="DIP68" i="11"/>
  <c r="DIO68" i="11"/>
  <c r="DIN68" i="11"/>
  <c r="DIM68" i="11"/>
  <c r="DIL68" i="11"/>
  <c r="DIK68" i="11"/>
  <c r="DIJ68" i="11"/>
  <c r="DII68" i="11"/>
  <c r="DIH68" i="11"/>
  <c r="DIG68" i="11"/>
  <c r="DIF68" i="11"/>
  <c r="DIE68" i="11"/>
  <c r="DID68" i="11"/>
  <c r="DIC68" i="11"/>
  <c r="DIB68" i="11"/>
  <c r="DIA68" i="11"/>
  <c r="DHZ68" i="11"/>
  <c r="DHY68" i="11"/>
  <c r="DHX68" i="11"/>
  <c r="DHW68" i="11"/>
  <c r="DHV68" i="11"/>
  <c r="DHU68" i="11"/>
  <c r="DHT68" i="11"/>
  <c r="DHS68" i="11"/>
  <c r="DHR68" i="11"/>
  <c r="DHQ68" i="11"/>
  <c r="DHP68" i="11"/>
  <c r="DHO68" i="11"/>
  <c r="DHN68" i="11"/>
  <c r="DHM68" i="11"/>
  <c r="DHL68" i="11"/>
  <c r="DHK68" i="11"/>
  <c r="DHJ68" i="11"/>
  <c r="DHI68" i="11"/>
  <c r="DHH68" i="11"/>
  <c r="DHG68" i="11"/>
  <c r="DHF68" i="11"/>
  <c r="DHE68" i="11"/>
  <c r="DHD68" i="11"/>
  <c r="DHC68" i="11"/>
  <c r="DHB68" i="11"/>
  <c r="DHA68" i="11"/>
  <c r="DGZ68" i="11"/>
  <c r="DGY68" i="11"/>
  <c r="DGX68" i="11"/>
  <c r="DGW68" i="11"/>
  <c r="DGV68" i="11"/>
  <c r="DGU68" i="11"/>
  <c r="DGT68" i="11"/>
  <c r="DGS68" i="11"/>
  <c r="DGR68" i="11"/>
  <c r="DGQ68" i="11"/>
  <c r="DGP68" i="11"/>
  <c r="DGO68" i="11"/>
  <c r="DGN68" i="11"/>
  <c r="DGM68" i="11"/>
  <c r="DGL68" i="11"/>
  <c r="DGK68" i="11"/>
  <c r="DGJ68" i="11"/>
  <c r="DGI68" i="11"/>
  <c r="DGH68" i="11"/>
  <c r="DGG68" i="11"/>
  <c r="DGF68" i="11"/>
  <c r="DGE68" i="11"/>
  <c r="DGD68" i="11"/>
  <c r="DGC68" i="11"/>
  <c r="DGB68" i="11"/>
  <c r="DGA68" i="11"/>
  <c r="DFZ68" i="11"/>
  <c r="DFY68" i="11"/>
  <c r="DFX68" i="11"/>
  <c r="DFW68" i="11"/>
  <c r="DFV68" i="11"/>
  <c r="DFU68" i="11"/>
  <c r="DFT68" i="11"/>
  <c r="DFS68" i="11"/>
  <c r="DFR68" i="11"/>
  <c r="DFQ68" i="11"/>
  <c r="DFP68" i="11"/>
  <c r="DFO68" i="11"/>
  <c r="DFN68" i="11"/>
  <c r="DFM68" i="11"/>
  <c r="DFL68" i="11"/>
  <c r="DFK68" i="11"/>
  <c r="DFJ68" i="11"/>
  <c r="DFI68" i="11"/>
  <c r="DFH68" i="11"/>
  <c r="DFG68" i="11"/>
  <c r="DFF68" i="11"/>
  <c r="DFE68" i="11"/>
  <c r="DFD68" i="11"/>
  <c r="DFC68" i="11"/>
  <c r="DFB68" i="11"/>
  <c r="DFA68" i="11"/>
  <c r="DEZ68" i="11"/>
  <c r="DEY68" i="11"/>
  <c r="DEX68" i="11"/>
  <c r="DEW68" i="11"/>
  <c r="DEV68" i="11"/>
  <c r="DEU68" i="11"/>
  <c r="DET68" i="11"/>
  <c r="DES68" i="11"/>
  <c r="DER68" i="11"/>
  <c r="DEQ68" i="11"/>
  <c r="DEP68" i="11"/>
  <c r="DEO68" i="11"/>
  <c r="DEN68" i="11"/>
  <c r="DEM68" i="11"/>
  <c r="DEL68" i="11"/>
  <c r="DEK68" i="11"/>
  <c r="DEJ68" i="11"/>
  <c r="DEI68" i="11"/>
  <c r="DEH68" i="11"/>
  <c r="DEG68" i="11"/>
  <c r="DEF68" i="11"/>
  <c r="DEE68" i="11"/>
  <c r="DED68" i="11"/>
  <c r="DEC68" i="11"/>
  <c r="DEB68" i="11"/>
  <c r="DEA68" i="11"/>
  <c r="DDZ68" i="11"/>
  <c r="DDY68" i="11"/>
  <c r="DDX68" i="11"/>
  <c r="DDW68" i="11"/>
  <c r="DDV68" i="11"/>
  <c r="DDU68" i="11"/>
  <c r="DDT68" i="11"/>
  <c r="DDS68" i="11"/>
  <c r="DDR68" i="11"/>
  <c r="DDQ68" i="11"/>
  <c r="DDP68" i="11"/>
  <c r="DDO68" i="11"/>
  <c r="DDN68" i="11"/>
  <c r="DDM68" i="11"/>
  <c r="DDL68" i="11"/>
  <c r="DDK68" i="11"/>
  <c r="DDJ68" i="11"/>
  <c r="DDI68" i="11"/>
  <c r="DDH68" i="11"/>
  <c r="DDG68" i="11"/>
  <c r="DDF68" i="11"/>
  <c r="DDE68" i="11"/>
  <c r="DDD68" i="11"/>
  <c r="DDC68" i="11"/>
  <c r="DDB68" i="11"/>
  <c r="DDA68" i="11"/>
  <c r="DCZ68" i="11"/>
  <c r="DCY68" i="11"/>
  <c r="DCX68" i="11"/>
  <c r="DCW68" i="11"/>
  <c r="DCV68" i="11"/>
  <c r="DCU68" i="11"/>
  <c r="DCT68" i="11"/>
  <c r="DCS68" i="11"/>
  <c r="DCR68" i="11"/>
  <c r="DCQ68" i="11"/>
  <c r="DCP68" i="11"/>
  <c r="DCO68" i="11"/>
  <c r="DCN68" i="11"/>
  <c r="DCM68" i="11"/>
  <c r="DCL68" i="11"/>
  <c r="DCK68" i="11"/>
  <c r="DCJ68" i="11"/>
  <c r="DCI68" i="11"/>
  <c r="DCH68" i="11"/>
  <c r="DCG68" i="11"/>
  <c r="DCF68" i="11"/>
  <c r="DCE68" i="11"/>
  <c r="DCD68" i="11"/>
  <c r="DCC68" i="11"/>
  <c r="DCB68" i="11"/>
  <c r="DCA68" i="11"/>
  <c r="DBZ68" i="11"/>
  <c r="DBY68" i="11"/>
  <c r="DBX68" i="11"/>
  <c r="DBW68" i="11"/>
  <c r="DBV68" i="11"/>
  <c r="DBU68" i="11"/>
  <c r="DBT68" i="11"/>
  <c r="DBS68" i="11"/>
  <c r="DBR68" i="11"/>
  <c r="DBQ68" i="11"/>
  <c r="DBP68" i="11"/>
  <c r="DBO68" i="11"/>
  <c r="DBN68" i="11"/>
  <c r="DBM68" i="11"/>
  <c r="DBL68" i="11"/>
  <c r="DBK68" i="11"/>
  <c r="DBJ68" i="11"/>
  <c r="DBI68" i="11"/>
  <c r="DBH68" i="11"/>
  <c r="DBG68" i="11"/>
  <c r="DBF68" i="11"/>
  <c r="DBE68" i="11"/>
  <c r="DBD68" i="11"/>
  <c r="DBC68" i="11"/>
  <c r="DBB68" i="11"/>
  <c r="DBA68" i="11"/>
  <c r="DAZ68" i="11"/>
  <c r="DAY68" i="11"/>
  <c r="DAX68" i="11"/>
  <c r="DAW68" i="11"/>
  <c r="DAV68" i="11"/>
  <c r="DAU68" i="11"/>
  <c r="DAT68" i="11"/>
  <c r="DAS68" i="11"/>
  <c r="DAR68" i="11"/>
  <c r="DAQ68" i="11"/>
  <c r="DAP68" i="11"/>
  <c r="DAO68" i="11"/>
  <c r="DAN68" i="11"/>
  <c r="DAM68" i="11"/>
  <c r="DAL68" i="11"/>
  <c r="DAK68" i="11"/>
  <c r="DAJ68" i="11"/>
  <c r="DAI68" i="11"/>
  <c r="DAH68" i="11"/>
  <c r="DAG68" i="11"/>
  <c r="DAF68" i="11"/>
  <c r="DAE68" i="11"/>
  <c r="DAD68" i="11"/>
  <c r="DAC68" i="11"/>
  <c r="DAB68" i="11"/>
  <c r="DAA68" i="11"/>
  <c r="CZZ68" i="11"/>
  <c r="CZY68" i="11"/>
  <c r="CZX68" i="11"/>
  <c r="CZW68" i="11"/>
  <c r="CZV68" i="11"/>
  <c r="CZU68" i="11"/>
  <c r="CZT68" i="11"/>
  <c r="CZS68" i="11"/>
  <c r="CZR68" i="11"/>
  <c r="CZQ68" i="11"/>
  <c r="CZP68" i="11"/>
  <c r="CZO68" i="11"/>
  <c r="CZN68" i="11"/>
  <c r="CZM68" i="11"/>
  <c r="CZL68" i="11"/>
  <c r="CZK68" i="11"/>
  <c r="CZJ68" i="11"/>
  <c r="CZI68" i="11"/>
  <c r="CZH68" i="11"/>
  <c r="CZG68" i="11"/>
  <c r="CZF68" i="11"/>
  <c r="CZE68" i="11"/>
  <c r="CZD68" i="11"/>
  <c r="CZC68" i="11"/>
  <c r="CZB68" i="11"/>
  <c r="CZA68" i="11"/>
  <c r="CYZ68" i="11"/>
  <c r="CYY68" i="11"/>
  <c r="CYX68" i="11"/>
  <c r="CYW68" i="11"/>
  <c r="CYV68" i="11"/>
  <c r="CYU68" i="11"/>
  <c r="CYT68" i="11"/>
  <c r="CYS68" i="11"/>
  <c r="CYR68" i="11"/>
  <c r="CYQ68" i="11"/>
  <c r="CYP68" i="11"/>
  <c r="CYO68" i="11"/>
  <c r="CYN68" i="11"/>
  <c r="CYM68" i="11"/>
  <c r="CYL68" i="11"/>
  <c r="CYK68" i="11"/>
  <c r="CYJ68" i="11"/>
  <c r="CYI68" i="11"/>
  <c r="CYH68" i="11"/>
  <c r="CYG68" i="11"/>
  <c r="CYF68" i="11"/>
  <c r="CYE68" i="11"/>
  <c r="CYD68" i="11"/>
  <c r="CYC68" i="11"/>
  <c r="CYB68" i="11"/>
  <c r="CYA68" i="11"/>
  <c r="CXZ68" i="11"/>
  <c r="CXY68" i="11"/>
  <c r="CXX68" i="11"/>
  <c r="CXW68" i="11"/>
  <c r="CXV68" i="11"/>
  <c r="CXU68" i="11"/>
  <c r="CXT68" i="11"/>
  <c r="CXS68" i="11"/>
  <c r="CXR68" i="11"/>
  <c r="CXQ68" i="11"/>
  <c r="CXP68" i="11"/>
  <c r="CXO68" i="11"/>
  <c r="CXN68" i="11"/>
  <c r="CXM68" i="11"/>
  <c r="CXL68" i="11"/>
  <c r="CXK68" i="11"/>
  <c r="CXJ68" i="11"/>
  <c r="CXI68" i="11"/>
  <c r="CXH68" i="11"/>
  <c r="CXG68" i="11"/>
  <c r="CXF68" i="11"/>
  <c r="CXE68" i="11"/>
  <c r="CXD68" i="11"/>
  <c r="CXC68" i="11"/>
  <c r="CXB68" i="11"/>
  <c r="CXA68" i="11"/>
  <c r="CWZ68" i="11"/>
  <c r="CWY68" i="11"/>
  <c r="CWX68" i="11"/>
  <c r="CWW68" i="11"/>
  <c r="CWV68" i="11"/>
  <c r="CWU68" i="11"/>
  <c r="CWT68" i="11"/>
  <c r="CWS68" i="11"/>
  <c r="CWR68" i="11"/>
  <c r="CWQ68" i="11"/>
  <c r="CWP68" i="11"/>
  <c r="CWO68" i="11"/>
  <c r="CWN68" i="11"/>
  <c r="CWM68" i="11"/>
  <c r="CWL68" i="11"/>
  <c r="CWK68" i="11"/>
  <c r="CWJ68" i="11"/>
  <c r="CWI68" i="11"/>
  <c r="CWH68" i="11"/>
  <c r="CWG68" i="11"/>
  <c r="CWF68" i="11"/>
  <c r="CWE68" i="11"/>
  <c r="CWD68" i="11"/>
  <c r="CWC68" i="11"/>
  <c r="CWB68" i="11"/>
  <c r="CWA68" i="11"/>
  <c r="CVZ68" i="11"/>
  <c r="CVY68" i="11"/>
  <c r="CVX68" i="11"/>
  <c r="CVW68" i="11"/>
  <c r="CVV68" i="11"/>
  <c r="CVU68" i="11"/>
  <c r="CVT68" i="11"/>
  <c r="CVS68" i="11"/>
  <c r="CVR68" i="11"/>
  <c r="CVQ68" i="11"/>
  <c r="CVP68" i="11"/>
  <c r="CVO68" i="11"/>
  <c r="CVN68" i="11"/>
  <c r="CVM68" i="11"/>
  <c r="CVL68" i="11"/>
  <c r="CVK68" i="11"/>
  <c r="CVJ68" i="11"/>
  <c r="CVI68" i="11"/>
  <c r="CVH68" i="11"/>
  <c r="CVG68" i="11"/>
  <c r="CVF68" i="11"/>
  <c r="CVE68" i="11"/>
  <c r="CVD68" i="11"/>
  <c r="CVC68" i="11"/>
  <c r="CVB68" i="11"/>
  <c r="CVA68" i="11"/>
  <c r="CUZ68" i="11"/>
  <c r="CUY68" i="11"/>
  <c r="CUX68" i="11"/>
  <c r="CUW68" i="11"/>
  <c r="CUV68" i="11"/>
  <c r="CUU68" i="11"/>
  <c r="CUT68" i="11"/>
  <c r="CUS68" i="11"/>
  <c r="CUR68" i="11"/>
  <c r="CUQ68" i="11"/>
  <c r="CUP68" i="11"/>
  <c r="CUO68" i="11"/>
  <c r="CUN68" i="11"/>
  <c r="CUM68" i="11"/>
  <c r="CUL68" i="11"/>
  <c r="CUK68" i="11"/>
  <c r="CUJ68" i="11"/>
  <c r="CUI68" i="11"/>
  <c r="CUH68" i="11"/>
  <c r="CUG68" i="11"/>
  <c r="CUF68" i="11"/>
  <c r="CUE68" i="11"/>
  <c r="CUD68" i="11"/>
  <c r="CUC68" i="11"/>
  <c r="CUB68" i="11"/>
  <c r="CUA68" i="11"/>
  <c r="CTZ68" i="11"/>
  <c r="CTY68" i="11"/>
  <c r="CTX68" i="11"/>
  <c r="CTW68" i="11"/>
  <c r="CTV68" i="11"/>
  <c r="CTU68" i="11"/>
  <c r="CTT68" i="11"/>
  <c r="CTS68" i="11"/>
  <c r="CTR68" i="11"/>
  <c r="CTQ68" i="11"/>
  <c r="CTP68" i="11"/>
  <c r="CTO68" i="11"/>
  <c r="CTN68" i="11"/>
  <c r="CTM68" i="11"/>
  <c r="CTL68" i="11"/>
  <c r="CTK68" i="11"/>
  <c r="CTJ68" i="11"/>
  <c r="CTI68" i="11"/>
  <c r="CTH68" i="11"/>
  <c r="CTG68" i="11"/>
  <c r="CTF68" i="11"/>
  <c r="CTE68" i="11"/>
  <c r="CTD68" i="11"/>
  <c r="CTC68" i="11"/>
  <c r="CTB68" i="11"/>
  <c r="CTA68" i="11"/>
  <c r="CSZ68" i="11"/>
  <c r="CSY68" i="11"/>
  <c r="CSX68" i="11"/>
  <c r="CSW68" i="11"/>
  <c r="CSV68" i="11"/>
  <c r="CSU68" i="11"/>
  <c r="CST68" i="11"/>
  <c r="CSS68" i="11"/>
  <c r="CSR68" i="11"/>
  <c r="CSQ68" i="11"/>
  <c r="CSP68" i="11"/>
  <c r="CSO68" i="11"/>
  <c r="CSN68" i="11"/>
  <c r="CSM68" i="11"/>
  <c r="CSL68" i="11"/>
  <c r="CSK68" i="11"/>
  <c r="CSJ68" i="11"/>
  <c r="CSI68" i="11"/>
  <c r="CSH68" i="11"/>
  <c r="CSG68" i="11"/>
  <c r="CSF68" i="11"/>
  <c r="CSE68" i="11"/>
  <c r="CSD68" i="11"/>
  <c r="CSC68" i="11"/>
  <c r="CSB68" i="11"/>
  <c r="CSA68" i="11"/>
  <c r="CRZ68" i="11"/>
  <c r="CRY68" i="11"/>
  <c r="CRX68" i="11"/>
  <c r="CRW68" i="11"/>
  <c r="CRV68" i="11"/>
  <c r="CRU68" i="11"/>
  <c r="CRT68" i="11"/>
  <c r="CRS68" i="11"/>
  <c r="CRR68" i="11"/>
  <c r="CRQ68" i="11"/>
  <c r="CRP68" i="11"/>
  <c r="CRO68" i="11"/>
  <c r="CRN68" i="11"/>
  <c r="CRM68" i="11"/>
  <c r="CRL68" i="11"/>
  <c r="CRK68" i="11"/>
  <c r="CRJ68" i="11"/>
  <c r="CRI68" i="11"/>
  <c r="CRH68" i="11"/>
  <c r="CRG68" i="11"/>
  <c r="CRF68" i="11"/>
  <c r="CRE68" i="11"/>
  <c r="CRD68" i="11"/>
  <c r="CRC68" i="11"/>
  <c r="CRB68" i="11"/>
  <c r="CRA68" i="11"/>
  <c r="CQZ68" i="11"/>
  <c r="CQY68" i="11"/>
  <c r="CQX68" i="11"/>
  <c r="CQW68" i="11"/>
  <c r="CQV68" i="11"/>
  <c r="CQU68" i="11"/>
  <c r="CQT68" i="11"/>
  <c r="CQS68" i="11"/>
  <c r="CQR68" i="11"/>
  <c r="CQQ68" i="11"/>
  <c r="CQP68" i="11"/>
  <c r="CQO68" i="11"/>
  <c r="CQN68" i="11"/>
  <c r="CQM68" i="11"/>
  <c r="CQL68" i="11"/>
  <c r="CQK68" i="11"/>
  <c r="CQJ68" i="11"/>
  <c r="CQI68" i="11"/>
  <c r="CQH68" i="11"/>
  <c r="CQG68" i="11"/>
  <c r="CQF68" i="11"/>
  <c r="CQE68" i="11"/>
  <c r="CQD68" i="11"/>
  <c r="CQC68" i="11"/>
  <c r="CQB68" i="11"/>
  <c r="CQA68" i="11"/>
  <c r="CPZ68" i="11"/>
  <c r="CPY68" i="11"/>
  <c r="CPX68" i="11"/>
  <c r="CPW68" i="11"/>
  <c r="CPV68" i="11"/>
  <c r="CPU68" i="11"/>
  <c r="CPT68" i="11"/>
  <c r="CPS68" i="11"/>
  <c r="CPR68" i="11"/>
  <c r="CPQ68" i="11"/>
  <c r="CPP68" i="11"/>
  <c r="CPO68" i="11"/>
  <c r="CPN68" i="11"/>
  <c r="CPM68" i="11"/>
  <c r="CPL68" i="11"/>
  <c r="CPK68" i="11"/>
  <c r="CPJ68" i="11"/>
  <c r="CPI68" i="11"/>
  <c r="CPH68" i="11"/>
  <c r="CPG68" i="11"/>
  <c r="CPF68" i="11"/>
  <c r="CPE68" i="11"/>
  <c r="CPD68" i="11"/>
  <c r="CPC68" i="11"/>
  <c r="CPB68" i="11"/>
  <c r="CPA68" i="11"/>
  <c r="COZ68" i="11"/>
  <c r="COY68" i="11"/>
  <c r="COX68" i="11"/>
  <c r="COW68" i="11"/>
  <c r="COV68" i="11"/>
  <c r="COU68" i="11"/>
  <c r="COT68" i="11"/>
  <c r="COS68" i="11"/>
  <c r="COR68" i="11"/>
  <c r="COQ68" i="11"/>
  <c r="COP68" i="11"/>
  <c r="COO68" i="11"/>
  <c r="CON68" i="11"/>
  <c r="COM68" i="11"/>
  <c r="COL68" i="11"/>
  <c r="COK68" i="11"/>
  <c r="COJ68" i="11"/>
  <c r="COI68" i="11"/>
  <c r="COH68" i="11"/>
  <c r="COG68" i="11"/>
  <c r="COF68" i="11"/>
  <c r="COE68" i="11"/>
  <c r="COD68" i="11"/>
  <c r="COC68" i="11"/>
  <c r="COB68" i="11"/>
  <c r="COA68" i="11"/>
  <c r="CNZ68" i="11"/>
  <c r="CNY68" i="11"/>
  <c r="CNX68" i="11"/>
  <c r="CNW68" i="11"/>
  <c r="CNV68" i="11"/>
  <c r="CNU68" i="11"/>
  <c r="CNT68" i="11"/>
  <c r="CNS68" i="11"/>
  <c r="CNR68" i="11"/>
  <c r="CNQ68" i="11"/>
  <c r="CNP68" i="11"/>
  <c r="CNO68" i="11"/>
  <c r="CNN68" i="11"/>
  <c r="CNM68" i="11"/>
  <c r="CNL68" i="11"/>
  <c r="CNK68" i="11"/>
  <c r="CNJ68" i="11"/>
  <c r="CNI68" i="11"/>
  <c r="CNH68" i="11"/>
  <c r="CNG68" i="11"/>
  <c r="CNF68" i="11"/>
  <c r="CNE68" i="11"/>
  <c r="CND68" i="11"/>
  <c r="CNC68" i="11"/>
  <c r="CNB68" i="11"/>
  <c r="CNA68" i="11"/>
  <c r="CMZ68" i="11"/>
  <c r="CMY68" i="11"/>
  <c r="CMX68" i="11"/>
  <c r="CMW68" i="11"/>
  <c r="CMV68" i="11"/>
  <c r="CMU68" i="11"/>
  <c r="CMT68" i="11"/>
  <c r="CMS68" i="11"/>
  <c r="CMR68" i="11"/>
  <c r="CMQ68" i="11"/>
  <c r="CMP68" i="11"/>
  <c r="CMO68" i="11"/>
  <c r="CMN68" i="11"/>
  <c r="CMM68" i="11"/>
  <c r="CML68" i="11"/>
  <c r="CMK68" i="11"/>
  <c r="CMJ68" i="11"/>
  <c r="CMI68" i="11"/>
  <c r="CMH68" i="11"/>
  <c r="CMG68" i="11"/>
  <c r="CMF68" i="11"/>
  <c r="CME68" i="11"/>
  <c r="CMD68" i="11"/>
  <c r="CMC68" i="11"/>
  <c r="CMB68" i="11"/>
  <c r="CMA68" i="11"/>
  <c r="CLZ68" i="11"/>
  <c r="CLY68" i="11"/>
  <c r="CLX68" i="11"/>
  <c r="CLW68" i="11"/>
  <c r="CLV68" i="11"/>
  <c r="CLU68" i="11"/>
  <c r="CLT68" i="11"/>
  <c r="CLS68" i="11"/>
  <c r="CLR68" i="11"/>
  <c r="CLQ68" i="11"/>
  <c r="CLP68" i="11"/>
  <c r="CLO68" i="11"/>
  <c r="CLN68" i="11"/>
  <c r="CLM68" i="11"/>
  <c r="CLL68" i="11"/>
  <c r="CLK68" i="11"/>
  <c r="CLJ68" i="11"/>
  <c r="CLI68" i="11"/>
  <c r="CLH68" i="11"/>
  <c r="CLG68" i="11"/>
  <c r="CLF68" i="11"/>
  <c r="CLE68" i="11"/>
  <c r="CLD68" i="11"/>
  <c r="CLC68" i="11"/>
  <c r="CLB68" i="11"/>
  <c r="CLA68" i="11"/>
  <c r="CKZ68" i="11"/>
  <c r="CKY68" i="11"/>
  <c r="CKX68" i="11"/>
  <c r="CKW68" i="11"/>
  <c r="CKV68" i="11"/>
  <c r="CKU68" i="11"/>
  <c r="CKT68" i="11"/>
  <c r="CKS68" i="11"/>
  <c r="CKR68" i="11"/>
  <c r="CKQ68" i="11"/>
  <c r="CKP68" i="11"/>
  <c r="CKO68" i="11"/>
  <c r="CKN68" i="11"/>
  <c r="CKM68" i="11"/>
  <c r="CKL68" i="11"/>
  <c r="CKK68" i="11"/>
  <c r="CKJ68" i="11"/>
  <c r="CKI68" i="11"/>
  <c r="CKH68" i="11"/>
  <c r="CKG68" i="11"/>
  <c r="CKF68" i="11"/>
  <c r="CKE68" i="11"/>
  <c r="CKD68" i="11"/>
  <c r="CKC68" i="11"/>
  <c r="CKB68" i="11"/>
  <c r="CKA68" i="11"/>
  <c r="CJZ68" i="11"/>
  <c r="CJY68" i="11"/>
  <c r="CJX68" i="11"/>
  <c r="CJW68" i="11"/>
  <c r="CJV68" i="11"/>
  <c r="CJU68" i="11"/>
  <c r="CJT68" i="11"/>
  <c r="CJS68" i="11"/>
  <c r="CJR68" i="11"/>
  <c r="CJQ68" i="11"/>
  <c r="CJP68" i="11"/>
  <c r="CJO68" i="11"/>
  <c r="CJN68" i="11"/>
  <c r="CJM68" i="11"/>
  <c r="CJL68" i="11"/>
  <c r="CJK68" i="11"/>
  <c r="CJJ68" i="11"/>
  <c r="CJI68" i="11"/>
  <c r="CJH68" i="11"/>
  <c r="CJG68" i="11"/>
  <c r="CJF68" i="11"/>
  <c r="CJE68" i="11"/>
  <c r="CJD68" i="11"/>
  <c r="CJC68" i="11"/>
  <c r="CJB68" i="11"/>
  <c r="CJA68" i="11"/>
  <c r="CIZ68" i="11"/>
  <c r="CIY68" i="11"/>
  <c r="CIX68" i="11"/>
  <c r="CIW68" i="11"/>
  <c r="CIV68" i="11"/>
  <c r="CIU68" i="11"/>
  <c r="CIT68" i="11"/>
  <c r="CIS68" i="11"/>
  <c r="CIR68" i="11"/>
  <c r="CIQ68" i="11"/>
  <c r="CIP68" i="11"/>
  <c r="CIO68" i="11"/>
  <c r="CIN68" i="11"/>
  <c r="CIM68" i="11"/>
  <c r="CIL68" i="11"/>
  <c r="CIK68" i="11"/>
  <c r="CIJ68" i="11"/>
  <c r="CII68" i="11"/>
  <c r="CIH68" i="11"/>
  <c r="CIG68" i="11"/>
  <c r="CIF68" i="11"/>
  <c r="CIE68" i="11"/>
  <c r="CID68" i="11"/>
  <c r="CIC68" i="11"/>
  <c r="CIB68" i="11"/>
  <c r="CIA68" i="11"/>
  <c r="CHZ68" i="11"/>
  <c r="CHY68" i="11"/>
  <c r="CHX68" i="11"/>
  <c r="CHW68" i="11"/>
  <c r="CHV68" i="11"/>
  <c r="CHU68" i="11"/>
  <c r="CHT68" i="11"/>
  <c r="CHS68" i="11"/>
  <c r="CHR68" i="11"/>
  <c r="CHQ68" i="11"/>
  <c r="CHP68" i="11"/>
  <c r="CHO68" i="11"/>
  <c r="CHN68" i="11"/>
  <c r="CHM68" i="11"/>
  <c r="CHL68" i="11"/>
  <c r="CHK68" i="11"/>
  <c r="CHJ68" i="11"/>
  <c r="CHI68" i="11"/>
  <c r="CHH68" i="11"/>
  <c r="CHG68" i="11"/>
  <c r="CHF68" i="11"/>
  <c r="CHE68" i="11"/>
  <c r="CHD68" i="11"/>
  <c r="CHC68" i="11"/>
  <c r="CHB68" i="11"/>
  <c r="CHA68" i="11"/>
  <c r="CGZ68" i="11"/>
  <c r="CGY68" i="11"/>
  <c r="CGX68" i="11"/>
  <c r="CGW68" i="11"/>
  <c r="CGV68" i="11"/>
  <c r="CGU68" i="11"/>
  <c r="CGT68" i="11"/>
  <c r="CGS68" i="11"/>
  <c r="CGR68" i="11"/>
  <c r="CGQ68" i="11"/>
  <c r="CGP68" i="11"/>
  <c r="CGO68" i="11"/>
  <c r="CGN68" i="11"/>
  <c r="CGM68" i="11"/>
  <c r="CGL68" i="11"/>
  <c r="CGK68" i="11"/>
  <c r="CGJ68" i="11"/>
  <c r="CGI68" i="11"/>
  <c r="CGH68" i="11"/>
  <c r="CGG68" i="11"/>
  <c r="CGF68" i="11"/>
  <c r="CGE68" i="11"/>
  <c r="CGD68" i="11"/>
  <c r="CGC68" i="11"/>
  <c r="CGB68" i="11"/>
  <c r="CGA68" i="11"/>
  <c r="CFZ68" i="11"/>
  <c r="CFY68" i="11"/>
  <c r="CFX68" i="11"/>
  <c r="CFW68" i="11"/>
  <c r="CFV68" i="11"/>
  <c r="CFU68" i="11"/>
  <c r="CFT68" i="11"/>
  <c r="CFS68" i="11"/>
  <c r="CFR68" i="11"/>
  <c r="CFQ68" i="11"/>
  <c r="CFP68" i="11"/>
  <c r="CFO68" i="11"/>
  <c r="CFN68" i="11"/>
  <c r="CFM68" i="11"/>
  <c r="CFL68" i="11"/>
  <c r="CFK68" i="11"/>
  <c r="CFJ68" i="11"/>
  <c r="CFI68" i="11"/>
  <c r="CFH68" i="11"/>
  <c r="CFG68" i="11"/>
  <c r="CFF68" i="11"/>
  <c r="CFE68" i="11"/>
  <c r="CFD68" i="11"/>
  <c r="CFC68" i="11"/>
  <c r="CFB68" i="11"/>
  <c r="CFA68" i="11"/>
  <c r="CEZ68" i="11"/>
  <c r="CEY68" i="11"/>
  <c r="CEX68" i="11"/>
  <c r="CEW68" i="11"/>
  <c r="CEV68" i="11"/>
  <c r="CEU68" i="11"/>
  <c r="CET68" i="11"/>
  <c r="CES68" i="11"/>
  <c r="CER68" i="11"/>
  <c r="CEQ68" i="11"/>
  <c r="CEP68" i="11"/>
  <c r="CEO68" i="11"/>
  <c r="CEN68" i="11"/>
  <c r="CEM68" i="11"/>
  <c r="CEL68" i="11"/>
  <c r="CEK68" i="11"/>
  <c r="CEJ68" i="11"/>
  <c r="CEI68" i="11"/>
  <c r="CEH68" i="11"/>
  <c r="CEG68" i="11"/>
  <c r="CEF68" i="11"/>
  <c r="CEE68" i="11"/>
  <c r="CED68" i="11"/>
  <c r="CEC68" i="11"/>
  <c r="CEB68" i="11"/>
  <c r="CEA68" i="11"/>
  <c r="CDZ68" i="11"/>
  <c r="CDY68" i="11"/>
  <c r="CDX68" i="11"/>
  <c r="CDW68" i="11"/>
  <c r="CDV68" i="11"/>
  <c r="CDU68" i="11"/>
  <c r="CDT68" i="11"/>
  <c r="CDS68" i="11"/>
  <c r="CDR68" i="11"/>
  <c r="CDQ68" i="11"/>
  <c r="CDP68" i="11"/>
  <c r="CDO68" i="11"/>
  <c r="CDN68" i="11"/>
  <c r="CDM68" i="11"/>
  <c r="CDL68" i="11"/>
  <c r="CDK68" i="11"/>
  <c r="CDJ68" i="11"/>
  <c r="CDI68" i="11"/>
  <c r="CDH68" i="11"/>
  <c r="CDG68" i="11"/>
  <c r="CDF68" i="11"/>
  <c r="CDE68" i="11"/>
  <c r="CDD68" i="11"/>
  <c r="CDC68" i="11"/>
  <c r="CDB68" i="11"/>
  <c r="CDA68" i="11"/>
  <c r="CCZ68" i="11"/>
  <c r="CCY68" i="11"/>
  <c r="CCX68" i="11"/>
  <c r="CCW68" i="11"/>
  <c r="CCV68" i="11"/>
  <c r="CCU68" i="11"/>
  <c r="CCT68" i="11"/>
  <c r="CCS68" i="11"/>
  <c r="CCR68" i="11"/>
  <c r="CCQ68" i="11"/>
  <c r="CCP68" i="11"/>
  <c r="CCO68" i="11"/>
  <c r="CCN68" i="11"/>
  <c r="CCM68" i="11"/>
  <c r="CCL68" i="11"/>
  <c r="CCK68" i="11"/>
  <c r="CCJ68" i="11"/>
  <c r="CCI68" i="11"/>
  <c r="CCH68" i="11"/>
  <c r="CCG68" i="11"/>
  <c r="CCF68" i="11"/>
  <c r="CCE68" i="11"/>
  <c r="CCD68" i="11"/>
  <c r="CCC68" i="11"/>
  <c r="CCB68" i="11"/>
  <c r="CCA68" i="11"/>
  <c r="CBZ68" i="11"/>
  <c r="CBY68" i="11"/>
  <c r="CBX68" i="11"/>
  <c r="CBW68" i="11"/>
  <c r="CBV68" i="11"/>
  <c r="CBU68" i="11"/>
  <c r="CBT68" i="11"/>
  <c r="CBS68" i="11"/>
  <c r="CBR68" i="11"/>
  <c r="CBQ68" i="11"/>
  <c r="CBP68" i="11"/>
  <c r="CBO68" i="11"/>
  <c r="CBN68" i="11"/>
  <c r="CBM68" i="11"/>
  <c r="CBL68" i="11"/>
  <c r="CBK68" i="11"/>
  <c r="CBJ68" i="11"/>
  <c r="CBI68" i="11"/>
  <c r="CBH68" i="11"/>
  <c r="CBG68" i="11"/>
  <c r="CBF68" i="11"/>
  <c r="CBE68" i="11"/>
  <c r="CBD68" i="11"/>
  <c r="CBC68" i="11"/>
  <c r="CBB68" i="11"/>
  <c r="CBA68" i="11"/>
  <c r="CAZ68" i="11"/>
  <c r="CAY68" i="11"/>
  <c r="CAX68" i="11"/>
  <c r="CAW68" i="11"/>
  <c r="CAV68" i="11"/>
  <c r="CAU68" i="11"/>
  <c r="CAT68" i="11"/>
  <c r="CAS68" i="11"/>
  <c r="CAR68" i="11"/>
  <c r="CAQ68" i="11"/>
  <c r="CAP68" i="11"/>
  <c r="CAO68" i="11"/>
  <c r="CAN68" i="11"/>
  <c r="CAM68" i="11"/>
  <c r="CAL68" i="11"/>
  <c r="CAK68" i="11"/>
  <c r="CAJ68" i="11"/>
  <c r="CAI68" i="11"/>
  <c r="CAH68" i="11"/>
  <c r="CAG68" i="11"/>
  <c r="CAF68" i="11"/>
  <c r="CAE68" i="11"/>
  <c r="CAD68" i="11"/>
  <c r="CAC68" i="11"/>
  <c r="CAB68" i="11"/>
  <c r="CAA68" i="11"/>
  <c r="BZZ68" i="11"/>
  <c r="BZY68" i="11"/>
  <c r="BZX68" i="11"/>
  <c r="BZW68" i="11"/>
  <c r="BZV68" i="11"/>
  <c r="BZU68" i="11"/>
  <c r="BZT68" i="11"/>
  <c r="BZS68" i="11"/>
  <c r="BZR68" i="11"/>
  <c r="BZQ68" i="11"/>
  <c r="BZP68" i="11"/>
  <c r="BZO68" i="11"/>
  <c r="BZN68" i="11"/>
  <c r="BZM68" i="11"/>
  <c r="BZL68" i="11"/>
  <c r="BZK68" i="11"/>
  <c r="BZJ68" i="11"/>
  <c r="BZI68" i="11"/>
  <c r="BZH68" i="11"/>
  <c r="BZG68" i="11"/>
  <c r="BZF68" i="11"/>
  <c r="BZE68" i="11"/>
  <c r="BZD68" i="11"/>
  <c r="BZC68" i="11"/>
  <c r="BZB68" i="11"/>
  <c r="BZA68" i="11"/>
  <c r="BYZ68" i="11"/>
  <c r="BYY68" i="11"/>
  <c r="BYX68" i="11"/>
  <c r="BYW68" i="11"/>
  <c r="BYV68" i="11"/>
  <c r="BYU68" i="11"/>
  <c r="BYT68" i="11"/>
  <c r="BYS68" i="11"/>
  <c r="BYR68" i="11"/>
  <c r="BYQ68" i="11"/>
  <c r="BYP68" i="11"/>
  <c r="BYO68" i="11"/>
  <c r="BYN68" i="11"/>
  <c r="BYM68" i="11"/>
  <c r="BYL68" i="11"/>
  <c r="BYK68" i="11"/>
  <c r="BYJ68" i="11"/>
  <c r="BYI68" i="11"/>
  <c r="BYH68" i="11"/>
  <c r="BYG68" i="11"/>
  <c r="BYF68" i="11"/>
  <c r="BYE68" i="11"/>
  <c r="BYD68" i="11"/>
  <c r="BYC68" i="11"/>
  <c r="BYB68" i="11"/>
  <c r="BYA68" i="11"/>
  <c r="BXZ68" i="11"/>
  <c r="BXY68" i="11"/>
  <c r="BXX68" i="11"/>
  <c r="BXW68" i="11"/>
  <c r="BXV68" i="11"/>
  <c r="BXU68" i="11"/>
  <c r="BXT68" i="11"/>
  <c r="BXS68" i="11"/>
  <c r="BXR68" i="11"/>
  <c r="BXQ68" i="11"/>
  <c r="BXP68" i="11"/>
  <c r="BXO68" i="11"/>
  <c r="BXN68" i="11"/>
  <c r="BXM68" i="11"/>
  <c r="BXL68" i="11"/>
  <c r="BXK68" i="11"/>
  <c r="BXJ68" i="11"/>
  <c r="BXI68" i="11"/>
  <c r="BXH68" i="11"/>
  <c r="BXG68" i="11"/>
  <c r="BXF68" i="11"/>
  <c r="BXE68" i="11"/>
  <c r="BXD68" i="11"/>
  <c r="BXC68" i="11"/>
  <c r="BXB68" i="11"/>
  <c r="BXA68" i="11"/>
  <c r="BWZ68" i="11"/>
  <c r="BWY68" i="11"/>
  <c r="BWX68" i="11"/>
  <c r="BWW68" i="11"/>
  <c r="BWV68" i="11"/>
  <c r="BWU68" i="11"/>
  <c r="BWT68" i="11"/>
  <c r="BWS68" i="11"/>
  <c r="BWR68" i="11"/>
  <c r="BWQ68" i="11"/>
  <c r="BWP68" i="11"/>
  <c r="BWO68" i="11"/>
  <c r="BWN68" i="11"/>
  <c r="BWM68" i="11"/>
  <c r="BWL68" i="11"/>
  <c r="BWK68" i="11"/>
  <c r="BWJ68" i="11"/>
  <c r="BWI68" i="11"/>
  <c r="BWH68" i="11"/>
  <c r="BWG68" i="11"/>
  <c r="BWF68" i="11"/>
  <c r="BWE68" i="11"/>
  <c r="BWD68" i="11"/>
  <c r="BWC68" i="11"/>
  <c r="BWB68" i="11"/>
  <c r="BWA68" i="11"/>
  <c r="BVZ68" i="11"/>
  <c r="BVY68" i="11"/>
  <c r="BVX68" i="11"/>
  <c r="BVW68" i="11"/>
  <c r="BVV68" i="11"/>
  <c r="BVU68" i="11"/>
  <c r="BVT68" i="11"/>
  <c r="BVS68" i="11"/>
  <c r="BVR68" i="11"/>
  <c r="BVQ68" i="11"/>
  <c r="BVP68" i="11"/>
  <c r="BVO68" i="11"/>
  <c r="BVN68" i="11"/>
  <c r="BVM68" i="11"/>
  <c r="BVL68" i="11"/>
  <c r="BVK68" i="11"/>
  <c r="BVJ68" i="11"/>
  <c r="BVI68" i="11"/>
  <c r="BVH68" i="11"/>
  <c r="BVG68" i="11"/>
  <c r="BVF68" i="11"/>
  <c r="BVE68" i="11"/>
  <c r="BVD68" i="11"/>
  <c r="BVC68" i="11"/>
  <c r="BVB68" i="11"/>
  <c r="BVA68" i="11"/>
  <c r="BUZ68" i="11"/>
  <c r="BUY68" i="11"/>
  <c r="BUX68" i="11"/>
  <c r="BUW68" i="11"/>
  <c r="BUV68" i="11"/>
  <c r="BUU68" i="11"/>
  <c r="BUT68" i="11"/>
  <c r="BUS68" i="11"/>
  <c r="BUR68" i="11"/>
  <c r="BUQ68" i="11"/>
  <c r="BUP68" i="11"/>
  <c r="BUO68" i="11"/>
  <c r="BUN68" i="11"/>
  <c r="BUM68" i="11"/>
  <c r="BUL68" i="11"/>
  <c r="BUK68" i="11"/>
  <c r="BUJ68" i="11"/>
  <c r="BUI68" i="11"/>
  <c r="BUH68" i="11"/>
  <c r="BUG68" i="11"/>
  <c r="BUF68" i="11"/>
  <c r="BUE68" i="11"/>
  <c r="BUD68" i="11"/>
  <c r="BUC68" i="11"/>
  <c r="BUB68" i="11"/>
  <c r="BUA68" i="11"/>
  <c r="BTZ68" i="11"/>
  <c r="BTY68" i="11"/>
  <c r="BTX68" i="11"/>
  <c r="BTW68" i="11"/>
  <c r="BTV68" i="11"/>
  <c r="BTU68" i="11"/>
  <c r="BTT68" i="11"/>
  <c r="BTS68" i="11"/>
  <c r="BTR68" i="11"/>
  <c r="BTQ68" i="11"/>
  <c r="BTP68" i="11"/>
  <c r="BTO68" i="11"/>
  <c r="BTN68" i="11"/>
  <c r="BTM68" i="11"/>
  <c r="BTL68" i="11"/>
  <c r="BTK68" i="11"/>
  <c r="BTJ68" i="11"/>
  <c r="BTI68" i="11"/>
  <c r="BTH68" i="11"/>
  <c r="BTG68" i="11"/>
  <c r="BTF68" i="11"/>
  <c r="BTE68" i="11"/>
  <c r="BTD68" i="11"/>
  <c r="BTC68" i="11"/>
  <c r="BTB68" i="11"/>
  <c r="BTA68" i="11"/>
  <c r="BSZ68" i="11"/>
  <c r="BSY68" i="11"/>
  <c r="BSX68" i="11"/>
  <c r="BSW68" i="11"/>
  <c r="BSV68" i="11"/>
  <c r="BSU68" i="11"/>
  <c r="BST68" i="11"/>
  <c r="BSS68" i="11"/>
  <c r="BSR68" i="11"/>
  <c r="BSQ68" i="11"/>
  <c r="BSP68" i="11"/>
  <c r="BSO68" i="11"/>
  <c r="BSN68" i="11"/>
  <c r="BSM68" i="11"/>
  <c r="BSL68" i="11"/>
  <c r="BSK68" i="11"/>
  <c r="BSJ68" i="11"/>
  <c r="BSI68" i="11"/>
  <c r="BSH68" i="11"/>
  <c r="BSG68" i="11"/>
  <c r="BSF68" i="11"/>
  <c r="BSE68" i="11"/>
  <c r="BSD68" i="11"/>
  <c r="BSC68" i="11"/>
  <c r="BSB68" i="11"/>
  <c r="BSA68" i="11"/>
  <c r="BRZ68" i="11"/>
  <c r="BRY68" i="11"/>
  <c r="BRX68" i="11"/>
  <c r="BRW68" i="11"/>
  <c r="BRV68" i="11"/>
  <c r="BRU68" i="11"/>
  <c r="BRT68" i="11"/>
  <c r="BRS68" i="11"/>
  <c r="BRR68" i="11"/>
  <c r="BRQ68" i="11"/>
  <c r="BRP68" i="11"/>
  <c r="BRO68" i="11"/>
  <c r="BRN68" i="11"/>
  <c r="BRM68" i="11"/>
  <c r="BRL68" i="11"/>
  <c r="BRK68" i="11"/>
  <c r="BRJ68" i="11"/>
  <c r="BRI68" i="11"/>
  <c r="BRH68" i="11"/>
  <c r="BRG68" i="11"/>
  <c r="BRF68" i="11"/>
  <c r="BRE68" i="11"/>
  <c r="BRD68" i="11"/>
  <c r="BRC68" i="11"/>
  <c r="BRB68" i="11"/>
  <c r="BRA68" i="11"/>
  <c r="BQZ68" i="11"/>
  <c r="BQY68" i="11"/>
  <c r="BQX68" i="11"/>
  <c r="BQW68" i="11"/>
  <c r="BQV68" i="11"/>
  <c r="BQU68" i="11"/>
  <c r="BQT68" i="11"/>
  <c r="BQS68" i="11"/>
  <c r="BQR68" i="11"/>
  <c r="BQQ68" i="11"/>
  <c r="BQP68" i="11"/>
  <c r="BQO68" i="11"/>
  <c r="BQN68" i="11"/>
  <c r="BQM68" i="11"/>
  <c r="BQL68" i="11"/>
  <c r="BQK68" i="11"/>
  <c r="BQJ68" i="11"/>
  <c r="BQI68" i="11"/>
  <c r="BQH68" i="11"/>
  <c r="BQG68" i="11"/>
  <c r="BQF68" i="11"/>
  <c r="BQE68" i="11"/>
  <c r="BQD68" i="11"/>
  <c r="BQC68" i="11"/>
  <c r="BQB68" i="11"/>
  <c r="BQA68" i="11"/>
  <c r="BPZ68" i="11"/>
  <c r="BPY68" i="11"/>
  <c r="BPX68" i="11"/>
  <c r="BPW68" i="11"/>
  <c r="BPV68" i="11"/>
  <c r="BPU68" i="11"/>
  <c r="BPT68" i="11"/>
  <c r="BPS68" i="11"/>
  <c r="BPR68" i="11"/>
  <c r="BPQ68" i="11"/>
  <c r="BPP68" i="11"/>
  <c r="BPO68" i="11"/>
  <c r="BPN68" i="11"/>
  <c r="BPM68" i="11"/>
  <c r="BPL68" i="11"/>
  <c r="BPK68" i="11"/>
  <c r="BPJ68" i="11"/>
  <c r="BPI68" i="11"/>
  <c r="BPH68" i="11"/>
  <c r="BPG68" i="11"/>
  <c r="BPF68" i="11"/>
  <c r="BPE68" i="11"/>
  <c r="BPD68" i="11"/>
  <c r="BPC68" i="11"/>
  <c r="BPB68" i="11"/>
  <c r="BPA68" i="11"/>
  <c r="BOZ68" i="11"/>
  <c r="BOY68" i="11"/>
  <c r="BOX68" i="11"/>
  <c r="BOW68" i="11"/>
  <c r="BOV68" i="11"/>
  <c r="BOU68" i="11"/>
  <c r="BOT68" i="11"/>
  <c r="BOS68" i="11"/>
  <c r="BOR68" i="11"/>
  <c r="BOQ68" i="11"/>
  <c r="BOP68" i="11"/>
  <c r="BOO68" i="11"/>
  <c r="BON68" i="11"/>
  <c r="BOM68" i="11"/>
  <c r="BOL68" i="11"/>
  <c r="BOK68" i="11"/>
  <c r="BOJ68" i="11"/>
  <c r="BOI68" i="11"/>
  <c r="BOH68" i="11"/>
  <c r="BOG68" i="11"/>
  <c r="BOF68" i="11"/>
  <c r="BOE68" i="11"/>
  <c r="BOD68" i="11"/>
  <c r="BOC68" i="11"/>
  <c r="BOB68" i="11"/>
  <c r="BOA68" i="11"/>
  <c r="BNZ68" i="11"/>
  <c r="BNY68" i="11"/>
  <c r="BNX68" i="11"/>
  <c r="BNW68" i="11"/>
  <c r="BNV68" i="11"/>
  <c r="BNU68" i="11"/>
  <c r="BNT68" i="11"/>
  <c r="BNS68" i="11"/>
  <c r="BNR68" i="11"/>
  <c r="BNQ68" i="11"/>
  <c r="BNP68" i="11"/>
  <c r="BNO68" i="11"/>
  <c r="BNN68" i="11"/>
  <c r="BNM68" i="11"/>
  <c r="BNL68" i="11"/>
  <c r="BNK68" i="11"/>
  <c r="BNJ68" i="11"/>
  <c r="BNI68" i="11"/>
  <c r="BNH68" i="11"/>
  <c r="BNG68" i="11"/>
  <c r="BNF68" i="11"/>
  <c r="BNE68" i="11"/>
  <c r="BND68" i="11"/>
  <c r="BNC68" i="11"/>
  <c r="BNB68" i="11"/>
  <c r="BNA68" i="11"/>
  <c r="BMZ68" i="11"/>
  <c r="BMY68" i="11"/>
  <c r="BMX68" i="11"/>
  <c r="BMW68" i="11"/>
  <c r="BMV68" i="11"/>
  <c r="BMU68" i="11"/>
  <c r="BMT68" i="11"/>
  <c r="BMS68" i="11"/>
  <c r="BMR68" i="11"/>
  <c r="BMQ68" i="11"/>
  <c r="BMP68" i="11"/>
  <c r="BMO68" i="11"/>
  <c r="BMN68" i="11"/>
  <c r="BMM68" i="11"/>
  <c r="BML68" i="11"/>
  <c r="BMK68" i="11"/>
  <c r="BMJ68" i="11"/>
  <c r="BMI68" i="11"/>
  <c r="BMH68" i="11"/>
  <c r="BMG68" i="11"/>
  <c r="BMF68" i="11"/>
  <c r="BME68" i="11"/>
  <c r="BMD68" i="11"/>
  <c r="BMC68" i="11"/>
  <c r="BMB68" i="11"/>
  <c r="BMA68" i="11"/>
  <c r="BLZ68" i="11"/>
  <c r="BLY68" i="11"/>
  <c r="BLX68" i="11"/>
  <c r="BLW68" i="11"/>
  <c r="BLV68" i="11"/>
  <c r="BLU68" i="11"/>
  <c r="BLT68" i="11"/>
  <c r="BLS68" i="11"/>
  <c r="BLR68" i="11"/>
  <c r="BLQ68" i="11"/>
  <c r="BLP68" i="11"/>
  <c r="BLO68" i="11"/>
  <c r="BLN68" i="11"/>
  <c r="BLM68" i="11"/>
  <c r="BLL68" i="11"/>
  <c r="BLK68" i="11"/>
  <c r="BLJ68" i="11"/>
  <c r="BLI68" i="11"/>
  <c r="BLH68" i="11"/>
  <c r="BLG68" i="11"/>
  <c r="BLF68" i="11"/>
  <c r="BLE68" i="11"/>
  <c r="BLD68" i="11"/>
  <c r="BLC68" i="11"/>
  <c r="BLB68" i="11"/>
  <c r="BLA68" i="11"/>
  <c r="BKZ68" i="11"/>
  <c r="BKY68" i="11"/>
  <c r="BKX68" i="11"/>
  <c r="BKW68" i="11"/>
  <c r="BKV68" i="11"/>
  <c r="BKU68" i="11"/>
  <c r="BKT68" i="11"/>
  <c r="BKS68" i="11"/>
  <c r="BKR68" i="11"/>
  <c r="BKQ68" i="11"/>
  <c r="BKP68" i="11"/>
  <c r="BKO68" i="11"/>
  <c r="BKN68" i="11"/>
  <c r="BKM68" i="11"/>
  <c r="BKL68" i="11"/>
  <c r="BKK68" i="11"/>
  <c r="BKJ68" i="11"/>
  <c r="BKI68" i="11"/>
  <c r="BKH68" i="11"/>
  <c r="BKG68" i="11"/>
  <c r="BKF68" i="11"/>
  <c r="BKE68" i="11"/>
  <c r="BKD68" i="11"/>
  <c r="BKC68" i="11"/>
  <c r="BKB68" i="11"/>
  <c r="BKA68" i="11"/>
  <c r="BJZ68" i="11"/>
  <c r="BJY68" i="11"/>
  <c r="BJX68" i="11"/>
  <c r="BJW68" i="11"/>
  <c r="BJV68" i="11"/>
  <c r="BJU68" i="11"/>
  <c r="BJT68" i="11"/>
  <c r="BJS68" i="11"/>
  <c r="BJR68" i="11"/>
  <c r="BJQ68" i="11"/>
  <c r="BJP68" i="11"/>
  <c r="BJO68" i="11"/>
  <c r="BJN68" i="11"/>
  <c r="BJM68" i="11"/>
  <c r="BJL68" i="11"/>
  <c r="BJK68" i="11"/>
  <c r="BJJ68" i="11"/>
  <c r="BJI68" i="11"/>
  <c r="BJH68" i="11"/>
  <c r="BJG68" i="11"/>
  <c r="BJF68" i="11"/>
  <c r="BJE68" i="11"/>
  <c r="BJD68" i="11"/>
  <c r="BJC68" i="11"/>
  <c r="BJB68" i="11"/>
  <c r="BJA68" i="11"/>
  <c r="BIZ68" i="11"/>
  <c r="BIY68" i="11"/>
  <c r="BIX68" i="11"/>
  <c r="BIW68" i="11"/>
  <c r="BIV68" i="11"/>
  <c r="BIU68" i="11"/>
  <c r="BIT68" i="11"/>
  <c r="BIS68" i="11"/>
  <c r="BIR68" i="11"/>
  <c r="BIQ68" i="11"/>
  <c r="BIP68" i="11"/>
  <c r="BIO68" i="11"/>
  <c r="BIN68" i="11"/>
  <c r="BIM68" i="11"/>
  <c r="BIL68" i="11"/>
  <c r="BIK68" i="11"/>
  <c r="BIJ68" i="11"/>
  <c r="BII68" i="11"/>
  <c r="BIH68" i="11"/>
  <c r="BIG68" i="11"/>
  <c r="BIF68" i="11"/>
  <c r="BIE68" i="11"/>
  <c r="BID68" i="11"/>
  <c r="BIC68" i="11"/>
  <c r="BIB68" i="11"/>
  <c r="BIA68" i="11"/>
  <c r="BHZ68" i="11"/>
  <c r="BHY68" i="11"/>
  <c r="BHX68" i="11"/>
  <c r="BHW68" i="11"/>
  <c r="BHV68" i="11"/>
  <c r="BHU68" i="11"/>
  <c r="BHT68" i="11"/>
  <c r="BHS68" i="11"/>
  <c r="BHR68" i="11"/>
  <c r="BHQ68" i="11"/>
  <c r="BHP68" i="11"/>
  <c r="BHO68" i="11"/>
  <c r="BHN68" i="11"/>
  <c r="BHM68" i="11"/>
  <c r="BHL68" i="11"/>
  <c r="BHK68" i="11"/>
  <c r="BHJ68" i="11"/>
  <c r="BHI68" i="11"/>
  <c r="BHH68" i="11"/>
  <c r="BHG68" i="11"/>
  <c r="BHF68" i="11"/>
  <c r="BHE68" i="11"/>
  <c r="BHD68" i="11"/>
  <c r="BHC68" i="11"/>
  <c r="BHB68" i="11"/>
  <c r="BHA68" i="11"/>
  <c r="BGZ68" i="11"/>
  <c r="BGY68" i="11"/>
  <c r="BGX68" i="11"/>
  <c r="BGW68" i="11"/>
  <c r="BGV68" i="11"/>
  <c r="BGU68" i="11"/>
  <c r="BGT68" i="11"/>
  <c r="BGS68" i="11"/>
  <c r="BGR68" i="11"/>
  <c r="BGQ68" i="11"/>
  <c r="BGP68" i="11"/>
  <c r="BGO68" i="11"/>
  <c r="BGN68" i="11"/>
  <c r="BGM68" i="11"/>
  <c r="BGL68" i="11"/>
  <c r="BGK68" i="11"/>
  <c r="BGJ68" i="11"/>
  <c r="BGI68" i="11"/>
  <c r="BGH68" i="11"/>
  <c r="BGG68" i="11"/>
  <c r="BGF68" i="11"/>
  <c r="BGE68" i="11"/>
  <c r="BGD68" i="11"/>
  <c r="BGC68" i="11"/>
  <c r="BGB68" i="11"/>
  <c r="BGA68" i="11"/>
  <c r="BFZ68" i="11"/>
  <c r="BFY68" i="11"/>
  <c r="BFX68" i="11"/>
  <c r="BFW68" i="11"/>
  <c r="BFV68" i="11"/>
  <c r="BFU68" i="11"/>
  <c r="BFT68" i="11"/>
  <c r="BFS68" i="11"/>
  <c r="BFR68" i="11"/>
  <c r="BFQ68" i="11"/>
  <c r="BFP68" i="11"/>
  <c r="BFO68" i="11"/>
  <c r="BFN68" i="11"/>
  <c r="BFM68" i="11"/>
  <c r="BFL68" i="11"/>
  <c r="BFK68" i="11"/>
  <c r="BFJ68" i="11"/>
  <c r="BFI68" i="11"/>
  <c r="BFH68" i="11"/>
  <c r="BFG68" i="11"/>
  <c r="BFF68" i="11"/>
  <c r="BFE68" i="11"/>
  <c r="BFD68" i="11"/>
  <c r="BFC68" i="11"/>
  <c r="BFB68" i="11"/>
  <c r="BFA68" i="11"/>
  <c r="BEZ68" i="11"/>
  <c r="BEY68" i="11"/>
  <c r="BEX68" i="11"/>
  <c r="BEW68" i="11"/>
  <c r="BEV68" i="11"/>
  <c r="BEU68" i="11"/>
  <c r="BET68" i="11"/>
  <c r="BES68" i="11"/>
  <c r="BER68" i="11"/>
  <c r="BEQ68" i="11"/>
  <c r="BEP68" i="11"/>
  <c r="BEO68" i="11"/>
  <c r="BEN68" i="11"/>
  <c r="BEM68" i="11"/>
  <c r="BEL68" i="11"/>
  <c r="BEK68" i="11"/>
  <c r="BEJ68" i="11"/>
  <c r="BEI68" i="11"/>
  <c r="BEH68" i="11"/>
  <c r="BEG68" i="11"/>
  <c r="BEF68" i="11"/>
  <c r="BEE68" i="11"/>
  <c r="BED68" i="11"/>
  <c r="BEC68" i="11"/>
  <c r="BEB68" i="11"/>
  <c r="BEA68" i="11"/>
  <c r="BDZ68" i="11"/>
  <c r="BDY68" i="11"/>
  <c r="BDX68" i="11"/>
  <c r="BDW68" i="11"/>
  <c r="BDV68" i="11"/>
  <c r="BDU68" i="11"/>
  <c r="BDT68" i="11"/>
  <c r="BDS68" i="11"/>
  <c r="BDR68" i="11"/>
  <c r="BDQ68" i="11"/>
  <c r="BDP68" i="11"/>
  <c r="BDO68" i="11"/>
  <c r="BDN68" i="11"/>
  <c r="BDM68" i="11"/>
  <c r="BDL68" i="11"/>
  <c r="BDK68" i="11"/>
  <c r="BDJ68" i="11"/>
  <c r="BDI68" i="11"/>
  <c r="BDH68" i="11"/>
  <c r="BDG68" i="11"/>
  <c r="BDF68" i="11"/>
  <c r="BDE68" i="11"/>
  <c r="BDD68" i="11"/>
  <c r="BDC68" i="11"/>
  <c r="BDB68" i="11"/>
  <c r="BDA68" i="11"/>
  <c r="BCZ68" i="11"/>
  <c r="BCY68" i="11"/>
  <c r="BCX68" i="11"/>
  <c r="BCW68" i="11"/>
  <c r="BCV68" i="11"/>
  <c r="BCU68" i="11"/>
  <c r="BCT68" i="11"/>
  <c r="BCS68" i="11"/>
  <c r="BCR68" i="11"/>
  <c r="BCQ68" i="11"/>
  <c r="BCP68" i="11"/>
  <c r="BCO68" i="11"/>
  <c r="BCN68" i="11"/>
  <c r="BCM68" i="11"/>
  <c r="BCL68" i="11"/>
  <c r="BCK68" i="11"/>
  <c r="BCJ68" i="11"/>
  <c r="BCI68" i="11"/>
  <c r="BCH68" i="11"/>
  <c r="BCG68" i="11"/>
  <c r="BCF68" i="11"/>
  <c r="BCE68" i="11"/>
  <c r="BCD68" i="11"/>
  <c r="BCC68" i="11"/>
  <c r="BCB68" i="11"/>
  <c r="BCA68" i="11"/>
  <c r="BBZ68" i="11"/>
  <c r="BBY68" i="11"/>
  <c r="BBX68" i="11"/>
  <c r="BBW68" i="11"/>
  <c r="BBV68" i="11"/>
  <c r="BBU68" i="11"/>
  <c r="BBT68" i="11"/>
  <c r="BBS68" i="11"/>
  <c r="BBR68" i="11"/>
  <c r="BBQ68" i="11"/>
  <c r="BBP68" i="11"/>
  <c r="BBO68" i="11"/>
  <c r="BBN68" i="11"/>
  <c r="BBM68" i="11"/>
  <c r="BBL68" i="11"/>
  <c r="BBK68" i="11"/>
  <c r="BBJ68" i="11"/>
  <c r="BBI68" i="11"/>
  <c r="BBH68" i="11"/>
  <c r="BBG68" i="11"/>
  <c r="BBF68" i="11"/>
  <c r="BBE68" i="11"/>
  <c r="BBD68" i="11"/>
  <c r="BBC68" i="11"/>
  <c r="BBB68" i="11"/>
  <c r="BBA68" i="11"/>
  <c r="BAZ68" i="11"/>
  <c r="BAY68" i="11"/>
  <c r="BAX68" i="11"/>
  <c r="BAW68" i="11"/>
  <c r="BAV68" i="11"/>
  <c r="BAU68" i="11"/>
  <c r="BAT68" i="11"/>
  <c r="BAS68" i="11"/>
  <c r="BAR68" i="11"/>
  <c r="BAQ68" i="11"/>
  <c r="BAP68" i="11"/>
  <c r="BAO68" i="11"/>
  <c r="BAN68" i="11"/>
  <c r="BAM68" i="11"/>
  <c r="BAL68" i="11"/>
  <c r="BAK68" i="11"/>
  <c r="BAJ68" i="11"/>
  <c r="G65" i="11"/>
  <c r="F65" i="11"/>
  <c r="E65" i="11"/>
  <c r="F64" i="11"/>
  <c r="E64" i="11"/>
  <c r="F63" i="11"/>
  <c r="G63" i="11" s="1"/>
  <c r="E63" i="11"/>
  <c r="F62" i="11"/>
  <c r="G67" i="10"/>
  <c r="F67" i="10"/>
  <c r="E67" i="10"/>
  <c r="G66" i="10"/>
  <c r="F66" i="10"/>
  <c r="E66" i="10"/>
  <c r="F64" i="10"/>
  <c r="G65" i="10"/>
  <c r="F65" i="10"/>
  <c r="E65" i="10"/>
  <c r="D51" i="10"/>
  <c r="D50" i="10"/>
  <c r="D49" i="10"/>
  <c r="D48" i="10"/>
  <c r="C51" i="10"/>
  <c r="C50" i="10"/>
  <c r="C49" i="10"/>
  <c r="C48" i="10"/>
  <c r="G49" i="11" l="1"/>
  <c r="G50" i="11"/>
  <c r="G52" i="12"/>
  <c r="G50" i="12"/>
  <c r="G51" i="12"/>
  <c r="G49" i="12"/>
  <c r="G51" i="11"/>
  <c r="G64" i="11"/>
  <c r="G53" i="11" l="1"/>
  <c r="F21" i="11" s="1"/>
  <c r="G53" i="12"/>
  <c r="F21" i="12" s="1"/>
  <c r="AB121" i="23" l="1"/>
  <c r="L121" i="23"/>
  <c r="J121" i="23"/>
  <c r="I121" i="23"/>
  <c r="W121" i="23" s="1"/>
  <c r="AA121" i="23" s="1"/>
  <c r="AB120" i="23"/>
  <c r="L120" i="23"/>
  <c r="J120" i="23"/>
  <c r="I120" i="23"/>
  <c r="W120" i="23" s="1"/>
  <c r="AA120" i="23" s="1"/>
  <c r="A120" i="23"/>
  <c r="AB119" i="23"/>
  <c r="W119" i="23"/>
  <c r="AA119" i="23" s="1"/>
  <c r="L119" i="23"/>
  <c r="J119" i="23"/>
  <c r="I119" i="23"/>
  <c r="A119" i="23"/>
  <c r="AB118" i="23"/>
  <c r="L118" i="23"/>
  <c r="J118" i="23"/>
  <c r="I118" i="23"/>
  <c r="W118" i="23" s="1"/>
  <c r="A118" i="23"/>
  <c r="AB117" i="23"/>
  <c r="L117" i="23"/>
  <c r="J117" i="23"/>
  <c r="W117" i="23" s="1"/>
  <c r="I117" i="23"/>
  <c r="A117" i="23"/>
  <c r="AB116" i="23"/>
  <c r="L116" i="23"/>
  <c r="J116" i="23"/>
  <c r="I116" i="23"/>
  <c r="A116" i="23"/>
  <c r="AB115" i="23"/>
  <c r="L115" i="23"/>
  <c r="J115" i="23"/>
  <c r="I115" i="23"/>
  <c r="A115" i="23"/>
  <c r="AB114" i="23"/>
  <c r="L114" i="23"/>
  <c r="J114" i="23"/>
  <c r="I114" i="23"/>
  <c r="A114" i="23"/>
  <c r="AB113" i="23"/>
  <c r="L113" i="23"/>
  <c r="J113" i="23"/>
  <c r="I113" i="23"/>
  <c r="A113" i="23"/>
  <c r="AB112" i="23"/>
  <c r="L112" i="23"/>
  <c r="J112" i="23"/>
  <c r="I112" i="23"/>
  <c r="A112" i="23"/>
  <c r="AB111" i="23"/>
  <c r="L111" i="23"/>
  <c r="J111" i="23"/>
  <c r="AA111" i="23" s="1"/>
  <c r="I111" i="23"/>
  <c r="A111" i="23"/>
  <c r="AB110" i="23"/>
  <c r="L110" i="23"/>
  <c r="J110" i="23"/>
  <c r="I110" i="23"/>
  <c r="A110" i="23"/>
  <c r="AB109" i="23"/>
  <c r="L109" i="23"/>
  <c r="J109" i="23"/>
  <c r="I109" i="23"/>
  <c r="A109" i="23"/>
  <c r="AB108" i="23"/>
  <c r="L108" i="23"/>
  <c r="J108" i="23"/>
  <c r="I108" i="23"/>
  <c r="A108" i="23"/>
  <c r="AB107" i="23"/>
  <c r="L107" i="23"/>
  <c r="J107" i="23"/>
  <c r="I107" i="23"/>
  <c r="A107" i="23"/>
  <c r="AB106" i="23"/>
  <c r="L106" i="23"/>
  <c r="J106" i="23"/>
  <c r="I106" i="23"/>
  <c r="A106" i="23"/>
  <c r="AB105" i="23"/>
  <c r="L105" i="23"/>
  <c r="J105" i="23"/>
  <c r="I105" i="23"/>
  <c r="A105" i="23"/>
  <c r="AB104" i="23"/>
  <c r="L104" i="23"/>
  <c r="J104" i="23"/>
  <c r="I104" i="23"/>
  <c r="A104" i="23"/>
  <c r="AB103" i="23"/>
  <c r="L103" i="23"/>
  <c r="J103" i="23"/>
  <c r="I103" i="23"/>
  <c r="AA103" i="23" s="1"/>
  <c r="A103" i="23"/>
  <c r="AB102" i="23"/>
  <c r="L102" i="23"/>
  <c r="J102" i="23"/>
  <c r="I102" i="23"/>
  <c r="A102" i="23"/>
  <c r="AB101" i="23"/>
  <c r="L101" i="23"/>
  <c r="J101" i="23"/>
  <c r="W101" i="23" s="1"/>
  <c r="I101" i="23"/>
  <c r="A101" i="23"/>
  <c r="AB100" i="23"/>
  <c r="L100" i="23"/>
  <c r="J100" i="23"/>
  <c r="I100" i="23"/>
  <c r="A100" i="23"/>
  <c r="AB99" i="23"/>
  <c r="L99" i="23"/>
  <c r="J99" i="23"/>
  <c r="I99" i="23"/>
  <c r="A99" i="23"/>
  <c r="AB98" i="23"/>
  <c r="L98" i="23"/>
  <c r="J98" i="23"/>
  <c r="I98" i="23"/>
  <c r="A98" i="23"/>
  <c r="AB97" i="23"/>
  <c r="L97" i="23"/>
  <c r="J97" i="23"/>
  <c r="I97" i="23"/>
  <c r="W97" i="23" s="1"/>
  <c r="A97" i="23"/>
  <c r="AB96" i="23"/>
  <c r="L96" i="23"/>
  <c r="J96" i="23"/>
  <c r="I96" i="23"/>
  <c r="A96" i="23"/>
  <c r="AB95" i="23"/>
  <c r="L95" i="23"/>
  <c r="J95" i="23"/>
  <c r="I95" i="23"/>
  <c r="A95" i="23"/>
  <c r="AB94" i="23"/>
  <c r="L94" i="23"/>
  <c r="J94" i="23"/>
  <c r="W94" i="23" s="1"/>
  <c r="I94" i="23"/>
  <c r="A94" i="23"/>
  <c r="AB93" i="23"/>
  <c r="L93" i="23"/>
  <c r="J93" i="23"/>
  <c r="I93" i="23"/>
  <c r="A93" i="23"/>
  <c r="AB92" i="23"/>
  <c r="L92" i="23"/>
  <c r="J92" i="23"/>
  <c r="I92" i="23"/>
  <c r="A92" i="23"/>
  <c r="AB91" i="23"/>
  <c r="L91" i="23"/>
  <c r="J91" i="23"/>
  <c r="I91" i="23"/>
  <c r="A91" i="23"/>
  <c r="AB90" i="23"/>
  <c r="L90" i="23"/>
  <c r="J90" i="23"/>
  <c r="I90" i="23"/>
  <c r="A90" i="23"/>
  <c r="AB89" i="23"/>
  <c r="L89" i="23"/>
  <c r="J89" i="23"/>
  <c r="I89" i="23"/>
  <c r="A89" i="23"/>
  <c r="AB88" i="23"/>
  <c r="L88" i="23"/>
  <c r="J88" i="23"/>
  <c r="I88" i="23"/>
  <c r="A88" i="23"/>
  <c r="AB87" i="23"/>
  <c r="L87" i="23"/>
  <c r="J87" i="23"/>
  <c r="I87" i="23"/>
  <c r="A87" i="23"/>
  <c r="AB86" i="23"/>
  <c r="L86" i="23"/>
  <c r="J86" i="23"/>
  <c r="I86" i="23"/>
  <c r="A86" i="23"/>
  <c r="AB85" i="23"/>
  <c r="L85" i="23"/>
  <c r="J85" i="23"/>
  <c r="I85" i="23"/>
  <c r="W85" i="23" s="1"/>
  <c r="A85" i="23"/>
  <c r="AB84" i="23"/>
  <c r="L84" i="23"/>
  <c r="J84" i="23"/>
  <c r="I84" i="23"/>
  <c r="A84" i="23"/>
  <c r="AB83" i="23"/>
  <c r="L83" i="23"/>
  <c r="J83" i="23"/>
  <c r="I83" i="23"/>
  <c r="W83" i="23" s="1"/>
  <c r="AA83" i="23" s="1"/>
  <c r="AB82" i="23"/>
  <c r="L82" i="23"/>
  <c r="J82" i="23"/>
  <c r="I82" i="23"/>
  <c r="AB81" i="23"/>
  <c r="L81" i="23"/>
  <c r="J81" i="23"/>
  <c r="I81" i="23"/>
  <c r="AB80" i="23"/>
  <c r="L80" i="23"/>
  <c r="J80" i="23"/>
  <c r="I80" i="23"/>
  <c r="W80" i="23" s="1"/>
  <c r="A80" i="23"/>
  <c r="AB79" i="23"/>
  <c r="L79" i="23"/>
  <c r="J79" i="23"/>
  <c r="I79" i="23"/>
  <c r="A79" i="23"/>
  <c r="AB78" i="23"/>
  <c r="L78" i="23"/>
  <c r="AA78" i="23" s="1"/>
  <c r="J78" i="23"/>
  <c r="I78" i="23"/>
  <c r="A78" i="23"/>
  <c r="AB77" i="23"/>
  <c r="L77" i="23"/>
  <c r="J77" i="23"/>
  <c r="I77" i="23"/>
  <c r="A77" i="23"/>
  <c r="AB76" i="23"/>
  <c r="L76" i="23"/>
  <c r="J76" i="23"/>
  <c r="I76" i="23"/>
  <c r="W76" i="23" s="1"/>
  <c r="A76" i="23"/>
  <c r="AB75" i="23"/>
  <c r="L75" i="23"/>
  <c r="J75" i="23"/>
  <c r="I75" i="23"/>
  <c r="A75" i="23"/>
  <c r="AB74" i="23"/>
  <c r="L74" i="23"/>
  <c r="J74" i="23"/>
  <c r="I74" i="23"/>
  <c r="A74" i="23"/>
  <c r="AB73" i="23"/>
  <c r="L73" i="23"/>
  <c r="J73" i="23"/>
  <c r="I73" i="23"/>
  <c r="AA73" i="23" s="1"/>
  <c r="A73" i="23"/>
  <c r="AB72" i="23"/>
  <c r="L72" i="23"/>
  <c r="J72" i="23"/>
  <c r="I72" i="23"/>
  <c r="A72" i="23"/>
  <c r="AB71" i="23"/>
  <c r="L71" i="23"/>
  <c r="J71" i="23"/>
  <c r="I71" i="23"/>
  <c r="A71" i="23"/>
  <c r="AB70" i="23"/>
  <c r="L70" i="23"/>
  <c r="J70" i="23"/>
  <c r="I70" i="23"/>
  <c r="W70" i="23" s="1"/>
  <c r="A70" i="23"/>
  <c r="AB69" i="23"/>
  <c r="L69" i="23"/>
  <c r="J69" i="23"/>
  <c r="I69" i="23"/>
  <c r="A69" i="23"/>
  <c r="AB68" i="23"/>
  <c r="L68" i="23"/>
  <c r="J68" i="23"/>
  <c r="I68" i="23"/>
  <c r="A68" i="23"/>
  <c r="AB67" i="23"/>
  <c r="L67" i="23"/>
  <c r="J67" i="23"/>
  <c r="I67" i="23"/>
  <c r="A67" i="23"/>
  <c r="AB66" i="23"/>
  <c r="L66" i="23"/>
  <c r="J66" i="23"/>
  <c r="I66" i="23"/>
  <c r="A66" i="23"/>
  <c r="AB65" i="23"/>
  <c r="L65" i="23"/>
  <c r="J65" i="23"/>
  <c r="A65" i="23"/>
  <c r="AB64" i="23"/>
  <c r="L64" i="23"/>
  <c r="J64" i="23"/>
  <c r="I64" i="23"/>
  <c r="W64" i="23" s="1"/>
  <c r="A64" i="23"/>
  <c r="AB63" i="23"/>
  <c r="L63" i="23"/>
  <c r="J63" i="23"/>
  <c r="I63" i="23"/>
  <c r="A63" i="23"/>
  <c r="AB62" i="23"/>
  <c r="L62" i="23"/>
  <c r="J62" i="23"/>
  <c r="I62" i="23"/>
  <c r="A62" i="23"/>
  <c r="AB61" i="23"/>
  <c r="L61" i="23"/>
  <c r="J61" i="23"/>
  <c r="I61" i="23"/>
  <c r="A61" i="23"/>
  <c r="AB60" i="23"/>
  <c r="L60" i="23"/>
  <c r="J60" i="23"/>
  <c r="I60" i="23"/>
  <c r="A60" i="23"/>
  <c r="AB59" i="23"/>
  <c r="L59" i="23"/>
  <c r="J59" i="23"/>
  <c r="I59" i="23"/>
  <c r="A59" i="23"/>
  <c r="AB58" i="23"/>
  <c r="L58" i="23"/>
  <c r="J58" i="23"/>
  <c r="I58" i="23"/>
  <c r="A58" i="23"/>
  <c r="AB57" i="23"/>
  <c r="L57" i="23"/>
  <c r="J57" i="23"/>
  <c r="I57" i="23"/>
  <c r="A57" i="23"/>
  <c r="AB56" i="23"/>
  <c r="L56" i="23"/>
  <c r="J56" i="23"/>
  <c r="I56" i="23"/>
  <c r="A56" i="23"/>
  <c r="AB55" i="23"/>
  <c r="L55" i="23"/>
  <c r="J55" i="23"/>
  <c r="W55" i="23" s="1"/>
  <c r="I55" i="23"/>
  <c r="A55" i="23"/>
  <c r="AB54" i="23"/>
  <c r="L54" i="23"/>
  <c r="J54" i="23"/>
  <c r="I54" i="23"/>
  <c r="W54" i="23" s="1"/>
  <c r="A54" i="23"/>
  <c r="AB53" i="23"/>
  <c r="L53" i="23"/>
  <c r="J53" i="23"/>
  <c r="I53" i="23"/>
  <c r="A53" i="23"/>
  <c r="BJ52" i="23"/>
  <c r="AB52" i="23"/>
  <c r="L52" i="23"/>
  <c r="J52" i="23"/>
  <c r="W52" i="23" s="1"/>
  <c r="I52" i="23"/>
  <c r="A52" i="23"/>
  <c r="BJ51" i="23"/>
  <c r="AB51" i="23"/>
  <c r="L51" i="23"/>
  <c r="J51" i="23"/>
  <c r="I51" i="23"/>
  <c r="A51" i="23"/>
  <c r="BJ50" i="23"/>
  <c r="AB50" i="23"/>
  <c r="L50" i="23"/>
  <c r="J50" i="23"/>
  <c r="I50" i="23"/>
  <c r="W50" i="23" s="1"/>
  <c r="A50" i="23"/>
  <c r="BJ49" i="23"/>
  <c r="AB49" i="23"/>
  <c r="L49" i="23"/>
  <c r="J49" i="23"/>
  <c r="I49" i="23"/>
  <c r="A49" i="23"/>
  <c r="BJ48" i="23"/>
  <c r="AB48" i="23"/>
  <c r="L48" i="23"/>
  <c r="J48" i="23"/>
  <c r="I48" i="23"/>
  <c r="A48" i="23"/>
  <c r="BJ47" i="23"/>
  <c r="AB47" i="23"/>
  <c r="L47" i="23"/>
  <c r="J47" i="23"/>
  <c r="I47" i="23"/>
  <c r="A47" i="23"/>
  <c r="BJ46" i="23"/>
  <c r="AB46" i="23"/>
  <c r="L46" i="23"/>
  <c r="J46" i="23"/>
  <c r="I46" i="23"/>
  <c r="A46" i="23"/>
  <c r="AB45" i="23"/>
  <c r="L45" i="23"/>
  <c r="J45" i="23"/>
  <c r="I45" i="23"/>
  <c r="W45" i="23" s="1"/>
  <c r="A45" i="23"/>
  <c r="BJ44" i="23"/>
  <c r="AB44" i="23"/>
  <c r="L44" i="23"/>
  <c r="J44" i="23"/>
  <c r="I44" i="23"/>
  <c r="A44" i="23"/>
  <c r="BJ43" i="23"/>
  <c r="AB43" i="23"/>
  <c r="L43" i="23"/>
  <c r="J43" i="23"/>
  <c r="I43" i="23"/>
  <c r="A43" i="23"/>
  <c r="BJ42" i="23"/>
  <c r="AB42" i="23"/>
  <c r="L42" i="23"/>
  <c r="J42" i="23"/>
  <c r="I42" i="23"/>
  <c r="A42" i="23"/>
  <c r="BJ41" i="23"/>
  <c r="AB41" i="23"/>
  <c r="L41" i="23"/>
  <c r="J41" i="23"/>
  <c r="I41" i="23"/>
  <c r="W41" i="23" s="1"/>
  <c r="A41" i="23"/>
  <c r="BJ40" i="23"/>
  <c r="AB40" i="23"/>
  <c r="L40" i="23"/>
  <c r="J40" i="23"/>
  <c r="I40" i="23"/>
  <c r="A40" i="23"/>
  <c r="BJ39" i="23"/>
  <c r="AB39" i="23"/>
  <c r="L39" i="23"/>
  <c r="J39" i="23"/>
  <c r="I39" i="23"/>
  <c r="A39" i="23"/>
  <c r="BJ38" i="23"/>
  <c r="AB38" i="23"/>
  <c r="L38" i="23"/>
  <c r="J38" i="23"/>
  <c r="I38" i="23"/>
  <c r="A38" i="23"/>
  <c r="BJ37" i="23"/>
  <c r="AB37" i="23"/>
  <c r="L37" i="23"/>
  <c r="J37" i="23"/>
  <c r="I37" i="23"/>
  <c r="A37" i="23"/>
  <c r="AB36" i="23"/>
  <c r="L36" i="23"/>
  <c r="J36" i="23"/>
  <c r="W36" i="23" s="1"/>
  <c r="I36" i="23"/>
  <c r="A36" i="23"/>
  <c r="BJ35" i="23"/>
  <c r="AB35" i="23"/>
  <c r="L35" i="23"/>
  <c r="J35" i="23"/>
  <c r="I35" i="23"/>
  <c r="AA35" i="23" s="1"/>
  <c r="A35" i="23"/>
  <c r="BJ34" i="23"/>
  <c r="AB34" i="23"/>
  <c r="L34" i="23"/>
  <c r="J34" i="23"/>
  <c r="I34" i="23"/>
  <c r="A34" i="23"/>
  <c r="BJ33" i="23"/>
  <c r="AB33" i="23"/>
  <c r="L33" i="23"/>
  <c r="J33" i="23"/>
  <c r="I33" i="23"/>
  <c r="A33" i="23"/>
  <c r="BJ32" i="23"/>
  <c r="AZ32" i="23"/>
  <c r="AY32" i="23"/>
  <c r="AG32" i="23"/>
  <c r="AB32" i="23"/>
  <c r="L32" i="23"/>
  <c r="J32" i="23"/>
  <c r="I32" i="23"/>
  <c r="W32" i="23" s="1"/>
  <c r="A32" i="23"/>
  <c r="BJ31" i="23"/>
  <c r="AY31" i="23"/>
  <c r="AG31" i="23"/>
  <c r="AB31" i="23"/>
  <c r="L31" i="23"/>
  <c r="J31" i="23"/>
  <c r="I31" i="23"/>
  <c r="A31" i="23"/>
  <c r="BJ30" i="23"/>
  <c r="AY30" i="23"/>
  <c r="AO30" i="23"/>
  <c r="AM30" i="23"/>
  <c r="AL30" i="23"/>
  <c r="AG30" i="23"/>
  <c r="AB30" i="23"/>
  <c r="L30" i="23"/>
  <c r="J30" i="23"/>
  <c r="I30" i="23"/>
  <c r="W30" i="23" s="1"/>
  <c r="A30" i="23"/>
  <c r="BJ29" i="23"/>
  <c r="AY29" i="23"/>
  <c r="AO29" i="23"/>
  <c r="AM29" i="23"/>
  <c r="AL29" i="23"/>
  <c r="AG29" i="23"/>
  <c r="AB29" i="23"/>
  <c r="L29" i="23"/>
  <c r="J29" i="23"/>
  <c r="I29" i="23"/>
  <c r="A29" i="23"/>
  <c r="BJ28" i="23"/>
  <c r="AY28" i="23"/>
  <c r="AO28" i="23"/>
  <c r="AM28" i="23"/>
  <c r="AL28" i="23"/>
  <c r="AG28" i="23"/>
  <c r="AB28" i="23"/>
  <c r="L28" i="23"/>
  <c r="J28" i="23"/>
  <c r="I28" i="23"/>
  <c r="A28" i="23"/>
  <c r="BJ27" i="23"/>
  <c r="AY27" i="23"/>
  <c r="AO27" i="23"/>
  <c r="AM27" i="23"/>
  <c r="AL27" i="23"/>
  <c r="AG27" i="23"/>
  <c r="AB27" i="23"/>
  <c r="L27" i="23"/>
  <c r="J27" i="23"/>
  <c r="I27" i="23"/>
  <c r="W27" i="23" s="1"/>
  <c r="A27" i="23"/>
  <c r="BJ26" i="23"/>
  <c r="AY26" i="23"/>
  <c r="AO26" i="23"/>
  <c r="AM26" i="23"/>
  <c r="AL26" i="23"/>
  <c r="AG26" i="23"/>
  <c r="AB26" i="23"/>
  <c r="L26" i="23"/>
  <c r="J26" i="23"/>
  <c r="I26" i="23"/>
  <c r="A26" i="23"/>
  <c r="BJ25" i="23"/>
  <c r="AY25" i="23"/>
  <c r="AO25" i="23"/>
  <c r="AM25" i="23"/>
  <c r="AL25" i="23"/>
  <c r="AG25" i="23"/>
  <c r="AB25" i="23"/>
  <c r="L25" i="23"/>
  <c r="J25" i="23"/>
  <c r="I25" i="23"/>
  <c r="AA25" i="23" s="1"/>
  <c r="A25" i="23"/>
  <c r="BJ24" i="23"/>
  <c r="AY24" i="23"/>
  <c r="AO24" i="23"/>
  <c r="AM24" i="23"/>
  <c r="AL24" i="23"/>
  <c r="AG24" i="23"/>
  <c r="AB24" i="23"/>
  <c r="L24" i="23"/>
  <c r="J24" i="23"/>
  <c r="I24" i="23"/>
  <c r="A24" i="23"/>
  <c r="BJ23" i="23"/>
  <c r="AY23" i="23"/>
  <c r="AO23" i="23"/>
  <c r="AM23" i="23"/>
  <c r="AL23" i="23"/>
  <c r="AG23" i="23"/>
  <c r="AB23" i="23"/>
  <c r="L23" i="23"/>
  <c r="J23" i="23"/>
  <c r="I23" i="23"/>
  <c r="A23" i="23"/>
  <c r="BJ22" i="23"/>
  <c r="AY22" i="23"/>
  <c r="AO22" i="23"/>
  <c r="AM22" i="23"/>
  <c r="AL22" i="23"/>
  <c r="AX22" i="23" s="1"/>
  <c r="AG22" i="23"/>
  <c r="AB22" i="23"/>
  <c r="L22" i="23"/>
  <c r="J22" i="23"/>
  <c r="I22" i="23"/>
  <c r="A22" i="23"/>
  <c r="BJ21" i="23"/>
  <c r="AY21" i="23"/>
  <c r="AO21" i="23"/>
  <c r="AM21" i="23"/>
  <c r="AL21" i="23"/>
  <c r="AG21" i="23"/>
  <c r="AB21" i="23"/>
  <c r="L21" i="23"/>
  <c r="J21" i="23"/>
  <c r="I21" i="23"/>
  <c r="W21" i="23" s="1"/>
  <c r="A21" i="23"/>
  <c r="BJ20" i="23"/>
  <c r="AY20" i="23"/>
  <c r="AO20" i="23"/>
  <c r="AX20" i="23" s="1"/>
  <c r="AM20" i="23"/>
  <c r="AL20" i="23"/>
  <c r="AG20" i="23"/>
  <c r="AB20" i="23"/>
  <c r="L20" i="23"/>
  <c r="J20" i="23"/>
  <c r="I20" i="23"/>
  <c r="A20" i="23"/>
  <c r="BJ19" i="23"/>
  <c r="AY19" i="23"/>
  <c r="AO19" i="23"/>
  <c r="AM19" i="23"/>
  <c r="AL19" i="23"/>
  <c r="AG19" i="23"/>
  <c r="AB19" i="23"/>
  <c r="L19" i="23"/>
  <c r="J19" i="23"/>
  <c r="I19" i="23"/>
  <c r="A19" i="23"/>
  <c r="BJ18" i="23"/>
  <c r="AY18" i="23"/>
  <c r="AO18" i="23"/>
  <c r="AM18" i="23"/>
  <c r="AL18" i="23"/>
  <c r="AG18" i="23"/>
  <c r="AB18" i="23"/>
  <c r="L18" i="23"/>
  <c r="J18" i="23"/>
  <c r="I18" i="23"/>
  <c r="A18" i="23"/>
  <c r="BO17" i="23"/>
  <c r="S66" i="23" s="1"/>
  <c r="BJ17" i="23"/>
  <c r="AY17" i="23"/>
  <c r="AO17" i="23"/>
  <c r="AM17" i="23"/>
  <c r="AL17" i="23"/>
  <c r="AG17" i="23"/>
  <c r="AB17" i="23"/>
  <c r="L17" i="23"/>
  <c r="J17" i="23"/>
  <c r="I17" i="23"/>
  <c r="A17" i="23"/>
  <c r="BJ16" i="23"/>
  <c r="AY16" i="23"/>
  <c r="AO16" i="23"/>
  <c r="AM16" i="23"/>
  <c r="AL16" i="23"/>
  <c r="AX16" i="23" s="1"/>
  <c r="AG16" i="23"/>
  <c r="AB16" i="23"/>
  <c r="L16" i="23"/>
  <c r="J16" i="23"/>
  <c r="I16" i="23"/>
  <c r="A16" i="23"/>
  <c r="BJ15" i="23"/>
  <c r="AY15" i="23"/>
  <c r="AO15" i="23"/>
  <c r="AM15" i="23"/>
  <c r="AL15" i="23"/>
  <c r="AG15" i="23"/>
  <c r="AB15" i="23"/>
  <c r="L15" i="23"/>
  <c r="J15" i="23"/>
  <c r="I15" i="23"/>
  <c r="A15" i="23"/>
  <c r="BJ14" i="23"/>
  <c r="AY14" i="23"/>
  <c r="AT14" i="23"/>
  <c r="AU14" i="23" s="1"/>
  <c r="AO14" i="23"/>
  <c r="AM14" i="23"/>
  <c r="AL14" i="23"/>
  <c r="AG14" i="23"/>
  <c r="AB14" i="23"/>
  <c r="L14" i="23"/>
  <c r="J14" i="23"/>
  <c r="I14" i="23"/>
  <c r="A14" i="23"/>
  <c r="BJ13" i="23"/>
  <c r="AY13" i="23"/>
  <c r="AO13" i="23"/>
  <c r="AM13" i="23"/>
  <c r="AL13" i="23"/>
  <c r="AG13" i="23"/>
  <c r="AB13" i="23"/>
  <c r="L13" i="23"/>
  <c r="J13" i="23"/>
  <c r="I13" i="23"/>
  <c r="W13" i="23" s="1"/>
  <c r="A13" i="23"/>
  <c r="BJ12" i="23"/>
  <c r="AY12" i="23"/>
  <c r="AO12" i="23"/>
  <c r="AM12" i="23"/>
  <c r="AL12" i="23"/>
  <c r="AG12" i="23"/>
  <c r="AB12" i="23"/>
  <c r="L12" i="23"/>
  <c r="J12" i="23"/>
  <c r="I12" i="23"/>
  <c r="A12" i="23"/>
  <c r="BJ11" i="23"/>
  <c r="AY11" i="23"/>
  <c r="AO11" i="23"/>
  <c r="AX11" i="23" s="1"/>
  <c r="AM11" i="23"/>
  <c r="AT11" i="23" s="1"/>
  <c r="AU11" i="23" s="1"/>
  <c r="AL11" i="23"/>
  <c r="AG11" i="23"/>
  <c r="AB11" i="23"/>
  <c r="L11" i="23"/>
  <c r="J11" i="23"/>
  <c r="I11" i="23"/>
  <c r="A11" i="23"/>
  <c r="BJ10" i="23"/>
  <c r="AY10" i="23"/>
  <c r="AO10" i="23"/>
  <c r="AM10" i="23"/>
  <c r="AL10" i="23"/>
  <c r="AX10" i="23" s="1"/>
  <c r="AG10" i="23"/>
  <c r="AB10" i="23"/>
  <c r="L10" i="23"/>
  <c r="J10" i="23"/>
  <c r="I10" i="23"/>
  <c r="A10" i="23"/>
  <c r="BJ9" i="23"/>
  <c r="AY9" i="23"/>
  <c r="AO9" i="23"/>
  <c r="AM9" i="23"/>
  <c r="AL9" i="23"/>
  <c r="AX9" i="23" s="1"/>
  <c r="AG9" i="23"/>
  <c r="AB9" i="23"/>
  <c r="L9" i="23"/>
  <c r="J9" i="23"/>
  <c r="I9" i="23"/>
  <c r="A9" i="23"/>
  <c r="BJ8" i="23"/>
  <c r="AY8" i="23"/>
  <c r="AO8" i="23"/>
  <c r="AM8" i="23"/>
  <c r="AL8" i="23"/>
  <c r="AG8" i="23"/>
  <c r="AB8" i="23"/>
  <c r="L8" i="23"/>
  <c r="J8" i="23"/>
  <c r="I8" i="23"/>
  <c r="A8" i="23"/>
  <c r="BJ7" i="23"/>
  <c r="AY7" i="23"/>
  <c r="AO7" i="23"/>
  <c r="AM7" i="23"/>
  <c r="AL7" i="23"/>
  <c r="AG7" i="23"/>
  <c r="AB7" i="23"/>
  <c r="L7" i="23"/>
  <c r="J7" i="23"/>
  <c r="I7" i="23"/>
  <c r="A7" i="23"/>
  <c r="BJ6" i="23"/>
  <c r="AY6" i="23"/>
  <c r="AO6" i="23"/>
  <c r="AM6" i="23"/>
  <c r="AL6" i="23"/>
  <c r="AG6" i="23"/>
  <c r="AB6" i="23"/>
  <c r="L6" i="23"/>
  <c r="J6" i="23"/>
  <c r="W6" i="23" s="1"/>
  <c r="I6" i="23"/>
  <c r="A6" i="23"/>
  <c r="G51" i="10"/>
  <c r="G50" i="10"/>
  <c r="G49" i="10"/>
  <c r="W111" i="23" l="1"/>
  <c r="W71" i="23"/>
  <c r="AA94" i="23"/>
  <c r="W112" i="23"/>
  <c r="W72" i="23"/>
  <c r="AA43" i="23"/>
  <c r="AA18" i="23"/>
  <c r="AA47" i="23"/>
  <c r="W87" i="23"/>
  <c r="W53" i="23"/>
  <c r="AA62" i="23"/>
  <c r="AA20" i="23"/>
  <c r="AA6" i="23"/>
  <c r="W59" i="23"/>
  <c r="AA72" i="23"/>
  <c r="W108" i="23"/>
  <c r="AA117" i="23"/>
  <c r="W40" i="23"/>
  <c r="W104" i="23"/>
  <c r="AA41" i="23"/>
  <c r="AA34" i="23"/>
  <c r="AA49" i="23"/>
  <c r="AA57" i="23"/>
  <c r="W46" i="23"/>
  <c r="AA39" i="23"/>
  <c r="AA12" i="23"/>
  <c r="AA58" i="23"/>
  <c r="W58" i="23"/>
  <c r="AA24" i="23"/>
  <c r="AA77" i="23"/>
  <c r="AA22" i="23"/>
  <c r="AA33" i="23"/>
  <c r="AA28" i="23"/>
  <c r="AX8" i="23"/>
  <c r="S22" i="23"/>
  <c r="T22" i="23" s="1"/>
  <c r="U22" i="23" s="1"/>
  <c r="AA21" i="23"/>
  <c r="AX7" i="23"/>
  <c r="AA16" i="23"/>
  <c r="AX26" i="23"/>
  <c r="AA27" i="23"/>
  <c r="AX6" i="23"/>
  <c r="AA14" i="23"/>
  <c r="AA15" i="23"/>
  <c r="W42" i="23"/>
  <c r="AA56" i="23"/>
  <c r="AA76" i="23"/>
  <c r="W81" i="23"/>
  <c r="AA81" i="23" s="1"/>
  <c r="AA31" i="23"/>
  <c r="AA54" i="23"/>
  <c r="AA84" i="23"/>
  <c r="AX21" i="23"/>
  <c r="W29" i="23"/>
  <c r="AA42" i="23"/>
  <c r="AA52" i="23"/>
  <c r="W61" i="23"/>
  <c r="AA79" i="23"/>
  <c r="W84" i="23"/>
  <c r="W91" i="23"/>
  <c r="AA102" i="23"/>
  <c r="S9" i="23"/>
  <c r="T9" i="23" s="1"/>
  <c r="Z9" i="23" s="1"/>
  <c r="AX18" i="23"/>
  <c r="AT19" i="23"/>
  <c r="AU19" i="23" s="1"/>
  <c r="AA66" i="23"/>
  <c r="AA68" i="23"/>
  <c r="W107" i="23"/>
  <c r="AT18" i="23"/>
  <c r="AU18" i="23" s="1"/>
  <c r="AW18" i="23" s="1"/>
  <c r="AX30" i="23"/>
  <c r="W11" i="23"/>
  <c r="AA11" i="23" s="1"/>
  <c r="W68" i="23"/>
  <c r="S8" i="23"/>
  <c r="T8" i="23" s="1"/>
  <c r="Z8" i="23" s="1"/>
  <c r="S7" i="23"/>
  <c r="T7" i="23" s="1"/>
  <c r="AX12" i="23"/>
  <c r="AX14" i="23"/>
  <c r="AX29" i="23"/>
  <c r="T66" i="23"/>
  <c r="W22" i="23"/>
  <c r="AX27" i="23"/>
  <c r="AX28" i="23"/>
  <c r="AA45" i="23"/>
  <c r="W73" i="23"/>
  <c r="W90" i="23"/>
  <c r="AA69" i="23"/>
  <c r="AA80" i="23"/>
  <c r="W88" i="23"/>
  <c r="W14" i="23"/>
  <c r="S13" i="23"/>
  <c r="T13" i="23" s="1"/>
  <c r="V13" i="23" s="1"/>
  <c r="S19" i="23"/>
  <c r="T19" i="23" s="1"/>
  <c r="Y19" i="23" s="1"/>
  <c r="S20" i="23"/>
  <c r="T20" i="23" s="1"/>
  <c r="Z20" i="23" s="1"/>
  <c r="AA26" i="23"/>
  <c r="AA46" i="23"/>
  <c r="AA48" i="23"/>
  <c r="W74" i="23"/>
  <c r="F57" i="9"/>
  <c r="E54" i="8"/>
  <c r="E57" i="8"/>
  <c r="G57" i="8" s="1"/>
  <c r="F56" i="8"/>
  <c r="E56" i="8"/>
  <c r="E55" i="8"/>
  <c r="E58" i="9"/>
  <c r="E57" i="9"/>
  <c r="H59" i="8"/>
  <c r="I59" i="8" s="1"/>
  <c r="F56" i="9"/>
  <c r="E56" i="9"/>
  <c r="E55" i="9"/>
  <c r="H61" i="9"/>
  <c r="I61" i="9" s="1"/>
  <c r="H60" i="9"/>
  <c r="I60" i="9" s="1"/>
  <c r="H58" i="8"/>
  <c r="I58" i="8" s="1"/>
  <c r="H62" i="9"/>
  <c r="I62" i="9" s="1"/>
  <c r="F55" i="9"/>
  <c r="E59" i="9"/>
  <c r="G59" i="9" s="1"/>
  <c r="F55" i="8"/>
  <c r="F58" i="9"/>
  <c r="H60" i="8"/>
  <c r="I60" i="8" s="1"/>
  <c r="F54" i="8"/>
  <c r="E54" i="16"/>
  <c r="F53" i="16"/>
  <c r="H62" i="13"/>
  <c r="I62" i="13" s="1"/>
  <c r="F54" i="16"/>
  <c r="E60" i="13"/>
  <c r="G60" i="13" s="1"/>
  <c r="H57" i="16"/>
  <c r="I57" i="16" s="1"/>
  <c r="H56" i="16"/>
  <c r="I56" i="16" s="1"/>
  <c r="E53" i="16"/>
  <c r="F59" i="13"/>
  <c r="E59" i="13"/>
  <c r="E58" i="13"/>
  <c r="F52" i="16"/>
  <c r="H63" i="13"/>
  <c r="I63" i="13" s="1"/>
  <c r="E52" i="16"/>
  <c r="F58" i="13"/>
  <c r="H61" i="13"/>
  <c r="I61" i="13" s="1"/>
  <c r="E55" i="16"/>
  <c r="G55" i="16" s="1"/>
  <c r="H66" i="12"/>
  <c r="I66" i="12" s="1"/>
  <c r="H65" i="12"/>
  <c r="I65" i="12" s="1"/>
  <c r="F62" i="12"/>
  <c r="F58" i="12"/>
  <c r="E60" i="11"/>
  <c r="E62" i="12"/>
  <c r="E58" i="12"/>
  <c r="H63" i="11"/>
  <c r="I63" i="11" s="1"/>
  <c r="H67" i="10"/>
  <c r="I67" i="10" s="1"/>
  <c r="F63" i="10"/>
  <c r="F59" i="10"/>
  <c r="F58" i="10"/>
  <c r="E60" i="10"/>
  <c r="F59" i="11"/>
  <c r="E63" i="10"/>
  <c r="E59" i="10"/>
  <c r="F61" i="12"/>
  <c r="E59" i="11"/>
  <c r="E64" i="10"/>
  <c r="G64" i="10" s="1"/>
  <c r="H64" i="12"/>
  <c r="I64" i="12" s="1"/>
  <c r="E61" i="12"/>
  <c r="F62" i="10"/>
  <c r="F58" i="11"/>
  <c r="H66" i="10"/>
  <c r="I66" i="10" s="1"/>
  <c r="E62" i="10"/>
  <c r="E58" i="10"/>
  <c r="F60" i="12"/>
  <c r="E62" i="11"/>
  <c r="G62" i="11" s="1"/>
  <c r="E58" i="11"/>
  <c r="F57" i="10"/>
  <c r="E60" i="12"/>
  <c r="H65" i="11"/>
  <c r="I65" i="11" s="1"/>
  <c r="F61" i="10"/>
  <c r="F61" i="11"/>
  <c r="E61" i="10"/>
  <c r="E57" i="10"/>
  <c r="H65" i="10"/>
  <c r="I65" i="10" s="1"/>
  <c r="F59" i="12"/>
  <c r="E61" i="11"/>
  <c r="F60" i="11"/>
  <c r="E63" i="12"/>
  <c r="G63" i="12" s="1"/>
  <c r="E59" i="12"/>
  <c r="H64" i="11"/>
  <c r="I64" i="11" s="1"/>
  <c r="F60" i="10"/>
  <c r="S11" i="23"/>
  <c r="T11" i="23" s="1"/>
  <c r="Y11" i="23" s="1"/>
  <c r="S60" i="23"/>
  <c r="T60" i="23" s="1"/>
  <c r="V60" i="23" s="1"/>
  <c r="AX15" i="23"/>
  <c r="AT16" i="23"/>
  <c r="AU16" i="23" s="1"/>
  <c r="S23" i="23"/>
  <c r="T23" i="23" s="1"/>
  <c r="V23" i="23" s="1"/>
  <c r="W33" i="23"/>
  <c r="AA37" i="23"/>
  <c r="S62" i="23"/>
  <c r="T62" i="23" s="1"/>
  <c r="S68" i="23"/>
  <c r="T68" i="23" s="1"/>
  <c r="U68" i="23" s="1"/>
  <c r="AA74" i="23"/>
  <c r="S43" i="23"/>
  <c r="T43" i="23" s="1"/>
  <c r="Z43" i="23" s="1"/>
  <c r="S6" i="23"/>
  <c r="T6" i="23" s="1"/>
  <c r="U6" i="23" s="1"/>
  <c r="AA8" i="23"/>
  <c r="AA9" i="23"/>
  <c r="AA10" i="23"/>
  <c r="AT15" i="23"/>
  <c r="AU15" i="23" s="1"/>
  <c r="AX17" i="23"/>
  <c r="S24" i="23"/>
  <c r="T24" i="23" s="1"/>
  <c r="Y24" i="23" s="1"/>
  <c r="S29" i="23"/>
  <c r="T29" i="23" s="1"/>
  <c r="Z29" i="23" s="1"/>
  <c r="AA32" i="23"/>
  <c r="S37" i="23"/>
  <c r="T37" i="23" s="1"/>
  <c r="V37" i="23" s="1"/>
  <c r="S48" i="23"/>
  <c r="T48" i="23" s="1"/>
  <c r="Z48" i="23" s="1"/>
  <c r="AA70" i="23"/>
  <c r="AA85" i="23"/>
  <c r="W93" i="23"/>
  <c r="AA101" i="23"/>
  <c r="AA107" i="23"/>
  <c r="S32" i="23"/>
  <c r="T32" i="23" s="1"/>
  <c r="U32" i="23" s="1"/>
  <c r="W35" i="23"/>
  <c r="AA87" i="23"/>
  <c r="S30" i="23"/>
  <c r="T30" i="23" s="1"/>
  <c r="V30" i="23" s="1"/>
  <c r="S39" i="23"/>
  <c r="T39" i="23" s="1"/>
  <c r="Z39" i="23" s="1"/>
  <c r="S42" i="23"/>
  <c r="T42" i="23" s="1"/>
  <c r="Z42" i="23" s="1"/>
  <c r="S47" i="23"/>
  <c r="T47" i="23" s="1"/>
  <c r="V47" i="23" s="1"/>
  <c r="W48" i="23"/>
  <c r="S53" i="23"/>
  <c r="T53" i="23" s="1"/>
  <c r="U53" i="23" s="1"/>
  <c r="W57" i="23"/>
  <c r="S61" i="23"/>
  <c r="T61" i="23" s="1"/>
  <c r="V61" i="23" s="1"/>
  <c r="W67" i="23"/>
  <c r="AA91" i="23"/>
  <c r="W103" i="23"/>
  <c r="AA105" i="23"/>
  <c r="W39" i="23"/>
  <c r="S59" i="23"/>
  <c r="T59" i="23" s="1"/>
  <c r="Y59" i="23" s="1"/>
  <c r="S67" i="23"/>
  <c r="T67" i="23" s="1"/>
  <c r="U67" i="23" s="1"/>
  <c r="AA93" i="23"/>
  <c r="W17" i="23"/>
  <c r="AT21" i="23"/>
  <c r="AU21" i="23" s="1"/>
  <c r="AW21" i="23" s="1"/>
  <c r="AT23" i="23"/>
  <c r="AU23" i="23" s="1"/>
  <c r="AV23" i="23" s="1"/>
  <c r="AA44" i="23"/>
  <c r="W47" i="23"/>
  <c r="AA50" i="23"/>
  <c r="AA63" i="23"/>
  <c r="W77" i="23"/>
  <c r="W79" i="23"/>
  <c r="AA112" i="23"/>
  <c r="AT22" i="23"/>
  <c r="AU22" i="23" s="1"/>
  <c r="AW22" i="23" s="1"/>
  <c r="AT29" i="23"/>
  <c r="AU29" i="23" s="1"/>
  <c r="S52" i="23"/>
  <c r="T52" i="23" s="1"/>
  <c r="V52" i="23" s="1"/>
  <c r="W12" i="23"/>
  <c r="S15" i="23"/>
  <c r="T15" i="23" s="1"/>
  <c r="U15" i="23" s="1"/>
  <c r="S16" i="23"/>
  <c r="T16" i="23" s="1"/>
  <c r="Z16" i="23" s="1"/>
  <c r="AX25" i="23"/>
  <c r="S38" i="23"/>
  <c r="T38" i="23" s="1"/>
  <c r="V38" i="23" s="1"/>
  <c r="S41" i="23"/>
  <c r="T41" i="23" s="1"/>
  <c r="U41" i="23" s="1"/>
  <c r="AA108" i="23"/>
  <c r="AT6" i="23"/>
  <c r="AU6" i="23" s="1"/>
  <c r="AV6" i="23" s="1"/>
  <c r="AT8" i="23"/>
  <c r="AU8" i="23" s="1"/>
  <c r="AW8" i="23" s="1"/>
  <c r="W15" i="23"/>
  <c r="S17" i="23"/>
  <c r="T17" i="23" s="1"/>
  <c r="Z17" i="23" s="1"/>
  <c r="AA19" i="23"/>
  <c r="AT10" i="23"/>
  <c r="AU10" i="23" s="1"/>
  <c r="AW10" i="23" s="1"/>
  <c r="AX24" i="23"/>
  <c r="W43" i="23"/>
  <c r="S65" i="23"/>
  <c r="S46" i="23"/>
  <c r="T46" i="23" s="1"/>
  <c r="Z46" i="23" s="1"/>
  <c r="W63" i="23"/>
  <c r="AA88" i="23"/>
  <c r="AA104" i="23"/>
  <c r="AT7" i="23"/>
  <c r="AU7" i="23" s="1"/>
  <c r="AW7" i="23" s="1"/>
  <c r="AX13" i="23"/>
  <c r="W18" i="23"/>
  <c r="S72" i="23"/>
  <c r="T72" i="23" s="1"/>
  <c r="Z72" i="23" s="1"/>
  <c r="AA40" i="23"/>
  <c r="AA51" i="23"/>
  <c r="W56" i="23"/>
  <c r="W62" i="23"/>
  <c r="W78" i="23"/>
  <c r="S82" i="23"/>
  <c r="T82" i="23" s="1"/>
  <c r="V82" i="23" s="1"/>
  <c r="AA90" i="23"/>
  <c r="G48" i="10"/>
  <c r="G52" i="10" s="1"/>
  <c r="F24" i="10" s="1"/>
  <c r="U7" i="23"/>
  <c r="Y7" i="23"/>
  <c r="V7" i="23"/>
  <c r="Z7" i="23"/>
  <c r="AW16" i="23"/>
  <c r="AV16" i="23"/>
  <c r="AW11" i="23"/>
  <c r="AV11" i="23"/>
  <c r="AW14" i="23"/>
  <c r="AV14" i="23"/>
  <c r="AW15" i="23"/>
  <c r="AV15" i="23"/>
  <c r="AV19" i="23"/>
  <c r="AW19" i="23"/>
  <c r="Y42" i="23"/>
  <c r="U42" i="23"/>
  <c r="V42" i="23"/>
  <c r="Z66" i="23"/>
  <c r="Y66" i="23"/>
  <c r="V66" i="23"/>
  <c r="U66" i="23"/>
  <c r="AV22" i="23"/>
  <c r="AW29" i="23"/>
  <c r="AV29" i="23"/>
  <c r="W7" i="23"/>
  <c r="S27" i="23"/>
  <c r="T27" i="23" s="1"/>
  <c r="AA30" i="23"/>
  <c r="AA38" i="23"/>
  <c r="W8" i="23"/>
  <c r="W24" i="23"/>
  <c r="AT25" i="23"/>
  <c r="AU25" i="23" s="1"/>
  <c r="AT26" i="23"/>
  <c r="AU26" i="23" s="1"/>
  <c r="S28" i="23"/>
  <c r="T28" i="23" s="1"/>
  <c r="W31" i="23"/>
  <c r="AA53" i="23"/>
  <c r="AA89" i="23"/>
  <c r="W89" i="23"/>
  <c r="AA95" i="23"/>
  <c r="W95" i="23"/>
  <c r="S36" i="23"/>
  <c r="T36" i="23" s="1"/>
  <c r="Y41" i="23"/>
  <c r="AA17" i="23"/>
  <c r="S120" i="23"/>
  <c r="T120" i="23" s="1"/>
  <c r="S116" i="23"/>
  <c r="T116" i="23" s="1"/>
  <c r="S113" i="23"/>
  <c r="T113" i="23" s="1"/>
  <c r="S109" i="23"/>
  <c r="T109" i="23" s="1"/>
  <c r="S83" i="23"/>
  <c r="T83" i="23" s="1"/>
  <c r="S78" i="23"/>
  <c r="T78" i="23" s="1"/>
  <c r="S98" i="23"/>
  <c r="T98" i="23" s="1"/>
  <c r="S95" i="23"/>
  <c r="T95" i="23" s="1"/>
  <c r="S115" i="23"/>
  <c r="T115" i="23" s="1"/>
  <c r="S118" i="23"/>
  <c r="T118" i="23" s="1"/>
  <c r="S111" i="23"/>
  <c r="T111" i="23" s="1"/>
  <c r="S107" i="23"/>
  <c r="T107" i="23" s="1"/>
  <c r="S97" i="23"/>
  <c r="T97" i="23" s="1"/>
  <c r="S94" i="23"/>
  <c r="T94" i="23" s="1"/>
  <c r="S91" i="23"/>
  <c r="T91" i="23" s="1"/>
  <c r="S88" i="23"/>
  <c r="T88" i="23" s="1"/>
  <c r="S85" i="23"/>
  <c r="T85" i="23" s="1"/>
  <c r="S80" i="23"/>
  <c r="T80" i="23" s="1"/>
  <c r="S114" i="23"/>
  <c r="T114" i="23" s="1"/>
  <c r="S100" i="23"/>
  <c r="T100" i="23" s="1"/>
  <c r="S58" i="23"/>
  <c r="T58" i="23" s="1"/>
  <c r="S54" i="23"/>
  <c r="T54" i="23" s="1"/>
  <c r="S31" i="23"/>
  <c r="T31" i="23" s="1"/>
  <c r="S117" i="23"/>
  <c r="T117" i="23" s="1"/>
  <c r="S110" i="23"/>
  <c r="T110" i="23" s="1"/>
  <c r="S106" i="23"/>
  <c r="T106" i="23" s="1"/>
  <c r="S103" i="23"/>
  <c r="T103" i="23" s="1"/>
  <c r="S84" i="23"/>
  <c r="T84" i="23" s="1"/>
  <c r="S79" i="23"/>
  <c r="T79" i="23" s="1"/>
  <c r="S75" i="23"/>
  <c r="T75" i="23" s="1"/>
  <c r="S71" i="23"/>
  <c r="T71" i="23" s="1"/>
  <c r="S35" i="23"/>
  <c r="T35" i="23" s="1"/>
  <c r="AT30" i="23"/>
  <c r="AU30" i="23" s="1"/>
  <c r="AT27" i="23"/>
  <c r="AU27" i="23" s="1"/>
  <c r="S121" i="23"/>
  <c r="T121" i="23" s="1"/>
  <c r="S96" i="23"/>
  <c r="T96" i="23" s="1"/>
  <c r="S93" i="23"/>
  <c r="T93" i="23" s="1"/>
  <c r="S90" i="23"/>
  <c r="T90" i="23" s="1"/>
  <c r="S87" i="23"/>
  <c r="T87" i="23" s="1"/>
  <c r="S89" i="23"/>
  <c r="T89" i="23" s="1"/>
  <c r="S70" i="23"/>
  <c r="T70" i="23" s="1"/>
  <c r="S69" i="23"/>
  <c r="T69" i="23" s="1"/>
  <c r="S55" i="23"/>
  <c r="T55" i="23" s="1"/>
  <c r="S49" i="23"/>
  <c r="T49" i="23" s="1"/>
  <c r="S33" i="23"/>
  <c r="T33" i="23" s="1"/>
  <c r="S112" i="23"/>
  <c r="T112" i="23" s="1"/>
  <c r="S101" i="23"/>
  <c r="T101" i="23" s="1"/>
  <c r="S81" i="23"/>
  <c r="T81" i="23" s="1"/>
  <c r="S108" i="23"/>
  <c r="T108" i="23" s="1"/>
  <c r="S102" i="23"/>
  <c r="T102" i="23" s="1"/>
  <c r="S104" i="23"/>
  <c r="T104" i="23" s="1"/>
  <c r="S119" i="23"/>
  <c r="T119" i="23" s="1"/>
  <c r="S51" i="23"/>
  <c r="T51" i="23" s="1"/>
  <c r="S40" i="23"/>
  <c r="T40" i="23" s="1"/>
  <c r="S26" i="23"/>
  <c r="T26" i="23" s="1"/>
  <c r="S105" i="23"/>
  <c r="T105" i="23" s="1"/>
  <c r="S99" i="23"/>
  <c r="T99" i="23" s="1"/>
  <c r="S77" i="23"/>
  <c r="T77" i="23" s="1"/>
  <c r="S76" i="23"/>
  <c r="T76" i="23" s="1"/>
  <c r="S57" i="23"/>
  <c r="T57" i="23" s="1"/>
  <c r="S45" i="23"/>
  <c r="T45" i="23" s="1"/>
  <c r="S34" i="23"/>
  <c r="T34" i="23" s="1"/>
  <c r="S18" i="23"/>
  <c r="T18" i="23" s="1"/>
  <c r="S86" i="23"/>
  <c r="T86" i="23" s="1"/>
  <c r="S74" i="23"/>
  <c r="T74" i="23" s="1"/>
  <c r="S73" i="23"/>
  <c r="T73" i="23" s="1"/>
  <c r="S64" i="23"/>
  <c r="T64" i="23" s="1"/>
  <c r="S56" i="23"/>
  <c r="T56" i="23" s="1"/>
  <c r="S50" i="23"/>
  <c r="T50" i="23" s="1"/>
  <c r="S25" i="23"/>
  <c r="T25" i="23" s="1"/>
  <c r="AT24" i="23"/>
  <c r="AU24" i="23" s="1"/>
  <c r="S21" i="23"/>
  <c r="T21" i="23" s="1"/>
  <c r="AT20" i="23"/>
  <c r="AU20" i="23" s="1"/>
  <c r="AT17" i="23"/>
  <c r="AU17" i="23" s="1"/>
  <c r="S14" i="23"/>
  <c r="T14" i="23" s="1"/>
  <c r="AT13" i="23"/>
  <c r="AU13" i="23" s="1"/>
  <c r="S10" i="23"/>
  <c r="T10" i="23" s="1"/>
  <c r="AT9" i="23"/>
  <c r="AU9" i="23" s="1"/>
  <c r="W25" i="23"/>
  <c r="AT28" i="23"/>
  <c r="AU28" i="23" s="1"/>
  <c r="W37" i="23"/>
  <c r="W23" i="23"/>
  <c r="W38" i="23"/>
  <c r="W19" i="23"/>
  <c r="AA7" i="23"/>
  <c r="W9" i="23"/>
  <c r="W10" i="23"/>
  <c r="S12" i="23"/>
  <c r="T12" i="23" s="1"/>
  <c r="AT12" i="23"/>
  <c r="AU12" i="23" s="1"/>
  <c r="W16" i="23"/>
  <c r="AA23" i="23"/>
  <c r="AX23" i="23"/>
  <c r="W26" i="23"/>
  <c r="W44" i="23"/>
  <c r="W49" i="23"/>
  <c r="AA61" i="23"/>
  <c r="S63" i="23"/>
  <c r="T63" i="23" s="1"/>
  <c r="AA71" i="23"/>
  <c r="AA86" i="23"/>
  <c r="W86" i="23"/>
  <c r="S92" i="23"/>
  <c r="T92" i="23" s="1"/>
  <c r="AA29" i="23"/>
  <c r="AA64" i="23"/>
  <c r="W20" i="23"/>
  <c r="W28" i="23"/>
  <c r="W60" i="23"/>
  <c r="AA60" i="23"/>
  <c r="W66" i="23"/>
  <c r="AA106" i="23"/>
  <c r="W106" i="23"/>
  <c r="AA110" i="23"/>
  <c r="W110" i="23"/>
  <c r="AX19" i="23"/>
  <c r="S44" i="23"/>
  <c r="T44" i="23" s="1"/>
  <c r="W51" i="23"/>
  <c r="W69" i="23"/>
  <c r="AA13" i="23"/>
  <c r="AA99" i="23"/>
  <c r="W99" i="23"/>
  <c r="Y43" i="23"/>
  <c r="U43" i="23"/>
  <c r="AA55" i="23"/>
  <c r="I65" i="23"/>
  <c r="AA67" i="23"/>
  <c r="AA75" i="23"/>
  <c r="W75" i="23"/>
  <c r="AA59" i="23"/>
  <c r="AA114" i="23"/>
  <c r="W114" i="23"/>
  <c r="AA118" i="23"/>
  <c r="AA36" i="23"/>
  <c r="W82" i="23"/>
  <c r="AA82" i="23" s="1"/>
  <c r="AA92" i="23"/>
  <c r="W92" i="23"/>
  <c r="AA98" i="23"/>
  <c r="W98" i="23"/>
  <c r="AA109" i="23"/>
  <c r="W109" i="23"/>
  <c r="W102" i="23"/>
  <c r="AA97" i="23"/>
  <c r="AA113" i="23"/>
  <c r="W113" i="23"/>
  <c r="AA96" i="23"/>
  <c r="W96" i="23"/>
  <c r="AA116" i="23"/>
  <c r="W116" i="23"/>
  <c r="AA100" i="23"/>
  <c r="W100" i="23"/>
  <c r="W34" i="23"/>
  <c r="W105" i="23"/>
  <c r="W115" i="23"/>
  <c r="AA115" i="23"/>
  <c r="Y82" i="23" l="1"/>
  <c r="AC82" i="23" s="1"/>
  <c r="V24" i="23"/>
  <c r="U20" i="23"/>
  <c r="Z24" i="23"/>
  <c r="U61" i="23"/>
  <c r="V72" i="23"/>
  <c r="Z82" i="23"/>
  <c r="U72" i="23"/>
  <c r="Y37" i="23"/>
  <c r="V22" i="23"/>
  <c r="Y22" i="23"/>
  <c r="AC22" i="23" s="1"/>
  <c r="U24" i="23"/>
  <c r="X24" i="23" s="1"/>
  <c r="Y53" i="23"/>
  <c r="Y20" i="23"/>
  <c r="AC20" i="23" s="1"/>
  <c r="U46" i="23"/>
  <c r="X46" i="23" s="1"/>
  <c r="Z22" i="23"/>
  <c r="U13" i="23"/>
  <c r="Y13" i="23"/>
  <c r="AC13" i="23" s="1"/>
  <c r="V20" i="23"/>
  <c r="Z19" i="23"/>
  <c r="AC19" i="23" s="1"/>
  <c r="V46" i="23"/>
  <c r="F63" i="9"/>
  <c r="D20" i="9" s="1"/>
  <c r="V9" i="23"/>
  <c r="Y38" i="23"/>
  <c r="Y46" i="23"/>
  <c r="Z41" i="23"/>
  <c r="AC41" i="23" s="1"/>
  <c r="Y23" i="23"/>
  <c r="Z23" i="23"/>
  <c r="V48" i="23"/>
  <c r="Z30" i="23"/>
  <c r="U30" i="23"/>
  <c r="X30" i="23" s="1"/>
  <c r="U82" i="23"/>
  <c r="X82" i="23" s="1"/>
  <c r="Z68" i="23"/>
  <c r="V8" i="23"/>
  <c r="Z60" i="23"/>
  <c r="V41" i="23"/>
  <c r="X41" i="23" s="1"/>
  <c r="Y48" i="23"/>
  <c r="U8" i="23"/>
  <c r="X8" i="23" s="1"/>
  <c r="G61" i="10"/>
  <c r="Y17" i="23"/>
  <c r="AC17" i="23" s="1"/>
  <c r="Z13" i="23"/>
  <c r="U23" i="23"/>
  <c r="X23" i="23" s="1"/>
  <c r="Y8" i="23"/>
  <c r="AC8" i="23" s="1"/>
  <c r="V19" i="23"/>
  <c r="U37" i="23"/>
  <c r="X37" i="23" s="1"/>
  <c r="U19" i="23"/>
  <c r="V68" i="23"/>
  <c r="Y68" i="23"/>
  <c r="Z61" i="23"/>
  <c r="Z37" i="23"/>
  <c r="U38" i="23"/>
  <c r="U48" i="23"/>
  <c r="U52" i="23"/>
  <c r="X52" i="23" s="1"/>
  <c r="Z53" i="23"/>
  <c r="Y47" i="23"/>
  <c r="AC47" i="23" s="1"/>
  <c r="V17" i="23"/>
  <c r="Z47" i="23"/>
  <c r="U47" i="23"/>
  <c r="X47" i="23" s="1"/>
  <c r="V6" i="23"/>
  <c r="X6" i="23" s="1"/>
  <c r="T65" i="23"/>
  <c r="Y65" i="23" s="1"/>
  <c r="Y32" i="23"/>
  <c r="AC32" i="23" s="1"/>
  <c r="Z67" i="23"/>
  <c r="Y67" i="23"/>
  <c r="AC67" i="23" s="1"/>
  <c r="V67" i="23"/>
  <c r="Z32" i="23"/>
  <c r="X66" i="23"/>
  <c r="Y72" i="23"/>
  <c r="AC72" i="23" s="1"/>
  <c r="U17" i="23"/>
  <c r="V32" i="23"/>
  <c r="X32" i="23" s="1"/>
  <c r="F67" i="12"/>
  <c r="D22" i="12" s="1"/>
  <c r="G59" i="13"/>
  <c r="U60" i="23"/>
  <c r="AW23" i="23"/>
  <c r="AZ23" i="23" s="1"/>
  <c r="G60" i="10"/>
  <c r="AZ19" i="23"/>
  <c r="F68" i="10"/>
  <c r="D25" i="10" s="1"/>
  <c r="Z38" i="23"/>
  <c r="AC38" i="23" s="1"/>
  <c r="AV21" i="23"/>
  <c r="AZ21" i="23" s="1"/>
  <c r="V53" i="23"/>
  <c r="X53" i="23" s="1"/>
  <c r="Z6" i="23"/>
  <c r="AC68" i="23"/>
  <c r="V15" i="23"/>
  <c r="X15" i="23" s="1"/>
  <c r="Y60" i="23"/>
  <c r="AC48" i="23"/>
  <c r="Y6" i="23"/>
  <c r="AC6" i="23" s="1"/>
  <c r="Y15" i="23"/>
  <c r="X67" i="23"/>
  <c r="G59" i="12"/>
  <c r="G54" i="16"/>
  <c r="V11" i="23"/>
  <c r="Z15" i="23"/>
  <c r="V43" i="23"/>
  <c r="X43" i="23" s="1"/>
  <c r="U16" i="23"/>
  <c r="Y52" i="23"/>
  <c r="AV18" i="23"/>
  <c r="AZ18" i="23" s="1"/>
  <c r="U9" i="23"/>
  <c r="Z11" i="23"/>
  <c r="AC11" i="23" s="1"/>
  <c r="AC23" i="23"/>
  <c r="G59" i="11"/>
  <c r="U11" i="23"/>
  <c r="AV10" i="23"/>
  <c r="AZ10" i="23" s="1"/>
  <c r="V16" i="23"/>
  <c r="X16" i="23" s="1"/>
  <c r="Z52" i="23"/>
  <c r="AC52" i="23" s="1"/>
  <c r="Y9" i="23"/>
  <c r="AC9" i="23" s="1"/>
  <c r="F64" i="13"/>
  <c r="D26" i="13" s="1"/>
  <c r="X38" i="23"/>
  <c r="F61" i="8"/>
  <c r="D22" i="8" s="1"/>
  <c r="Y16" i="23"/>
  <c r="AC16" i="23" s="1"/>
  <c r="AZ29" i="23"/>
  <c r="Y61" i="23"/>
  <c r="Y30" i="23"/>
  <c r="AW6" i="23"/>
  <c r="AZ6" i="23" s="1"/>
  <c r="E61" i="8"/>
  <c r="D23" i="8" s="1"/>
  <c r="G54" i="8"/>
  <c r="E68" i="10"/>
  <c r="U39" i="23"/>
  <c r="AV8" i="23"/>
  <c r="AZ8" i="23" s="1"/>
  <c r="AC7" i="23"/>
  <c r="G58" i="10"/>
  <c r="G52" i="16"/>
  <c r="E58" i="16"/>
  <c r="D22" i="16" s="1"/>
  <c r="G53" i="16"/>
  <c r="G57" i="9"/>
  <c r="V39" i="23"/>
  <c r="Y39" i="23"/>
  <c r="AC39" i="23" s="1"/>
  <c r="AZ22" i="23"/>
  <c r="G62" i="10"/>
  <c r="V65" i="23"/>
  <c r="Z59" i="23"/>
  <c r="AC59" i="23" s="1"/>
  <c r="U29" i="23"/>
  <c r="G58" i="9"/>
  <c r="U59" i="23"/>
  <c r="V29" i="23"/>
  <c r="G61" i="11"/>
  <c r="F66" i="11"/>
  <c r="D22" i="11" s="1"/>
  <c r="G55" i="8"/>
  <c r="V62" i="23"/>
  <c r="Z62" i="23"/>
  <c r="Y62" i="23"/>
  <c r="V59" i="23"/>
  <c r="Y29" i="23"/>
  <c r="AC29" i="23" s="1"/>
  <c r="G58" i="12"/>
  <c r="E67" i="12"/>
  <c r="D23" i="12" s="1"/>
  <c r="G55" i="9"/>
  <c r="E63" i="9"/>
  <c r="D21" i="9" s="1"/>
  <c r="G58" i="11"/>
  <c r="E66" i="11"/>
  <c r="D23" i="11" s="1"/>
  <c r="G60" i="12"/>
  <c r="G59" i="10"/>
  <c r="G62" i="12"/>
  <c r="F58" i="16"/>
  <c r="D21" i="16" s="1"/>
  <c r="G56" i="8"/>
  <c r="X61" i="23"/>
  <c r="AC61" i="23" s="1"/>
  <c r="AC42" i="23"/>
  <c r="AV7" i="23"/>
  <c r="AZ7" i="23" s="1"/>
  <c r="G63" i="10"/>
  <c r="U62" i="23"/>
  <c r="X9" i="23"/>
  <c r="G57" i="10"/>
  <c r="G56" i="9"/>
  <c r="G61" i="12"/>
  <c r="G60" i="11"/>
  <c r="G58" i="13"/>
  <c r="E64" i="13"/>
  <c r="D27" i="13" s="1"/>
  <c r="AW12" i="23"/>
  <c r="AV12" i="23"/>
  <c r="Y40" i="23"/>
  <c r="U40" i="23"/>
  <c r="V40" i="23"/>
  <c r="Z40" i="23"/>
  <c r="Y78" i="23"/>
  <c r="V78" i="23"/>
  <c r="U78" i="23"/>
  <c r="Z78" i="23"/>
  <c r="AA65" i="23"/>
  <c r="W65" i="23"/>
  <c r="Z12" i="23"/>
  <c r="Y12" i="23"/>
  <c r="V12" i="23"/>
  <c r="U12" i="23"/>
  <c r="Z10" i="23"/>
  <c r="Y10" i="23"/>
  <c r="V10" i="23"/>
  <c r="U10" i="23"/>
  <c r="V74" i="23"/>
  <c r="U74" i="23"/>
  <c r="Z74" i="23"/>
  <c r="Y74" i="23"/>
  <c r="Z51" i="23"/>
  <c r="Y51" i="23"/>
  <c r="V51" i="23"/>
  <c r="U51" i="23"/>
  <c r="V70" i="23"/>
  <c r="U70" i="23"/>
  <c r="Z70" i="23"/>
  <c r="Y70" i="23"/>
  <c r="V79" i="23"/>
  <c r="U79" i="23"/>
  <c r="Z79" i="23"/>
  <c r="Y79" i="23"/>
  <c r="Y85" i="23"/>
  <c r="V85" i="23"/>
  <c r="U85" i="23"/>
  <c r="Z85" i="23"/>
  <c r="Y83" i="23"/>
  <c r="AC83" i="23" s="1"/>
  <c r="V83" i="23"/>
  <c r="U83" i="23"/>
  <c r="Z83" i="23"/>
  <c r="V27" i="23"/>
  <c r="Z27" i="23"/>
  <c r="Y27" i="23"/>
  <c r="U27" i="23"/>
  <c r="U92" i="23"/>
  <c r="Y92" i="23"/>
  <c r="Z92" i="23"/>
  <c r="V92" i="23"/>
  <c r="AC43" i="23"/>
  <c r="Z73" i="23"/>
  <c r="Y73" i="23"/>
  <c r="U73" i="23"/>
  <c r="V73" i="23"/>
  <c r="Z69" i="23"/>
  <c r="Y69" i="23"/>
  <c r="V69" i="23"/>
  <c r="U69" i="23"/>
  <c r="V75" i="23"/>
  <c r="U75" i="23"/>
  <c r="X75" i="23" s="1"/>
  <c r="Z75" i="23"/>
  <c r="Y75" i="23"/>
  <c r="Y80" i="23"/>
  <c r="V80" i="23"/>
  <c r="Z80" i="23"/>
  <c r="U80" i="23"/>
  <c r="AV13" i="23"/>
  <c r="AW13" i="23"/>
  <c r="U86" i="23"/>
  <c r="Y86" i="23"/>
  <c r="Z86" i="23"/>
  <c r="V86" i="23"/>
  <c r="V119" i="23"/>
  <c r="Z119" i="23"/>
  <c r="Y119" i="23"/>
  <c r="AC119" i="23" s="1"/>
  <c r="U119" i="23"/>
  <c r="U89" i="23"/>
  <c r="Y89" i="23"/>
  <c r="Z89" i="23"/>
  <c r="V89" i="23"/>
  <c r="V84" i="23"/>
  <c r="U84" i="23"/>
  <c r="Z84" i="23"/>
  <c r="Y84" i="23"/>
  <c r="Y88" i="23"/>
  <c r="Z88" i="23"/>
  <c r="V88" i="23"/>
  <c r="U88" i="23"/>
  <c r="Y109" i="23"/>
  <c r="V109" i="23"/>
  <c r="U109" i="23"/>
  <c r="Z109" i="23"/>
  <c r="AZ15" i="23"/>
  <c r="X60" i="23"/>
  <c r="AC60" i="23" s="1"/>
  <c r="U14" i="23"/>
  <c r="V14" i="23"/>
  <c r="Z14" i="23"/>
  <c r="Y14" i="23"/>
  <c r="U18" i="23"/>
  <c r="V18" i="23"/>
  <c r="Y18" i="23"/>
  <c r="AC18" i="23" s="1"/>
  <c r="Z18" i="23"/>
  <c r="V104" i="23"/>
  <c r="Z104" i="23"/>
  <c r="Y104" i="23"/>
  <c r="U104" i="23"/>
  <c r="U87" i="23"/>
  <c r="Z87" i="23"/>
  <c r="Y87" i="23"/>
  <c r="V87" i="23"/>
  <c r="Z103" i="23"/>
  <c r="V103" i="23"/>
  <c r="Y103" i="23"/>
  <c r="U103" i="23"/>
  <c r="Y91" i="23"/>
  <c r="U91" i="23"/>
  <c r="Z91" i="23"/>
  <c r="V91" i="23"/>
  <c r="Y113" i="23"/>
  <c r="V113" i="23"/>
  <c r="U113" i="23"/>
  <c r="Z113" i="23"/>
  <c r="X48" i="23"/>
  <c r="Z63" i="23"/>
  <c r="Y63" i="23"/>
  <c r="V63" i="23"/>
  <c r="U63" i="23"/>
  <c r="X63" i="23" s="1"/>
  <c r="AV17" i="23"/>
  <c r="AW17" i="23"/>
  <c r="V34" i="23"/>
  <c r="U34" i="23"/>
  <c r="Z34" i="23"/>
  <c r="Y34" i="23"/>
  <c r="Z102" i="23"/>
  <c r="V102" i="23"/>
  <c r="Y102" i="23"/>
  <c r="U102" i="23"/>
  <c r="Y90" i="23"/>
  <c r="U90" i="23"/>
  <c r="Z90" i="23"/>
  <c r="V90" i="23"/>
  <c r="Z106" i="23"/>
  <c r="V106" i="23"/>
  <c r="Y106" i="23"/>
  <c r="U106" i="23"/>
  <c r="Y94" i="23"/>
  <c r="U94" i="23"/>
  <c r="V94" i="23"/>
  <c r="Z94" i="23"/>
  <c r="Y116" i="23"/>
  <c r="V116" i="23"/>
  <c r="U116" i="23"/>
  <c r="Z116" i="23"/>
  <c r="AZ14" i="23"/>
  <c r="AC37" i="23"/>
  <c r="X7" i="23"/>
  <c r="AV20" i="23"/>
  <c r="AW20" i="23"/>
  <c r="Y45" i="23"/>
  <c r="V45" i="23"/>
  <c r="U45" i="23"/>
  <c r="X45" i="23" s="1"/>
  <c r="Z45" i="23"/>
  <c r="V108" i="23"/>
  <c r="Z108" i="23"/>
  <c r="Y108" i="23"/>
  <c r="U108" i="23"/>
  <c r="Y93" i="23"/>
  <c r="U93" i="23"/>
  <c r="V93" i="23"/>
  <c r="Z93" i="23"/>
  <c r="Z110" i="23"/>
  <c r="V110" i="23"/>
  <c r="Y110" i="23"/>
  <c r="U110" i="23"/>
  <c r="Y97" i="23"/>
  <c r="U97" i="23"/>
  <c r="Z97" i="23"/>
  <c r="V97" i="23"/>
  <c r="Y120" i="23"/>
  <c r="AC120" i="23" s="1"/>
  <c r="V120" i="23"/>
  <c r="U120" i="23"/>
  <c r="Z120" i="23"/>
  <c r="Z28" i="23"/>
  <c r="Y28" i="23"/>
  <c r="V28" i="23"/>
  <c r="U28" i="23"/>
  <c r="X28" i="23" s="1"/>
  <c r="H58" i="10" s="1"/>
  <c r="U21" i="23"/>
  <c r="Y21" i="23"/>
  <c r="V21" i="23"/>
  <c r="Z21" i="23"/>
  <c r="V57" i="23"/>
  <c r="U57" i="23"/>
  <c r="Z57" i="23"/>
  <c r="Y57" i="23"/>
  <c r="Z81" i="23"/>
  <c r="Y81" i="23"/>
  <c r="AC81" i="23" s="1"/>
  <c r="U81" i="23"/>
  <c r="V81" i="23"/>
  <c r="Y96" i="23"/>
  <c r="U96" i="23"/>
  <c r="Z96" i="23"/>
  <c r="V96" i="23"/>
  <c r="Z117" i="23"/>
  <c r="V117" i="23"/>
  <c r="Y117" i="23"/>
  <c r="U117" i="23"/>
  <c r="Y107" i="23"/>
  <c r="U107" i="23"/>
  <c r="V107" i="23"/>
  <c r="Z107" i="23"/>
  <c r="AW26" i="23"/>
  <c r="AV26" i="23"/>
  <c r="AZ11" i="23"/>
  <c r="X68" i="23"/>
  <c r="AV24" i="23"/>
  <c r="AW24" i="23"/>
  <c r="V101" i="23"/>
  <c r="Z101" i="23"/>
  <c r="Y101" i="23"/>
  <c r="AC101" i="23" s="1"/>
  <c r="U101" i="23"/>
  <c r="X101" i="23" s="1"/>
  <c r="Y121" i="23"/>
  <c r="AC121" i="23" s="1"/>
  <c r="U121" i="23"/>
  <c r="Z121" i="23"/>
  <c r="V121" i="23"/>
  <c r="V31" i="23"/>
  <c r="Z31" i="23"/>
  <c r="Y31" i="23"/>
  <c r="U31" i="23"/>
  <c r="Y111" i="23"/>
  <c r="U111" i="23"/>
  <c r="Z111" i="23"/>
  <c r="V111" i="23"/>
  <c r="AW25" i="23"/>
  <c r="AV25" i="23"/>
  <c r="U25" i="23"/>
  <c r="Y25" i="23"/>
  <c r="Z25" i="23"/>
  <c r="V25" i="23"/>
  <c r="V77" i="23"/>
  <c r="Z77" i="23"/>
  <c r="Y77" i="23"/>
  <c r="U77" i="23"/>
  <c r="X77" i="23" s="1"/>
  <c r="V112" i="23"/>
  <c r="Z112" i="23"/>
  <c r="Y112" i="23"/>
  <c r="U112" i="23"/>
  <c r="AW27" i="23"/>
  <c r="AV27" i="23"/>
  <c r="V54" i="23"/>
  <c r="Z54" i="23"/>
  <c r="Y54" i="23"/>
  <c r="U54" i="23"/>
  <c r="Y118" i="23"/>
  <c r="U118" i="23"/>
  <c r="Z118" i="23"/>
  <c r="V118" i="23"/>
  <c r="Z36" i="23"/>
  <c r="Y36" i="23"/>
  <c r="V36" i="23"/>
  <c r="U36" i="23"/>
  <c r="X42" i="23"/>
  <c r="Y76" i="23"/>
  <c r="U76" i="23"/>
  <c r="Z76" i="23"/>
  <c r="V76" i="23"/>
  <c r="V50" i="23"/>
  <c r="U50" i="23"/>
  <c r="Z50" i="23"/>
  <c r="Y50" i="23"/>
  <c r="Z99" i="23"/>
  <c r="V99" i="23"/>
  <c r="U99" i="23"/>
  <c r="Y99" i="23"/>
  <c r="V33" i="23"/>
  <c r="U33" i="23"/>
  <c r="Z33" i="23"/>
  <c r="Y33" i="23"/>
  <c r="AC33" i="23" s="1"/>
  <c r="AW30" i="23"/>
  <c r="AV30" i="23"/>
  <c r="Y58" i="23"/>
  <c r="V58" i="23"/>
  <c r="U58" i="23"/>
  <c r="Z58" i="23"/>
  <c r="U115" i="23"/>
  <c r="Z115" i="23"/>
  <c r="Y115" i="23"/>
  <c r="AC115" i="23" s="1"/>
  <c r="V115" i="23"/>
  <c r="X13" i="23"/>
  <c r="X22" i="23"/>
  <c r="U44" i="23"/>
  <c r="V44" i="23"/>
  <c r="Z44" i="23"/>
  <c r="Y44" i="23"/>
  <c r="AW28" i="23"/>
  <c r="AV28" i="23"/>
  <c r="Y56" i="23"/>
  <c r="U56" i="23"/>
  <c r="V56" i="23"/>
  <c r="Z56" i="23"/>
  <c r="Z105" i="23"/>
  <c r="V105" i="23"/>
  <c r="Y105" i="23"/>
  <c r="AC105" i="23" s="1"/>
  <c r="U105" i="23"/>
  <c r="Z49" i="23"/>
  <c r="Y49" i="23"/>
  <c r="V49" i="23"/>
  <c r="U49" i="23"/>
  <c r="X49" i="23" s="1"/>
  <c r="Z35" i="23"/>
  <c r="U35" i="23"/>
  <c r="Y35" i="23"/>
  <c r="V35" i="23"/>
  <c r="Y100" i="23"/>
  <c r="U100" i="23"/>
  <c r="Z100" i="23"/>
  <c r="V100" i="23"/>
  <c r="U95" i="23"/>
  <c r="Y95" i="23"/>
  <c r="Z95" i="23"/>
  <c r="V95" i="23"/>
  <c r="AC24" i="23"/>
  <c r="V64" i="23"/>
  <c r="U64" i="23"/>
  <c r="X64" i="23" s="1"/>
  <c r="Z64" i="23"/>
  <c r="Y64" i="23"/>
  <c r="Y26" i="23"/>
  <c r="Z26" i="23"/>
  <c r="V26" i="23"/>
  <c r="U26" i="23"/>
  <c r="X26" i="23" s="1"/>
  <c r="V55" i="23"/>
  <c r="U55" i="23"/>
  <c r="X55" i="23" s="1"/>
  <c r="Z55" i="23"/>
  <c r="Y55" i="23"/>
  <c r="U71" i="23"/>
  <c r="Y71" i="23"/>
  <c r="Z71" i="23"/>
  <c r="V71" i="23"/>
  <c r="Y114" i="23"/>
  <c r="U114" i="23"/>
  <c r="Z114" i="23"/>
  <c r="V114" i="23"/>
  <c r="U98" i="23"/>
  <c r="Y98" i="23"/>
  <c r="V98" i="23"/>
  <c r="Z98" i="23"/>
  <c r="AC46" i="23"/>
  <c r="AC66" i="23"/>
  <c r="AC53" i="23"/>
  <c r="X72" i="23"/>
  <c r="AZ16" i="23"/>
  <c r="AW9" i="23"/>
  <c r="AV9" i="23"/>
  <c r="X117" i="23" l="1"/>
  <c r="AC28" i="23"/>
  <c r="X20" i="23"/>
  <c r="AC55" i="23"/>
  <c r="AC50" i="23"/>
  <c r="X17" i="23"/>
  <c r="X19" i="23"/>
  <c r="H56" i="9" s="1"/>
  <c r="I56" i="9" s="1"/>
  <c r="X62" i="23"/>
  <c r="Z65" i="23"/>
  <c r="AC65" i="23" s="1"/>
  <c r="X51" i="23"/>
  <c r="AC15" i="23"/>
  <c r="U65" i="23"/>
  <c r="X65" i="23" s="1"/>
  <c r="AC30" i="23"/>
  <c r="X84" i="23"/>
  <c r="X12" i="23"/>
  <c r="H61" i="12"/>
  <c r="I61" i="12" s="1"/>
  <c r="X11" i="23"/>
  <c r="X110" i="23"/>
  <c r="AC110" i="23" s="1"/>
  <c r="H57" i="10"/>
  <c r="I57" i="10" s="1"/>
  <c r="AC26" i="23"/>
  <c r="X25" i="23"/>
  <c r="G68" i="10"/>
  <c r="AC102" i="23"/>
  <c r="AC103" i="23"/>
  <c r="X59" i="23"/>
  <c r="X29" i="23"/>
  <c r="H57" i="9" s="1"/>
  <c r="I57" i="9" s="1"/>
  <c r="AC35" i="23"/>
  <c r="AZ9" i="23"/>
  <c r="X33" i="23"/>
  <c r="AC77" i="23"/>
  <c r="AC57" i="23"/>
  <c r="X109" i="23"/>
  <c r="AC109" i="23" s="1"/>
  <c r="AC69" i="23"/>
  <c r="AZ28" i="23"/>
  <c r="AZ17" i="23"/>
  <c r="H52" i="16" s="1"/>
  <c r="I52" i="16" s="1"/>
  <c r="AC113" i="23"/>
  <c r="X87" i="23"/>
  <c r="H58" i="13" s="1"/>
  <c r="I58" i="13" s="1"/>
  <c r="X10" i="23"/>
  <c r="X14" i="23"/>
  <c r="AC14" i="23" s="1"/>
  <c r="AC80" i="23"/>
  <c r="G66" i="11"/>
  <c r="X71" i="23"/>
  <c r="X100" i="23"/>
  <c r="AC58" i="23"/>
  <c r="AC36" i="23"/>
  <c r="X112" i="23"/>
  <c r="AZ25" i="23"/>
  <c r="X121" i="23"/>
  <c r="AZ26" i="23"/>
  <c r="X96" i="23"/>
  <c r="AC21" i="23"/>
  <c r="X97" i="23"/>
  <c r="X104" i="23"/>
  <c r="AC78" i="23"/>
  <c r="AC62" i="23"/>
  <c r="G61" i="8"/>
  <c r="AZ30" i="23"/>
  <c r="X50" i="23"/>
  <c r="AC112" i="23"/>
  <c r="X116" i="23"/>
  <c r="AC104" i="23"/>
  <c r="G63" i="9"/>
  <c r="X44" i="23"/>
  <c r="H61" i="10"/>
  <c r="I61" i="10" s="1"/>
  <c r="H59" i="11"/>
  <c r="I59" i="11" s="1"/>
  <c r="H54" i="8"/>
  <c r="H63" i="10"/>
  <c r="I63" i="10" s="1"/>
  <c r="H62" i="12"/>
  <c r="I62" i="12" s="1"/>
  <c r="G58" i="16"/>
  <c r="I58" i="10"/>
  <c r="G64" i="13"/>
  <c r="X102" i="23"/>
  <c r="AC63" i="23"/>
  <c r="X103" i="23"/>
  <c r="X69" i="23"/>
  <c r="H60" i="12" s="1"/>
  <c r="I60" i="12" s="1"/>
  <c r="X85" i="23"/>
  <c r="AC85" i="23" s="1"/>
  <c r="G67" i="12"/>
  <c r="H55" i="8"/>
  <c r="I55" i="8" s="1"/>
  <c r="H53" i="16"/>
  <c r="I53" i="16" s="1"/>
  <c r="H60" i="11"/>
  <c r="I60" i="11" s="1"/>
  <c r="AC25" i="23"/>
  <c r="AC51" i="23"/>
  <c r="AC12" i="23"/>
  <c r="AZ12" i="23"/>
  <c r="H62" i="10"/>
  <c r="I62" i="10" s="1"/>
  <c r="AC71" i="23"/>
  <c r="X54" i="23"/>
  <c r="X31" i="23"/>
  <c r="H59" i="9"/>
  <c r="I59" i="9" s="1"/>
  <c r="H60" i="13"/>
  <c r="I60" i="13" s="1"/>
  <c r="H62" i="11"/>
  <c r="I62" i="11" s="1"/>
  <c r="H55" i="16"/>
  <c r="I55" i="16" s="1"/>
  <c r="H64" i="10"/>
  <c r="I64" i="10" s="1"/>
  <c r="H57" i="8"/>
  <c r="I57" i="8" s="1"/>
  <c r="H63" i="12"/>
  <c r="I63" i="12" s="1"/>
  <c r="AC95" i="23"/>
  <c r="AC49" i="23"/>
  <c r="AC44" i="23"/>
  <c r="X99" i="23"/>
  <c r="X57" i="23"/>
  <c r="X93" i="23"/>
  <c r="H58" i="9" s="1"/>
  <c r="I58" i="9" s="1"/>
  <c r="X106" i="23"/>
  <c r="AC34" i="23"/>
  <c r="X80" i="23"/>
  <c r="AC27" i="23"/>
  <c r="X39" i="23"/>
  <c r="AC86" i="23"/>
  <c r="X35" i="23"/>
  <c r="X118" i="23"/>
  <c r="X89" i="23"/>
  <c r="AC100" i="23"/>
  <c r="AC97" i="23"/>
  <c r="AC116" i="23"/>
  <c r="X86" i="23"/>
  <c r="AC56" i="23"/>
  <c r="X76" i="23"/>
  <c r="H59" i="13" s="1"/>
  <c r="I59" i="13" s="1"/>
  <c r="AC45" i="23"/>
  <c r="AC114" i="23"/>
  <c r="X115" i="23"/>
  <c r="AC64" i="23"/>
  <c r="X95" i="23"/>
  <c r="AC93" i="23"/>
  <c r="AC106" i="23"/>
  <c r="X113" i="23"/>
  <c r="AC87" i="23"/>
  <c r="X88" i="23"/>
  <c r="H59" i="10" s="1"/>
  <c r="X119" i="23"/>
  <c r="X73" i="23"/>
  <c r="X79" i="23"/>
  <c r="X74" i="23"/>
  <c r="X81" i="23"/>
  <c r="AC90" i="23"/>
  <c r="X40" i="23"/>
  <c r="X92" i="23"/>
  <c r="AC40" i="23"/>
  <c r="AC118" i="23"/>
  <c r="X105" i="23"/>
  <c r="X58" i="23"/>
  <c r="X36" i="23"/>
  <c r="AZ27" i="23"/>
  <c r="X108" i="23"/>
  <c r="AC108" i="23" s="1"/>
  <c r="X34" i="23"/>
  <c r="AC73" i="23"/>
  <c r="X78" i="23"/>
  <c r="AC88" i="23"/>
  <c r="AC75" i="23"/>
  <c r="X83" i="23"/>
  <c r="AC84" i="23"/>
  <c r="X70" i="23"/>
  <c r="AC70" i="23" s="1"/>
  <c r="AC10" i="23"/>
  <c r="X21" i="23"/>
  <c r="X111" i="23"/>
  <c r="AC111" i="23" s="1"/>
  <c r="AC98" i="23"/>
  <c r="AC92" i="23"/>
  <c r="X91" i="23"/>
  <c r="AC96" i="23"/>
  <c r="X90" i="23"/>
  <c r="AC91" i="23"/>
  <c r="X98" i="23"/>
  <c r="X56" i="23"/>
  <c r="X107" i="23"/>
  <c r="AC107" i="23" s="1"/>
  <c r="AC76" i="23"/>
  <c r="X94" i="23"/>
  <c r="AZ13" i="23"/>
  <c r="X114" i="23"/>
  <c r="AC99" i="23"/>
  <c r="AC54" i="23"/>
  <c r="AC31" i="23"/>
  <c r="AZ24" i="23"/>
  <c r="AC117" i="23"/>
  <c r="X120" i="23"/>
  <c r="AZ20" i="23"/>
  <c r="AC94" i="23"/>
  <c r="X18" i="23"/>
  <c r="AC89" i="23"/>
  <c r="X27" i="23"/>
  <c r="AC79" i="23"/>
  <c r="AC74" i="23"/>
  <c r="H59" i="12" l="1"/>
  <c r="I59" i="12" s="1"/>
  <c r="I64" i="13"/>
  <c r="I59" i="10"/>
  <c r="H64" i="13"/>
  <c r="F36" i="13" s="1"/>
  <c r="H55" i="9"/>
  <c r="H58" i="11"/>
  <c r="H60" i="10"/>
  <c r="I60" i="10" s="1"/>
  <c r="H58" i="12"/>
  <c r="H54" i="16"/>
  <c r="I54" i="16" s="1"/>
  <c r="I58" i="16" s="1"/>
  <c r="H61" i="11"/>
  <c r="I61" i="11" s="1"/>
  <c r="H56" i="8"/>
  <c r="I56" i="8" s="1"/>
  <c r="I54" i="8"/>
  <c r="J8" i="16"/>
  <c r="J11" i="16" s="1"/>
  <c r="N4" i="16"/>
  <c r="M4" i="16" s="1"/>
  <c r="J8" i="9"/>
  <c r="J7" i="9" s="1"/>
  <c r="N4" i="9"/>
  <c r="M4" i="9" s="1"/>
  <c r="N4" i="11"/>
  <c r="Q4" i="11" s="1"/>
  <c r="J8" i="11"/>
  <c r="J11" i="11" s="1"/>
  <c r="J8" i="12"/>
  <c r="J5" i="12" s="1"/>
  <c r="N4" i="12"/>
  <c r="M4" i="12" s="1"/>
  <c r="K4" i="11" l="1"/>
  <c r="L4" i="11"/>
  <c r="O4" i="11"/>
  <c r="J7" i="11"/>
  <c r="J5" i="11"/>
  <c r="J6" i="11"/>
  <c r="I68" i="10"/>
  <c r="H63" i="9"/>
  <c r="F30" i="9" s="1"/>
  <c r="I55" i="9"/>
  <c r="I63" i="9" s="1"/>
  <c r="H67" i="12"/>
  <c r="F32" i="12" s="1"/>
  <c r="I58" i="12"/>
  <c r="I67" i="12" s="1"/>
  <c r="H66" i="11"/>
  <c r="F32" i="11" s="1"/>
  <c r="I58" i="11"/>
  <c r="I66" i="11" s="1"/>
  <c r="I61" i="8"/>
  <c r="H58" i="16"/>
  <c r="F31" i="16" s="1"/>
  <c r="H61" i="8"/>
  <c r="F32" i="8" s="1"/>
  <c r="H68" i="10"/>
  <c r="F35" i="10" s="1"/>
  <c r="J6" i="9"/>
  <c r="J9" i="9"/>
  <c r="J6" i="16"/>
  <c r="J9" i="16"/>
  <c r="J5" i="16"/>
  <c r="J7" i="16"/>
  <c r="J10" i="16"/>
  <c r="J7" i="12"/>
  <c r="J6" i="12"/>
  <c r="J9" i="12"/>
  <c r="J11" i="12"/>
  <c r="J10" i="12"/>
  <c r="O4" i="12"/>
  <c r="P4" i="12"/>
  <c r="K4" i="12"/>
  <c r="Q4" i="12"/>
  <c r="L4" i="12"/>
  <c r="O4" i="16"/>
  <c r="P4" i="16"/>
  <c r="Q4" i="16"/>
  <c r="K4" i="16"/>
  <c r="L4" i="16"/>
  <c r="O4" i="9"/>
  <c r="J11" i="9"/>
  <c r="Q4" i="9"/>
  <c r="J10" i="9"/>
  <c r="K4" i="9"/>
  <c r="J5" i="9"/>
  <c r="L4" i="9"/>
  <c r="P4" i="9"/>
  <c r="M4" i="11"/>
  <c r="P4" i="11"/>
  <c r="J9" i="11"/>
  <c r="J10" i="11"/>
  <c r="E15" i="11" l="1"/>
  <c r="E25" i="9"/>
  <c r="F11" i="16" l="1"/>
  <c r="F12" i="8"/>
  <c r="BAJ70" i="10" l="1"/>
  <c r="BAK70" i="10"/>
  <c r="BAL70" i="10"/>
  <c r="BAM70" i="10"/>
  <c r="BAN70" i="10"/>
  <c r="BAO70" i="10"/>
  <c r="BAP70" i="10"/>
  <c r="BAQ70" i="10"/>
  <c r="BAR70" i="10"/>
  <c r="BAS70" i="10"/>
  <c r="BAT70" i="10"/>
  <c r="BAU70" i="10"/>
  <c r="BAV70" i="10"/>
  <c r="BAW70" i="10"/>
  <c r="BAX70" i="10"/>
  <c r="BAY70" i="10"/>
  <c r="BAZ70" i="10"/>
  <c r="BBA70" i="10"/>
  <c r="BBB70" i="10"/>
  <c r="BBC70" i="10"/>
  <c r="BBD70" i="10"/>
  <c r="BBE70" i="10"/>
  <c r="BBF70" i="10"/>
  <c r="BBG70" i="10"/>
  <c r="BBH70" i="10"/>
  <c r="BBI70" i="10"/>
  <c r="BBJ70" i="10"/>
  <c r="BBK70" i="10"/>
  <c r="BBL70" i="10"/>
  <c r="BBM70" i="10"/>
  <c r="BBN70" i="10"/>
  <c r="BBO70" i="10"/>
  <c r="BBP70" i="10"/>
  <c r="BBQ70" i="10"/>
  <c r="BBR70" i="10"/>
  <c r="BBS70" i="10"/>
  <c r="BBT70" i="10"/>
  <c r="BBU70" i="10"/>
  <c r="BBV70" i="10"/>
  <c r="BBW70" i="10"/>
  <c r="BBX70" i="10"/>
  <c r="BBY70" i="10"/>
  <c r="BBZ70" i="10"/>
  <c r="BCA70" i="10"/>
  <c r="BCB70" i="10"/>
  <c r="BCC70" i="10"/>
  <c r="BCD70" i="10"/>
  <c r="BCE70" i="10"/>
  <c r="BCF70" i="10"/>
  <c r="BCG70" i="10"/>
  <c r="BCH70" i="10"/>
  <c r="BCI70" i="10"/>
  <c r="BCJ70" i="10"/>
  <c r="BCK70" i="10"/>
  <c r="BCL70" i="10"/>
  <c r="BCM70" i="10"/>
  <c r="BCN70" i="10"/>
  <c r="BCO70" i="10"/>
  <c r="BCP70" i="10"/>
  <c r="BCQ70" i="10"/>
  <c r="BCR70" i="10"/>
  <c r="BCS70" i="10"/>
  <c r="BCT70" i="10"/>
  <c r="BCU70" i="10"/>
  <c r="BCV70" i="10"/>
  <c r="BCW70" i="10"/>
  <c r="BCX70" i="10"/>
  <c r="BCY70" i="10"/>
  <c r="BCZ70" i="10"/>
  <c r="BDA70" i="10"/>
  <c r="BDB70" i="10"/>
  <c r="BDC70" i="10"/>
  <c r="BDD70" i="10"/>
  <c r="BDE70" i="10"/>
  <c r="BDF70" i="10"/>
  <c r="BDG70" i="10"/>
  <c r="BDH70" i="10"/>
  <c r="BDI70" i="10"/>
  <c r="BDJ70" i="10"/>
  <c r="BDK70" i="10"/>
  <c r="BDL70" i="10"/>
  <c r="BDM70" i="10"/>
  <c r="BDN70" i="10"/>
  <c r="BDO70" i="10"/>
  <c r="BDP70" i="10"/>
  <c r="BDQ70" i="10"/>
  <c r="BDR70" i="10"/>
  <c r="BDS70" i="10"/>
  <c r="BDT70" i="10"/>
  <c r="BDU70" i="10"/>
  <c r="BDV70" i="10"/>
  <c r="BDW70" i="10"/>
  <c r="BDX70" i="10"/>
  <c r="BDY70" i="10"/>
  <c r="BDZ70" i="10"/>
  <c r="BEA70" i="10"/>
  <c r="BEB70" i="10"/>
  <c r="BEC70" i="10"/>
  <c r="BED70" i="10"/>
  <c r="BEE70" i="10"/>
  <c r="BEF70" i="10"/>
  <c r="BEG70" i="10"/>
  <c r="BEH70" i="10"/>
  <c r="BEI70" i="10"/>
  <c r="BEJ70" i="10"/>
  <c r="BEK70" i="10"/>
  <c r="BEL70" i="10"/>
  <c r="BEM70" i="10"/>
  <c r="BEN70" i="10"/>
  <c r="BEO70" i="10"/>
  <c r="BEP70" i="10"/>
  <c r="BEQ70" i="10"/>
  <c r="BER70" i="10"/>
  <c r="BES70" i="10"/>
  <c r="BET70" i="10"/>
  <c r="BEU70" i="10"/>
  <c r="BEV70" i="10"/>
  <c r="BEW70" i="10"/>
  <c r="BEX70" i="10"/>
  <c r="BEY70" i="10"/>
  <c r="BEZ70" i="10"/>
  <c r="BFA70" i="10"/>
  <c r="BFB70" i="10"/>
  <c r="BFC70" i="10"/>
  <c r="BFD70" i="10"/>
  <c r="BFE70" i="10"/>
  <c r="BFF70" i="10"/>
  <c r="BFG70" i="10"/>
  <c r="BFH70" i="10"/>
  <c r="BFI70" i="10"/>
  <c r="BFJ70" i="10"/>
  <c r="BFK70" i="10"/>
  <c r="BFL70" i="10"/>
  <c r="BFM70" i="10"/>
  <c r="BFN70" i="10"/>
  <c r="BFO70" i="10"/>
  <c r="BFP70" i="10"/>
  <c r="BFQ70" i="10"/>
  <c r="BFR70" i="10"/>
  <c r="BFS70" i="10"/>
  <c r="BFT70" i="10"/>
  <c r="BFU70" i="10"/>
  <c r="BFV70" i="10"/>
  <c r="BFW70" i="10"/>
  <c r="BFX70" i="10"/>
  <c r="BFY70" i="10"/>
  <c r="BFZ70" i="10"/>
  <c r="BGA70" i="10"/>
  <c r="BGB70" i="10"/>
  <c r="BGC70" i="10"/>
  <c r="BGD70" i="10"/>
  <c r="BGE70" i="10"/>
  <c r="BGF70" i="10"/>
  <c r="BGG70" i="10"/>
  <c r="BGH70" i="10"/>
  <c r="BGI70" i="10"/>
  <c r="BGJ70" i="10"/>
  <c r="BGK70" i="10"/>
  <c r="BGL70" i="10"/>
  <c r="BGM70" i="10"/>
  <c r="BGN70" i="10"/>
  <c r="BGO70" i="10"/>
  <c r="BGP70" i="10"/>
  <c r="BGQ70" i="10"/>
  <c r="BGR70" i="10"/>
  <c r="BGS70" i="10"/>
  <c r="BGT70" i="10"/>
  <c r="BGU70" i="10"/>
  <c r="BGV70" i="10"/>
  <c r="BGW70" i="10"/>
  <c r="BGX70" i="10"/>
  <c r="BGY70" i="10"/>
  <c r="BGZ70" i="10"/>
  <c r="BHA70" i="10"/>
  <c r="BHB70" i="10"/>
  <c r="BHC70" i="10"/>
  <c r="BHD70" i="10"/>
  <c r="BHE70" i="10"/>
  <c r="BHF70" i="10"/>
  <c r="BHG70" i="10"/>
  <c r="BHH70" i="10"/>
  <c r="BHI70" i="10"/>
  <c r="BHJ70" i="10"/>
  <c r="BHK70" i="10"/>
  <c r="BHL70" i="10"/>
  <c r="BHM70" i="10"/>
  <c r="BHN70" i="10"/>
  <c r="BHO70" i="10"/>
  <c r="BHP70" i="10"/>
  <c r="BHQ70" i="10"/>
  <c r="BHR70" i="10"/>
  <c r="BHS70" i="10"/>
  <c r="BHT70" i="10"/>
  <c r="BHU70" i="10"/>
  <c r="BHV70" i="10"/>
  <c r="BHW70" i="10"/>
  <c r="BHX70" i="10"/>
  <c r="BHY70" i="10"/>
  <c r="BHZ70" i="10"/>
  <c r="BIA70" i="10"/>
  <c r="BIB70" i="10"/>
  <c r="BIC70" i="10"/>
  <c r="BID70" i="10"/>
  <c r="BIE70" i="10"/>
  <c r="BIF70" i="10"/>
  <c r="BIG70" i="10"/>
  <c r="BIH70" i="10"/>
  <c r="BII70" i="10"/>
  <c r="BIJ70" i="10"/>
  <c r="BIK70" i="10"/>
  <c r="BIL70" i="10"/>
  <c r="BIM70" i="10"/>
  <c r="BIN70" i="10"/>
  <c r="BIO70" i="10"/>
  <c r="BIP70" i="10"/>
  <c r="BIQ70" i="10"/>
  <c r="BIR70" i="10"/>
  <c r="BIS70" i="10"/>
  <c r="BIT70" i="10"/>
  <c r="BIU70" i="10"/>
  <c r="BIV70" i="10"/>
  <c r="BIW70" i="10"/>
  <c r="BIX70" i="10"/>
  <c r="BIY70" i="10"/>
  <c r="BIZ70" i="10"/>
  <c r="BJA70" i="10"/>
  <c r="BJB70" i="10"/>
  <c r="BJC70" i="10"/>
  <c r="BJD70" i="10"/>
  <c r="BJE70" i="10"/>
  <c r="BJF70" i="10"/>
  <c r="BJG70" i="10"/>
  <c r="BJH70" i="10"/>
  <c r="BJI70" i="10"/>
  <c r="BJJ70" i="10"/>
  <c r="BJK70" i="10"/>
  <c r="BJL70" i="10"/>
  <c r="BJM70" i="10"/>
  <c r="BJN70" i="10"/>
  <c r="BJO70" i="10"/>
  <c r="BJP70" i="10"/>
  <c r="BJQ70" i="10"/>
  <c r="BJR70" i="10"/>
  <c r="BJS70" i="10"/>
  <c r="BJT70" i="10"/>
  <c r="BJU70" i="10"/>
  <c r="BJV70" i="10"/>
  <c r="BJW70" i="10"/>
  <c r="BJX70" i="10"/>
  <c r="BJY70" i="10"/>
  <c r="BJZ70" i="10"/>
  <c r="BKA70" i="10"/>
  <c r="BKB70" i="10"/>
  <c r="BKC70" i="10"/>
  <c r="BKD70" i="10"/>
  <c r="BKE70" i="10"/>
  <c r="BKF70" i="10"/>
  <c r="BKG70" i="10"/>
  <c r="BKH70" i="10"/>
  <c r="BKI70" i="10"/>
  <c r="BKJ70" i="10"/>
  <c r="BKK70" i="10"/>
  <c r="BKL70" i="10"/>
  <c r="BKM70" i="10"/>
  <c r="BKN70" i="10"/>
  <c r="BKO70" i="10"/>
  <c r="BKP70" i="10"/>
  <c r="BKQ70" i="10"/>
  <c r="BKR70" i="10"/>
  <c r="BKS70" i="10"/>
  <c r="BKT70" i="10"/>
  <c r="BKU70" i="10"/>
  <c r="BKV70" i="10"/>
  <c r="BKW70" i="10"/>
  <c r="BKX70" i="10"/>
  <c r="BKY70" i="10"/>
  <c r="BKZ70" i="10"/>
  <c r="BLA70" i="10"/>
  <c r="BLB70" i="10"/>
  <c r="BLC70" i="10"/>
  <c r="BLD70" i="10"/>
  <c r="BLE70" i="10"/>
  <c r="BLF70" i="10"/>
  <c r="BLG70" i="10"/>
  <c r="BLH70" i="10"/>
  <c r="BLI70" i="10"/>
  <c r="BLJ70" i="10"/>
  <c r="BLK70" i="10"/>
  <c r="BLL70" i="10"/>
  <c r="BLM70" i="10"/>
  <c r="BLN70" i="10"/>
  <c r="BLO70" i="10"/>
  <c r="BLP70" i="10"/>
  <c r="BLQ70" i="10"/>
  <c r="BLR70" i="10"/>
  <c r="BLS70" i="10"/>
  <c r="BLT70" i="10"/>
  <c r="BLU70" i="10"/>
  <c r="BLV70" i="10"/>
  <c r="BLW70" i="10"/>
  <c r="BLX70" i="10"/>
  <c r="BLY70" i="10"/>
  <c r="BLZ70" i="10"/>
  <c r="BMA70" i="10"/>
  <c r="BMB70" i="10"/>
  <c r="BMC70" i="10"/>
  <c r="BMD70" i="10"/>
  <c r="BME70" i="10"/>
  <c r="BMF70" i="10"/>
  <c r="BMG70" i="10"/>
  <c r="BMH70" i="10"/>
  <c r="BMI70" i="10"/>
  <c r="BMJ70" i="10"/>
  <c r="BMK70" i="10"/>
  <c r="BML70" i="10"/>
  <c r="BMM70" i="10"/>
  <c r="BMN70" i="10"/>
  <c r="BMO70" i="10"/>
  <c r="BMP70" i="10"/>
  <c r="BMQ70" i="10"/>
  <c r="BMR70" i="10"/>
  <c r="BMS70" i="10"/>
  <c r="BMT70" i="10"/>
  <c r="BMU70" i="10"/>
  <c r="BMV70" i="10"/>
  <c r="BMW70" i="10"/>
  <c r="BMX70" i="10"/>
  <c r="BMY70" i="10"/>
  <c r="BMZ70" i="10"/>
  <c r="BNA70" i="10"/>
  <c r="BNB70" i="10"/>
  <c r="BNC70" i="10"/>
  <c r="BND70" i="10"/>
  <c r="BNE70" i="10"/>
  <c r="BNF70" i="10"/>
  <c r="BNG70" i="10"/>
  <c r="BNH70" i="10"/>
  <c r="BNI70" i="10"/>
  <c r="BNJ70" i="10"/>
  <c r="BNK70" i="10"/>
  <c r="BNL70" i="10"/>
  <c r="BNM70" i="10"/>
  <c r="BNN70" i="10"/>
  <c r="BNO70" i="10"/>
  <c r="BNP70" i="10"/>
  <c r="BNQ70" i="10"/>
  <c r="BNR70" i="10"/>
  <c r="BNS70" i="10"/>
  <c r="BNT70" i="10"/>
  <c r="BNU70" i="10"/>
  <c r="BNV70" i="10"/>
  <c r="BNW70" i="10"/>
  <c r="BNX70" i="10"/>
  <c r="BNY70" i="10"/>
  <c r="BNZ70" i="10"/>
  <c r="BOA70" i="10"/>
  <c r="BOB70" i="10"/>
  <c r="BOC70" i="10"/>
  <c r="BOD70" i="10"/>
  <c r="BOE70" i="10"/>
  <c r="BOF70" i="10"/>
  <c r="BOG70" i="10"/>
  <c r="BOH70" i="10"/>
  <c r="BOI70" i="10"/>
  <c r="BOJ70" i="10"/>
  <c r="BOK70" i="10"/>
  <c r="BOL70" i="10"/>
  <c r="BOM70" i="10"/>
  <c r="BON70" i="10"/>
  <c r="BOO70" i="10"/>
  <c r="BOP70" i="10"/>
  <c r="BOQ70" i="10"/>
  <c r="BOR70" i="10"/>
  <c r="BOS70" i="10"/>
  <c r="BOT70" i="10"/>
  <c r="BOU70" i="10"/>
  <c r="BOV70" i="10"/>
  <c r="BOW70" i="10"/>
  <c r="BOX70" i="10"/>
  <c r="BOY70" i="10"/>
  <c r="BOZ70" i="10"/>
  <c r="BPA70" i="10"/>
  <c r="BPB70" i="10"/>
  <c r="BPC70" i="10"/>
  <c r="BPD70" i="10"/>
  <c r="BPE70" i="10"/>
  <c r="BPF70" i="10"/>
  <c r="BPG70" i="10"/>
  <c r="BPH70" i="10"/>
  <c r="BPI70" i="10"/>
  <c r="BPJ70" i="10"/>
  <c r="BPK70" i="10"/>
  <c r="BPL70" i="10"/>
  <c r="BPM70" i="10"/>
  <c r="BPN70" i="10"/>
  <c r="BPO70" i="10"/>
  <c r="BPP70" i="10"/>
  <c r="BPQ70" i="10"/>
  <c r="BPR70" i="10"/>
  <c r="BPS70" i="10"/>
  <c r="BPT70" i="10"/>
  <c r="BPU70" i="10"/>
  <c r="BPV70" i="10"/>
  <c r="BPW70" i="10"/>
  <c r="BPX70" i="10"/>
  <c r="BPY70" i="10"/>
  <c r="BPZ70" i="10"/>
  <c r="BQA70" i="10"/>
  <c r="BQB70" i="10"/>
  <c r="BQC70" i="10"/>
  <c r="BQD70" i="10"/>
  <c r="BQE70" i="10"/>
  <c r="BQF70" i="10"/>
  <c r="BQG70" i="10"/>
  <c r="BQH70" i="10"/>
  <c r="BQI70" i="10"/>
  <c r="BQJ70" i="10"/>
  <c r="BQK70" i="10"/>
  <c r="BQL70" i="10"/>
  <c r="BQM70" i="10"/>
  <c r="BQN70" i="10"/>
  <c r="BQO70" i="10"/>
  <c r="BQP70" i="10"/>
  <c r="BQQ70" i="10"/>
  <c r="BQR70" i="10"/>
  <c r="BQS70" i="10"/>
  <c r="BQT70" i="10"/>
  <c r="BQU70" i="10"/>
  <c r="BQV70" i="10"/>
  <c r="BQW70" i="10"/>
  <c r="BQX70" i="10"/>
  <c r="BQY70" i="10"/>
  <c r="BQZ70" i="10"/>
  <c r="BRA70" i="10"/>
  <c r="BRB70" i="10"/>
  <c r="BRC70" i="10"/>
  <c r="BRD70" i="10"/>
  <c r="BRE70" i="10"/>
  <c r="BRF70" i="10"/>
  <c r="BRG70" i="10"/>
  <c r="BRH70" i="10"/>
  <c r="BRI70" i="10"/>
  <c r="BRJ70" i="10"/>
  <c r="BRK70" i="10"/>
  <c r="BRL70" i="10"/>
  <c r="BRM70" i="10"/>
  <c r="BRN70" i="10"/>
  <c r="BRO70" i="10"/>
  <c r="BRP70" i="10"/>
  <c r="BRQ70" i="10"/>
  <c r="BRR70" i="10"/>
  <c r="BRS70" i="10"/>
  <c r="BRT70" i="10"/>
  <c r="BRU70" i="10"/>
  <c r="BRV70" i="10"/>
  <c r="BRW70" i="10"/>
  <c r="BRX70" i="10"/>
  <c r="BRY70" i="10"/>
  <c r="BRZ70" i="10"/>
  <c r="BSA70" i="10"/>
  <c r="BSB70" i="10"/>
  <c r="BSC70" i="10"/>
  <c r="BSD70" i="10"/>
  <c r="BSE70" i="10"/>
  <c r="BSF70" i="10"/>
  <c r="BSG70" i="10"/>
  <c r="BSH70" i="10"/>
  <c r="BSI70" i="10"/>
  <c r="BSJ70" i="10"/>
  <c r="BSK70" i="10"/>
  <c r="BSL70" i="10"/>
  <c r="BSM70" i="10"/>
  <c r="BSN70" i="10"/>
  <c r="BSO70" i="10"/>
  <c r="BSP70" i="10"/>
  <c r="BSQ70" i="10"/>
  <c r="BSR70" i="10"/>
  <c r="BSS70" i="10"/>
  <c r="BST70" i="10"/>
  <c r="BSU70" i="10"/>
  <c r="BSV70" i="10"/>
  <c r="BSW70" i="10"/>
  <c r="BSX70" i="10"/>
  <c r="BSY70" i="10"/>
  <c r="BSZ70" i="10"/>
  <c r="BTA70" i="10"/>
  <c r="BTB70" i="10"/>
  <c r="BTC70" i="10"/>
  <c r="BTD70" i="10"/>
  <c r="BTE70" i="10"/>
  <c r="BTF70" i="10"/>
  <c r="BTG70" i="10"/>
  <c r="BTH70" i="10"/>
  <c r="BTI70" i="10"/>
  <c r="BTJ70" i="10"/>
  <c r="BTK70" i="10"/>
  <c r="BTL70" i="10"/>
  <c r="BTM70" i="10"/>
  <c r="BTN70" i="10"/>
  <c r="BTO70" i="10"/>
  <c r="BTP70" i="10"/>
  <c r="BTQ70" i="10"/>
  <c r="BTR70" i="10"/>
  <c r="BTS70" i="10"/>
  <c r="BTT70" i="10"/>
  <c r="BTU70" i="10"/>
  <c r="BTV70" i="10"/>
  <c r="BTW70" i="10"/>
  <c r="BTX70" i="10"/>
  <c r="BTY70" i="10"/>
  <c r="BTZ70" i="10"/>
  <c r="BUA70" i="10"/>
  <c r="BUB70" i="10"/>
  <c r="BUC70" i="10"/>
  <c r="BUD70" i="10"/>
  <c r="BUE70" i="10"/>
  <c r="BUF70" i="10"/>
  <c r="BUG70" i="10"/>
  <c r="BUH70" i="10"/>
  <c r="BUI70" i="10"/>
  <c r="BUJ70" i="10"/>
  <c r="BUK70" i="10"/>
  <c r="BUL70" i="10"/>
  <c r="BUM70" i="10"/>
  <c r="BUN70" i="10"/>
  <c r="BUO70" i="10"/>
  <c r="BUP70" i="10"/>
  <c r="BUQ70" i="10"/>
  <c r="BUR70" i="10"/>
  <c r="BUS70" i="10"/>
  <c r="BUT70" i="10"/>
  <c r="BUU70" i="10"/>
  <c r="BUV70" i="10"/>
  <c r="BUW70" i="10"/>
  <c r="BUX70" i="10"/>
  <c r="BUY70" i="10"/>
  <c r="BUZ70" i="10"/>
  <c r="BVA70" i="10"/>
  <c r="BVB70" i="10"/>
  <c r="BVC70" i="10"/>
  <c r="BVD70" i="10"/>
  <c r="BVE70" i="10"/>
  <c r="BVF70" i="10"/>
  <c r="BVG70" i="10"/>
  <c r="BVH70" i="10"/>
  <c r="BVI70" i="10"/>
  <c r="BVJ70" i="10"/>
  <c r="BVK70" i="10"/>
  <c r="BVL70" i="10"/>
  <c r="BVM70" i="10"/>
  <c r="BVN70" i="10"/>
  <c r="BVO70" i="10"/>
  <c r="BVP70" i="10"/>
  <c r="BVQ70" i="10"/>
  <c r="BVR70" i="10"/>
  <c r="BVS70" i="10"/>
  <c r="BVT70" i="10"/>
  <c r="BVU70" i="10"/>
  <c r="BVV70" i="10"/>
  <c r="BVW70" i="10"/>
  <c r="BVX70" i="10"/>
  <c r="BVY70" i="10"/>
  <c r="BVZ70" i="10"/>
  <c r="BWA70" i="10"/>
  <c r="BWB70" i="10"/>
  <c r="BWC70" i="10"/>
  <c r="BWD70" i="10"/>
  <c r="BWE70" i="10"/>
  <c r="BWF70" i="10"/>
  <c r="BWG70" i="10"/>
  <c r="BWH70" i="10"/>
  <c r="BWI70" i="10"/>
  <c r="BWJ70" i="10"/>
  <c r="BWK70" i="10"/>
  <c r="BWL70" i="10"/>
  <c r="BWM70" i="10"/>
  <c r="BWN70" i="10"/>
  <c r="BWO70" i="10"/>
  <c r="BWP70" i="10"/>
  <c r="BWQ70" i="10"/>
  <c r="BWR70" i="10"/>
  <c r="BWS70" i="10"/>
  <c r="BWT70" i="10"/>
  <c r="BWU70" i="10"/>
  <c r="BWV70" i="10"/>
  <c r="BWW70" i="10"/>
  <c r="BWX70" i="10"/>
  <c r="BWY70" i="10"/>
  <c r="BWZ70" i="10"/>
  <c r="BXA70" i="10"/>
  <c r="BXB70" i="10"/>
  <c r="BXC70" i="10"/>
  <c r="BXD70" i="10"/>
  <c r="BXE70" i="10"/>
  <c r="BXF70" i="10"/>
  <c r="BXG70" i="10"/>
  <c r="BXH70" i="10"/>
  <c r="BXI70" i="10"/>
  <c r="BXJ70" i="10"/>
  <c r="BXK70" i="10"/>
  <c r="BXL70" i="10"/>
  <c r="BXM70" i="10"/>
  <c r="BXN70" i="10"/>
  <c r="BXO70" i="10"/>
  <c r="BXP70" i="10"/>
  <c r="BXQ70" i="10"/>
  <c r="BXR70" i="10"/>
  <c r="BXS70" i="10"/>
  <c r="BXT70" i="10"/>
  <c r="BXU70" i="10"/>
  <c r="BXV70" i="10"/>
  <c r="BXW70" i="10"/>
  <c r="BXX70" i="10"/>
  <c r="BXY70" i="10"/>
  <c r="BXZ70" i="10"/>
  <c r="BYA70" i="10"/>
  <c r="BYB70" i="10"/>
  <c r="BYC70" i="10"/>
  <c r="BYD70" i="10"/>
  <c r="BYE70" i="10"/>
  <c r="BYF70" i="10"/>
  <c r="BYG70" i="10"/>
  <c r="BYH70" i="10"/>
  <c r="BYI70" i="10"/>
  <c r="BYJ70" i="10"/>
  <c r="BYK70" i="10"/>
  <c r="BYL70" i="10"/>
  <c r="BYM70" i="10"/>
  <c r="BYN70" i="10"/>
  <c r="BYO70" i="10"/>
  <c r="BYP70" i="10"/>
  <c r="BYQ70" i="10"/>
  <c r="BYR70" i="10"/>
  <c r="BYS70" i="10"/>
  <c r="BYT70" i="10"/>
  <c r="BYU70" i="10"/>
  <c r="BYV70" i="10"/>
  <c r="BYW70" i="10"/>
  <c r="BYX70" i="10"/>
  <c r="BYY70" i="10"/>
  <c r="BYZ70" i="10"/>
  <c r="BZA70" i="10"/>
  <c r="BZB70" i="10"/>
  <c r="BZC70" i="10"/>
  <c r="BZD70" i="10"/>
  <c r="BZE70" i="10"/>
  <c r="BZF70" i="10"/>
  <c r="BZG70" i="10"/>
  <c r="BZH70" i="10"/>
  <c r="BZI70" i="10"/>
  <c r="BZJ70" i="10"/>
  <c r="BZK70" i="10"/>
  <c r="BZL70" i="10"/>
  <c r="BZM70" i="10"/>
  <c r="BZN70" i="10"/>
  <c r="BZO70" i="10"/>
  <c r="BZP70" i="10"/>
  <c r="BZQ70" i="10"/>
  <c r="BZR70" i="10"/>
  <c r="BZS70" i="10"/>
  <c r="BZT70" i="10"/>
  <c r="BZU70" i="10"/>
  <c r="BZV70" i="10"/>
  <c r="BZW70" i="10"/>
  <c r="BZX70" i="10"/>
  <c r="BZY70" i="10"/>
  <c r="BZZ70" i="10"/>
  <c r="CAA70" i="10"/>
  <c r="CAB70" i="10"/>
  <c r="CAC70" i="10"/>
  <c r="CAD70" i="10"/>
  <c r="CAE70" i="10"/>
  <c r="CAF70" i="10"/>
  <c r="CAG70" i="10"/>
  <c r="CAH70" i="10"/>
  <c r="CAI70" i="10"/>
  <c r="CAJ70" i="10"/>
  <c r="CAK70" i="10"/>
  <c r="CAL70" i="10"/>
  <c r="CAM70" i="10"/>
  <c r="CAN70" i="10"/>
  <c r="CAO70" i="10"/>
  <c r="CAP70" i="10"/>
  <c r="CAQ70" i="10"/>
  <c r="CAR70" i="10"/>
  <c r="CAS70" i="10"/>
  <c r="CAT70" i="10"/>
  <c r="CAU70" i="10"/>
  <c r="CAV70" i="10"/>
  <c r="CAW70" i="10"/>
  <c r="CAX70" i="10"/>
  <c r="CAY70" i="10"/>
  <c r="CAZ70" i="10"/>
  <c r="CBA70" i="10"/>
  <c r="CBB70" i="10"/>
  <c r="CBC70" i="10"/>
  <c r="CBD70" i="10"/>
  <c r="CBE70" i="10"/>
  <c r="CBF70" i="10"/>
  <c r="CBG70" i="10"/>
  <c r="CBH70" i="10"/>
  <c r="CBI70" i="10"/>
  <c r="CBJ70" i="10"/>
  <c r="CBK70" i="10"/>
  <c r="CBL70" i="10"/>
  <c r="CBM70" i="10"/>
  <c r="CBN70" i="10"/>
  <c r="CBO70" i="10"/>
  <c r="CBP70" i="10"/>
  <c r="CBQ70" i="10"/>
  <c r="CBR70" i="10"/>
  <c r="CBS70" i="10"/>
  <c r="CBT70" i="10"/>
  <c r="CBU70" i="10"/>
  <c r="CBV70" i="10"/>
  <c r="CBW70" i="10"/>
  <c r="CBX70" i="10"/>
  <c r="CBY70" i="10"/>
  <c r="CBZ70" i="10"/>
  <c r="CCA70" i="10"/>
  <c r="CCB70" i="10"/>
  <c r="CCC70" i="10"/>
  <c r="CCD70" i="10"/>
  <c r="CCE70" i="10"/>
  <c r="CCF70" i="10"/>
  <c r="CCG70" i="10"/>
  <c r="CCH70" i="10"/>
  <c r="CCI70" i="10"/>
  <c r="CCJ70" i="10"/>
  <c r="CCK70" i="10"/>
  <c r="CCL70" i="10"/>
  <c r="CCM70" i="10"/>
  <c r="CCN70" i="10"/>
  <c r="CCO70" i="10"/>
  <c r="CCP70" i="10"/>
  <c r="CCQ70" i="10"/>
  <c r="CCR70" i="10"/>
  <c r="CCS70" i="10"/>
  <c r="CCT70" i="10"/>
  <c r="CCU70" i="10"/>
  <c r="CCV70" i="10"/>
  <c r="CCW70" i="10"/>
  <c r="CCX70" i="10"/>
  <c r="CCY70" i="10"/>
  <c r="CCZ70" i="10"/>
  <c r="CDA70" i="10"/>
  <c r="CDB70" i="10"/>
  <c r="CDC70" i="10"/>
  <c r="CDD70" i="10"/>
  <c r="CDE70" i="10"/>
  <c r="CDF70" i="10"/>
  <c r="CDG70" i="10"/>
  <c r="CDH70" i="10"/>
  <c r="CDI70" i="10"/>
  <c r="CDJ70" i="10"/>
  <c r="CDK70" i="10"/>
  <c r="CDL70" i="10"/>
  <c r="CDM70" i="10"/>
  <c r="CDN70" i="10"/>
  <c r="CDO70" i="10"/>
  <c r="CDP70" i="10"/>
  <c r="CDQ70" i="10"/>
  <c r="CDR70" i="10"/>
  <c r="CDS70" i="10"/>
  <c r="CDT70" i="10"/>
  <c r="CDU70" i="10"/>
  <c r="CDV70" i="10"/>
  <c r="CDW70" i="10"/>
  <c r="CDX70" i="10"/>
  <c r="CDY70" i="10"/>
  <c r="CDZ70" i="10"/>
  <c r="CEA70" i="10"/>
  <c r="CEB70" i="10"/>
  <c r="CEC70" i="10"/>
  <c r="CED70" i="10"/>
  <c r="CEE70" i="10"/>
  <c r="CEF70" i="10"/>
  <c r="CEG70" i="10"/>
  <c r="CEH70" i="10"/>
  <c r="CEI70" i="10"/>
  <c r="CEJ70" i="10"/>
  <c r="CEK70" i="10"/>
  <c r="CEL70" i="10"/>
  <c r="CEM70" i="10"/>
  <c r="CEN70" i="10"/>
  <c r="CEO70" i="10"/>
  <c r="CEP70" i="10"/>
  <c r="CEQ70" i="10"/>
  <c r="CER70" i="10"/>
  <c r="CES70" i="10"/>
  <c r="CET70" i="10"/>
  <c r="CEU70" i="10"/>
  <c r="CEV70" i="10"/>
  <c r="CEW70" i="10"/>
  <c r="CEX70" i="10"/>
  <c r="CEY70" i="10"/>
  <c r="CEZ70" i="10"/>
  <c r="CFA70" i="10"/>
  <c r="CFB70" i="10"/>
  <c r="CFC70" i="10"/>
  <c r="CFD70" i="10"/>
  <c r="CFE70" i="10"/>
  <c r="CFF70" i="10"/>
  <c r="CFG70" i="10"/>
  <c r="CFH70" i="10"/>
  <c r="CFI70" i="10"/>
  <c r="CFJ70" i="10"/>
  <c r="CFK70" i="10"/>
  <c r="CFL70" i="10"/>
  <c r="CFM70" i="10"/>
  <c r="CFN70" i="10"/>
  <c r="CFO70" i="10"/>
  <c r="CFP70" i="10"/>
  <c r="CFQ70" i="10"/>
  <c r="CFR70" i="10"/>
  <c r="CFS70" i="10"/>
  <c r="CFT70" i="10"/>
  <c r="CFU70" i="10"/>
  <c r="CFV70" i="10"/>
  <c r="CFW70" i="10"/>
  <c r="CFX70" i="10"/>
  <c r="CFY70" i="10"/>
  <c r="CFZ70" i="10"/>
  <c r="CGA70" i="10"/>
  <c r="CGB70" i="10"/>
  <c r="CGC70" i="10"/>
  <c r="CGD70" i="10"/>
  <c r="CGE70" i="10"/>
  <c r="CGF70" i="10"/>
  <c r="CGG70" i="10"/>
  <c r="CGH70" i="10"/>
  <c r="CGI70" i="10"/>
  <c r="CGJ70" i="10"/>
  <c r="CGK70" i="10"/>
  <c r="CGL70" i="10"/>
  <c r="CGM70" i="10"/>
  <c r="CGN70" i="10"/>
  <c r="CGO70" i="10"/>
  <c r="CGP70" i="10"/>
  <c r="CGQ70" i="10"/>
  <c r="CGR70" i="10"/>
  <c r="CGS70" i="10"/>
  <c r="CGT70" i="10"/>
  <c r="CGU70" i="10"/>
  <c r="CGV70" i="10"/>
  <c r="CGW70" i="10"/>
  <c r="CGX70" i="10"/>
  <c r="CGY70" i="10"/>
  <c r="CGZ70" i="10"/>
  <c r="CHA70" i="10"/>
  <c r="CHB70" i="10"/>
  <c r="CHC70" i="10"/>
  <c r="CHD70" i="10"/>
  <c r="CHE70" i="10"/>
  <c r="CHF70" i="10"/>
  <c r="CHG70" i="10"/>
  <c r="CHH70" i="10"/>
  <c r="CHI70" i="10"/>
  <c r="CHJ70" i="10"/>
  <c r="CHK70" i="10"/>
  <c r="CHL70" i="10"/>
  <c r="CHM70" i="10"/>
  <c r="CHN70" i="10"/>
  <c r="CHO70" i="10"/>
  <c r="CHP70" i="10"/>
  <c r="CHQ70" i="10"/>
  <c r="CHR70" i="10"/>
  <c r="CHS70" i="10"/>
  <c r="CHT70" i="10"/>
  <c r="CHU70" i="10"/>
  <c r="CHV70" i="10"/>
  <c r="CHW70" i="10"/>
  <c r="CHX70" i="10"/>
  <c r="CHY70" i="10"/>
  <c r="CHZ70" i="10"/>
  <c r="CIA70" i="10"/>
  <c r="CIB70" i="10"/>
  <c r="CIC70" i="10"/>
  <c r="CID70" i="10"/>
  <c r="CIE70" i="10"/>
  <c r="CIF70" i="10"/>
  <c r="CIG70" i="10"/>
  <c r="CIH70" i="10"/>
  <c r="CII70" i="10"/>
  <c r="CIJ70" i="10"/>
  <c r="CIK70" i="10"/>
  <c r="CIL70" i="10"/>
  <c r="CIM70" i="10"/>
  <c r="CIN70" i="10"/>
  <c r="CIO70" i="10"/>
  <c r="CIP70" i="10"/>
  <c r="CIQ70" i="10"/>
  <c r="CIR70" i="10"/>
  <c r="CIS70" i="10"/>
  <c r="CIT70" i="10"/>
  <c r="CIU70" i="10"/>
  <c r="CIV70" i="10"/>
  <c r="CIW70" i="10"/>
  <c r="CIX70" i="10"/>
  <c r="CIY70" i="10"/>
  <c r="CIZ70" i="10"/>
  <c r="CJA70" i="10"/>
  <c r="CJB70" i="10"/>
  <c r="CJC70" i="10"/>
  <c r="CJD70" i="10"/>
  <c r="CJE70" i="10"/>
  <c r="CJF70" i="10"/>
  <c r="CJG70" i="10"/>
  <c r="CJH70" i="10"/>
  <c r="CJI70" i="10"/>
  <c r="CJJ70" i="10"/>
  <c r="CJK70" i="10"/>
  <c r="CJL70" i="10"/>
  <c r="CJM70" i="10"/>
  <c r="CJN70" i="10"/>
  <c r="CJO70" i="10"/>
  <c r="CJP70" i="10"/>
  <c r="CJQ70" i="10"/>
  <c r="CJR70" i="10"/>
  <c r="CJS70" i="10"/>
  <c r="CJT70" i="10"/>
  <c r="CJU70" i="10"/>
  <c r="CJV70" i="10"/>
  <c r="CJW70" i="10"/>
  <c r="CJX70" i="10"/>
  <c r="CJY70" i="10"/>
  <c r="CJZ70" i="10"/>
  <c r="CKA70" i="10"/>
  <c r="CKB70" i="10"/>
  <c r="CKC70" i="10"/>
  <c r="CKD70" i="10"/>
  <c r="CKE70" i="10"/>
  <c r="CKF70" i="10"/>
  <c r="CKG70" i="10"/>
  <c r="CKH70" i="10"/>
  <c r="CKI70" i="10"/>
  <c r="CKJ70" i="10"/>
  <c r="CKK70" i="10"/>
  <c r="CKL70" i="10"/>
  <c r="CKM70" i="10"/>
  <c r="CKN70" i="10"/>
  <c r="CKO70" i="10"/>
  <c r="CKP70" i="10"/>
  <c r="CKQ70" i="10"/>
  <c r="CKR70" i="10"/>
  <c r="CKS70" i="10"/>
  <c r="CKT70" i="10"/>
  <c r="CKU70" i="10"/>
  <c r="CKV70" i="10"/>
  <c r="CKW70" i="10"/>
  <c r="CKX70" i="10"/>
  <c r="CKY70" i="10"/>
  <c r="CKZ70" i="10"/>
  <c r="CLA70" i="10"/>
  <c r="CLB70" i="10"/>
  <c r="CLC70" i="10"/>
  <c r="CLD70" i="10"/>
  <c r="CLE70" i="10"/>
  <c r="CLF70" i="10"/>
  <c r="CLG70" i="10"/>
  <c r="CLH70" i="10"/>
  <c r="CLI70" i="10"/>
  <c r="CLJ70" i="10"/>
  <c r="CLK70" i="10"/>
  <c r="CLL70" i="10"/>
  <c r="CLM70" i="10"/>
  <c r="CLN70" i="10"/>
  <c r="CLO70" i="10"/>
  <c r="CLP70" i="10"/>
  <c r="CLQ70" i="10"/>
  <c r="CLR70" i="10"/>
  <c r="CLS70" i="10"/>
  <c r="CLT70" i="10"/>
  <c r="CLU70" i="10"/>
  <c r="CLV70" i="10"/>
  <c r="CLW70" i="10"/>
  <c r="CLX70" i="10"/>
  <c r="CLY70" i="10"/>
  <c r="CLZ70" i="10"/>
  <c r="CMA70" i="10"/>
  <c r="CMB70" i="10"/>
  <c r="CMC70" i="10"/>
  <c r="CMD70" i="10"/>
  <c r="CME70" i="10"/>
  <c r="CMF70" i="10"/>
  <c r="CMG70" i="10"/>
  <c r="CMH70" i="10"/>
  <c r="CMI70" i="10"/>
  <c r="CMJ70" i="10"/>
  <c r="CMK70" i="10"/>
  <c r="CML70" i="10"/>
  <c r="CMM70" i="10"/>
  <c r="CMN70" i="10"/>
  <c r="CMO70" i="10"/>
  <c r="CMP70" i="10"/>
  <c r="CMQ70" i="10"/>
  <c r="CMR70" i="10"/>
  <c r="CMS70" i="10"/>
  <c r="CMT70" i="10"/>
  <c r="CMU70" i="10"/>
  <c r="CMV70" i="10"/>
  <c r="CMW70" i="10"/>
  <c r="CMX70" i="10"/>
  <c r="CMY70" i="10"/>
  <c r="CMZ70" i="10"/>
  <c r="CNA70" i="10"/>
  <c r="CNB70" i="10"/>
  <c r="CNC70" i="10"/>
  <c r="CND70" i="10"/>
  <c r="CNE70" i="10"/>
  <c r="CNF70" i="10"/>
  <c r="CNG70" i="10"/>
  <c r="CNH70" i="10"/>
  <c r="CNI70" i="10"/>
  <c r="CNJ70" i="10"/>
  <c r="CNK70" i="10"/>
  <c r="CNL70" i="10"/>
  <c r="CNM70" i="10"/>
  <c r="CNN70" i="10"/>
  <c r="CNO70" i="10"/>
  <c r="CNP70" i="10"/>
  <c r="CNQ70" i="10"/>
  <c r="CNR70" i="10"/>
  <c r="CNS70" i="10"/>
  <c r="CNT70" i="10"/>
  <c r="CNU70" i="10"/>
  <c r="CNV70" i="10"/>
  <c r="CNW70" i="10"/>
  <c r="CNX70" i="10"/>
  <c r="CNY70" i="10"/>
  <c r="CNZ70" i="10"/>
  <c r="COA70" i="10"/>
  <c r="COB70" i="10"/>
  <c r="COC70" i="10"/>
  <c r="COD70" i="10"/>
  <c r="COE70" i="10"/>
  <c r="COF70" i="10"/>
  <c r="COG70" i="10"/>
  <c r="COH70" i="10"/>
  <c r="COI70" i="10"/>
  <c r="COJ70" i="10"/>
  <c r="COK70" i="10"/>
  <c r="COL70" i="10"/>
  <c r="COM70" i="10"/>
  <c r="CON70" i="10"/>
  <c r="COO70" i="10"/>
  <c r="COP70" i="10"/>
  <c r="COQ70" i="10"/>
  <c r="COR70" i="10"/>
  <c r="COS70" i="10"/>
  <c r="COT70" i="10"/>
  <c r="COU70" i="10"/>
  <c r="COV70" i="10"/>
  <c r="COW70" i="10"/>
  <c r="COX70" i="10"/>
  <c r="COY70" i="10"/>
  <c r="COZ70" i="10"/>
  <c r="CPA70" i="10"/>
  <c r="CPB70" i="10"/>
  <c r="CPC70" i="10"/>
  <c r="CPD70" i="10"/>
  <c r="CPE70" i="10"/>
  <c r="CPF70" i="10"/>
  <c r="CPG70" i="10"/>
  <c r="CPH70" i="10"/>
  <c r="CPI70" i="10"/>
  <c r="CPJ70" i="10"/>
  <c r="CPK70" i="10"/>
  <c r="CPL70" i="10"/>
  <c r="CPM70" i="10"/>
  <c r="CPN70" i="10"/>
  <c r="CPO70" i="10"/>
  <c r="CPP70" i="10"/>
  <c r="CPQ70" i="10"/>
  <c r="CPR70" i="10"/>
  <c r="CPS70" i="10"/>
  <c r="CPT70" i="10"/>
  <c r="CPU70" i="10"/>
  <c r="CPV70" i="10"/>
  <c r="CPW70" i="10"/>
  <c r="CPX70" i="10"/>
  <c r="CPY70" i="10"/>
  <c r="CPZ70" i="10"/>
  <c r="CQA70" i="10"/>
  <c r="CQB70" i="10"/>
  <c r="CQC70" i="10"/>
  <c r="CQD70" i="10"/>
  <c r="CQE70" i="10"/>
  <c r="CQF70" i="10"/>
  <c r="CQG70" i="10"/>
  <c r="CQH70" i="10"/>
  <c r="CQI70" i="10"/>
  <c r="CQJ70" i="10"/>
  <c r="CQK70" i="10"/>
  <c r="CQL70" i="10"/>
  <c r="CQM70" i="10"/>
  <c r="CQN70" i="10"/>
  <c r="CQO70" i="10"/>
  <c r="CQP70" i="10"/>
  <c r="CQQ70" i="10"/>
  <c r="CQR70" i="10"/>
  <c r="CQS70" i="10"/>
  <c r="CQT70" i="10"/>
  <c r="CQU70" i="10"/>
  <c r="CQV70" i="10"/>
  <c r="CQW70" i="10"/>
  <c r="CQX70" i="10"/>
  <c r="CQY70" i="10"/>
  <c r="CQZ70" i="10"/>
  <c r="CRA70" i="10"/>
  <c r="CRB70" i="10"/>
  <c r="CRC70" i="10"/>
  <c r="CRD70" i="10"/>
  <c r="CRE70" i="10"/>
  <c r="CRF70" i="10"/>
  <c r="CRG70" i="10"/>
  <c r="CRH70" i="10"/>
  <c r="CRI70" i="10"/>
  <c r="CRJ70" i="10"/>
  <c r="CRK70" i="10"/>
  <c r="CRL70" i="10"/>
  <c r="CRM70" i="10"/>
  <c r="CRN70" i="10"/>
  <c r="CRO70" i="10"/>
  <c r="CRP70" i="10"/>
  <c r="CRQ70" i="10"/>
  <c r="CRR70" i="10"/>
  <c r="CRS70" i="10"/>
  <c r="CRT70" i="10"/>
  <c r="CRU70" i="10"/>
  <c r="CRV70" i="10"/>
  <c r="CRW70" i="10"/>
  <c r="CRX70" i="10"/>
  <c r="CRY70" i="10"/>
  <c r="CRZ70" i="10"/>
  <c r="CSA70" i="10"/>
  <c r="CSB70" i="10"/>
  <c r="CSC70" i="10"/>
  <c r="CSD70" i="10"/>
  <c r="CSE70" i="10"/>
  <c r="CSF70" i="10"/>
  <c r="CSG70" i="10"/>
  <c r="CSH70" i="10"/>
  <c r="CSI70" i="10"/>
  <c r="CSJ70" i="10"/>
  <c r="CSK70" i="10"/>
  <c r="CSL70" i="10"/>
  <c r="CSM70" i="10"/>
  <c r="CSN70" i="10"/>
  <c r="CSO70" i="10"/>
  <c r="CSP70" i="10"/>
  <c r="CSQ70" i="10"/>
  <c r="CSR70" i="10"/>
  <c r="CSS70" i="10"/>
  <c r="CST70" i="10"/>
  <c r="CSU70" i="10"/>
  <c r="CSV70" i="10"/>
  <c r="CSW70" i="10"/>
  <c r="CSX70" i="10"/>
  <c r="CSY70" i="10"/>
  <c r="CSZ70" i="10"/>
  <c r="CTA70" i="10"/>
  <c r="CTB70" i="10"/>
  <c r="CTC70" i="10"/>
  <c r="CTD70" i="10"/>
  <c r="CTE70" i="10"/>
  <c r="CTF70" i="10"/>
  <c r="CTG70" i="10"/>
  <c r="CTH70" i="10"/>
  <c r="CTI70" i="10"/>
  <c r="CTJ70" i="10"/>
  <c r="CTK70" i="10"/>
  <c r="CTL70" i="10"/>
  <c r="CTM70" i="10"/>
  <c r="CTN70" i="10"/>
  <c r="CTO70" i="10"/>
  <c r="CTP70" i="10"/>
  <c r="CTQ70" i="10"/>
  <c r="CTR70" i="10"/>
  <c r="CTS70" i="10"/>
  <c r="CTT70" i="10"/>
  <c r="CTU70" i="10"/>
  <c r="CTV70" i="10"/>
  <c r="CTW70" i="10"/>
  <c r="CTX70" i="10"/>
  <c r="CTY70" i="10"/>
  <c r="CTZ70" i="10"/>
  <c r="CUA70" i="10"/>
  <c r="CUB70" i="10"/>
  <c r="CUC70" i="10"/>
  <c r="CUD70" i="10"/>
  <c r="CUE70" i="10"/>
  <c r="CUF70" i="10"/>
  <c r="CUG70" i="10"/>
  <c r="CUH70" i="10"/>
  <c r="CUI70" i="10"/>
  <c r="CUJ70" i="10"/>
  <c r="CUK70" i="10"/>
  <c r="CUL70" i="10"/>
  <c r="CUM70" i="10"/>
  <c r="CUN70" i="10"/>
  <c r="CUO70" i="10"/>
  <c r="CUP70" i="10"/>
  <c r="CUQ70" i="10"/>
  <c r="CUR70" i="10"/>
  <c r="CUS70" i="10"/>
  <c r="CUT70" i="10"/>
  <c r="CUU70" i="10"/>
  <c r="CUV70" i="10"/>
  <c r="CUW70" i="10"/>
  <c r="CUX70" i="10"/>
  <c r="CUY70" i="10"/>
  <c r="CUZ70" i="10"/>
  <c r="CVA70" i="10"/>
  <c r="CVB70" i="10"/>
  <c r="CVC70" i="10"/>
  <c r="CVD70" i="10"/>
  <c r="CVE70" i="10"/>
  <c r="CVF70" i="10"/>
  <c r="CVG70" i="10"/>
  <c r="CVH70" i="10"/>
  <c r="CVI70" i="10"/>
  <c r="CVJ70" i="10"/>
  <c r="CVK70" i="10"/>
  <c r="CVL70" i="10"/>
  <c r="CVM70" i="10"/>
  <c r="CVN70" i="10"/>
  <c r="CVO70" i="10"/>
  <c r="CVP70" i="10"/>
  <c r="CVQ70" i="10"/>
  <c r="CVR70" i="10"/>
  <c r="CVS70" i="10"/>
  <c r="CVT70" i="10"/>
  <c r="CVU70" i="10"/>
  <c r="CVV70" i="10"/>
  <c r="CVW70" i="10"/>
  <c r="CVX70" i="10"/>
  <c r="CVY70" i="10"/>
  <c r="CVZ70" i="10"/>
  <c r="CWA70" i="10"/>
  <c r="CWB70" i="10"/>
  <c r="CWC70" i="10"/>
  <c r="CWD70" i="10"/>
  <c r="CWE70" i="10"/>
  <c r="CWF70" i="10"/>
  <c r="CWG70" i="10"/>
  <c r="CWH70" i="10"/>
  <c r="CWI70" i="10"/>
  <c r="CWJ70" i="10"/>
  <c r="CWK70" i="10"/>
  <c r="CWL70" i="10"/>
  <c r="CWM70" i="10"/>
  <c r="CWN70" i="10"/>
  <c r="CWO70" i="10"/>
  <c r="CWP70" i="10"/>
  <c r="CWQ70" i="10"/>
  <c r="CWR70" i="10"/>
  <c r="CWS70" i="10"/>
  <c r="CWT70" i="10"/>
  <c r="CWU70" i="10"/>
  <c r="CWV70" i="10"/>
  <c r="CWW70" i="10"/>
  <c r="CWX70" i="10"/>
  <c r="CWY70" i="10"/>
  <c r="CWZ70" i="10"/>
  <c r="CXA70" i="10"/>
  <c r="CXB70" i="10"/>
  <c r="CXC70" i="10"/>
  <c r="CXD70" i="10"/>
  <c r="CXE70" i="10"/>
  <c r="CXF70" i="10"/>
  <c r="CXG70" i="10"/>
  <c r="CXH70" i="10"/>
  <c r="CXI70" i="10"/>
  <c r="CXJ70" i="10"/>
  <c r="CXK70" i="10"/>
  <c r="CXL70" i="10"/>
  <c r="CXM70" i="10"/>
  <c r="CXN70" i="10"/>
  <c r="CXO70" i="10"/>
  <c r="CXP70" i="10"/>
  <c r="CXQ70" i="10"/>
  <c r="CXR70" i="10"/>
  <c r="CXS70" i="10"/>
  <c r="CXT70" i="10"/>
  <c r="CXU70" i="10"/>
  <c r="CXV70" i="10"/>
  <c r="CXW70" i="10"/>
  <c r="CXX70" i="10"/>
  <c r="CXY70" i="10"/>
  <c r="CXZ70" i="10"/>
  <c r="CYA70" i="10"/>
  <c r="CYB70" i="10"/>
  <c r="CYC70" i="10"/>
  <c r="CYD70" i="10"/>
  <c r="CYE70" i="10"/>
  <c r="CYF70" i="10"/>
  <c r="CYG70" i="10"/>
  <c r="CYH70" i="10"/>
  <c r="CYI70" i="10"/>
  <c r="CYJ70" i="10"/>
  <c r="CYK70" i="10"/>
  <c r="CYL70" i="10"/>
  <c r="CYM70" i="10"/>
  <c r="CYN70" i="10"/>
  <c r="CYO70" i="10"/>
  <c r="CYP70" i="10"/>
  <c r="CYQ70" i="10"/>
  <c r="CYR70" i="10"/>
  <c r="CYS70" i="10"/>
  <c r="CYT70" i="10"/>
  <c r="CYU70" i="10"/>
  <c r="CYV70" i="10"/>
  <c r="CYW70" i="10"/>
  <c r="CYX70" i="10"/>
  <c r="CYY70" i="10"/>
  <c r="CYZ70" i="10"/>
  <c r="CZA70" i="10"/>
  <c r="CZB70" i="10"/>
  <c r="CZC70" i="10"/>
  <c r="CZD70" i="10"/>
  <c r="CZE70" i="10"/>
  <c r="CZF70" i="10"/>
  <c r="CZG70" i="10"/>
  <c r="CZH70" i="10"/>
  <c r="CZI70" i="10"/>
  <c r="CZJ70" i="10"/>
  <c r="CZK70" i="10"/>
  <c r="CZL70" i="10"/>
  <c r="CZM70" i="10"/>
  <c r="CZN70" i="10"/>
  <c r="CZO70" i="10"/>
  <c r="CZP70" i="10"/>
  <c r="CZQ70" i="10"/>
  <c r="CZR70" i="10"/>
  <c r="CZS70" i="10"/>
  <c r="CZT70" i="10"/>
  <c r="CZU70" i="10"/>
  <c r="CZV70" i="10"/>
  <c r="CZW70" i="10"/>
  <c r="CZX70" i="10"/>
  <c r="CZY70" i="10"/>
  <c r="CZZ70" i="10"/>
  <c r="DAA70" i="10"/>
  <c r="DAB70" i="10"/>
  <c r="DAC70" i="10"/>
  <c r="DAD70" i="10"/>
  <c r="DAE70" i="10"/>
  <c r="DAF70" i="10"/>
  <c r="DAG70" i="10"/>
  <c r="DAH70" i="10"/>
  <c r="DAI70" i="10"/>
  <c r="DAJ70" i="10"/>
  <c r="DAK70" i="10"/>
  <c r="DAL70" i="10"/>
  <c r="DAM70" i="10"/>
  <c r="DAN70" i="10"/>
  <c r="DAO70" i="10"/>
  <c r="DAP70" i="10"/>
  <c r="DAQ70" i="10"/>
  <c r="DAR70" i="10"/>
  <c r="DAS70" i="10"/>
  <c r="DAT70" i="10"/>
  <c r="DAU70" i="10"/>
  <c r="DAV70" i="10"/>
  <c r="DAW70" i="10"/>
  <c r="DAX70" i="10"/>
  <c r="DAY70" i="10"/>
  <c r="DAZ70" i="10"/>
  <c r="DBA70" i="10"/>
  <c r="DBB70" i="10"/>
  <c r="DBC70" i="10"/>
  <c r="DBD70" i="10"/>
  <c r="DBE70" i="10"/>
  <c r="DBF70" i="10"/>
  <c r="DBG70" i="10"/>
  <c r="DBH70" i="10"/>
  <c r="DBI70" i="10"/>
  <c r="DBJ70" i="10"/>
  <c r="DBK70" i="10"/>
  <c r="DBL70" i="10"/>
  <c r="DBM70" i="10"/>
  <c r="DBN70" i="10"/>
  <c r="DBO70" i="10"/>
  <c r="DBP70" i="10"/>
  <c r="DBQ70" i="10"/>
  <c r="DBR70" i="10"/>
  <c r="DBS70" i="10"/>
  <c r="DBT70" i="10"/>
  <c r="DBU70" i="10"/>
  <c r="DBV70" i="10"/>
  <c r="DBW70" i="10"/>
  <c r="DBX70" i="10"/>
  <c r="DBY70" i="10"/>
  <c r="DBZ70" i="10"/>
  <c r="DCA70" i="10"/>
  <c r="DCB70" i="10"/>
  <c r="DCC70" i="10"/>
  <c r="DCD70" i="10"/>
  <c r="DCE70" i="10"/>
  <c r="DCF70" i="10"/>
  <c r="DCG70" i="10"/>
  <c r="DCH70" i="10"/>
  <c r="DCI70" i="10"/>
  <c r="DCJ70" i="10"/>
  <c r="DCK70" i="10"/>
  <c r="DCL70" i="10"/>
  <c r="DCM70" i="10"/>
  <c r="DCN70" i="10"/>
  <c r="DCO70" i="10"/>
  <c r="DCP70" i="10"/>
  <c r="DCQ70" i="10"/>
  <c r="DCR70" i="10"/>
  <c r="DCS70" i="10"/>
  <c r="DCT70" i="10"/>
  <c r="DCU70" i="10"/>
  <c r="DCV70" i="10"/>
  <c r="DCW70" i="10"/>
  <c r="DCX70" i="10"/>
  <c r="DCY70" i="10"/>
  <c r="DCZ70" i="10"/>
  <c r="DDA70" i="10"/>
  <c r="DDB70" i="10"/>
  <c r="DDC70" i="10"/>
  <c r="DDD70" i="10"/>
  <c r="DDE70" i="10"/>
  <c r="DDF70" i="10"/>
  <c r="DDG70" i="10"/>
  <c r="DDH70" i="10"/>
  <c r="DDI70" i="10"/>
  <c r="DDJ70" i="10"/>
  <c r="DDK70" i="10"/>
  <c r="DDL70" i="10"/>
  <c r="DDM70" i="10"/>
  <c r="DDN70" i="10"/>
  <c r="DDO70" i="10"/>
  <c r="DDP70" i="10"/>
  <c r="DDQ70" i="10"/>
  <c r="DDR70" i="10"/>
  <c r="DDS70" i="10"/>
  <c r="DDT70" i="10"/>
  <c r="DDU70" i="10"/>
  <c r="DDV70" i="10"/>
  <c r="DDW70" i="10"/>
  <c r="DDX70" i="10"/>
  <c r="DDY70" i="10"/>
  <c r="DDZ70" i="10"/>
  <c r="DEA70" i="10"/>
  <c r="DEB70" i="10"/>
  <c r="DEC70" i="10"/>
  <c r="DED70" i="10"/>
  <c r="DEE70" i="10"/>
  <c r="DEF70" i="10"/>
  <c r="DEG70" i="10"/>
  <c r="DEH70" i="10"/>
  <c r="DEI70" i="10"/>
  <c r="DEJ70" i="10"/>
  <c r="DEK70" i="10"/>
  <c r="DEL70" i="10"/>
  <c r="DEM70" i="10"/>
  <c r="DEN70" i="10"/>
  <c r="DEO70" i="10"/>
  <c r="DEP70" i="10"/>
  <c r="DEQ70" i="10"/>
  <c r="DER70" i="10"/>
  <c r="DES70" i="10"/>
  <c r="DET70" i="10"/>
  <c r="DEU70" i="10"/>
  <c r="DEV70" i="10"/>
  <c r="DEW70" i="10"/>
  <c r="DEX70" i="10"/>
  <c r="DEY70" i="10"/>
  <c r="DEZ70" i="10"/>
  <c r="DFA70" i="10"/>
  <c r="DFB70" i="10"/>
  <c r="DFC70" i="10"/>
  <c r="DFD70" i="10"/>
  <c r="DFE70" i="10"/>
  <c r="DFF70" i="10"/>
  <c r="DFG70" i="10"/>
  <c r="DFH70" i="10"/>
  <c r="DFI70" i="10"/>
  <c r="DFJ70" i="10"/>
  <c r="DFK70" i="10"/>
  <c r="DFL70" i="10"/>
  <c r="DFM70" i="10"/>
  <c r="DFN70" i="10"/>
  <c r="DFO70" i="10"/>
  <c r="DFP70" i="10"/>
  <c r="DFQ70" i="10"/>
  <c r="DFR70" i="10"/>
  <c r="DFS70" i="10"/>
  <c r="DFT70" i="10"/>
  <c r="DFU70" i="10"/>
  <c r="DFV70" i="10"/>
  <c r="DFW70" i="10"/>
  <c r="DFX70" i="10"/>
  <c r="DFY70" i="10"/>
  <c r="DFZ70" i="10"/>
  <c r="DGA70" i="10"/>
  <c r="DGB70" i="10"/>
  <c r="DGC70" i="10"/>
  <c r="DGD70" i="10"/>
  <c r="DGE70" i="10"/>
  <c r="DGF70" i="10"/>
  <c r="DGG70" i="10"/>
  <c r="DGH70" i="10"/>
  <c r="DGI70" i="10"/>
  <c r="DGJ70" i="10"/>
  <c r="DGK70" i="10"/>
  <c r="DGL70" i="10"/>
  <c r="DGM70" i="10"/>
  <c r="DGN70" i="10"/>
  <c r="DGO70" i="10"/>
  <c r="DGP70" i="10"/>
  <c r="DGQ70" i="10"/>
  <c r="DGR70" i="10"/>
  <c r="DGS70" i="10"/>
  <c r="DGT70" i="10"/>
  <c r="DGU70" i="10"/>
  <c r="DGV70" i="10"/>
  <c r="DGW70" i="10"/>
  <c r="DGX70" i="10"/>
  <c r="DGY70" i="10"/>
  <c r="DGZ70" i="10"/>
  <c r="DHA70" i="10"/>
  <c r="DHB70" i="10"/>
  <c r="DHC70" i="10"/>
  <c r="DHD70" i="10"/>
  <c r="DHE70" i="10"/>
  <c r="DHF70" i="10"/>
  <c r="DHG70" i="10"/>
  <c r="DHH70" i="10"/>
  <c r="DHI70" i="10"/>
  <c r="DHJ70" i="10"/>
  <c r="DHK70" i="10"/>
  <c r="DHL70" i="10"/>
  <c r="DHM70" i="10"/>
  <c r="DHN70" i="10"/>
  <c r="DHO70" i="10"/>
  <c r="DHP70" i="10"/>
  <c r="DHQ70" i="10"/>
  <c r="DHR70" i="10"/>
  <c r="DHS70" i="10"/>
  <c r="DHT70" i="10"/>
  <c r="DHU70" i="10"/>
  <c r="DHV70" i="10"/>
  <c r="DHW70" i="10"/>
  <c r="DHX70" i="10"/>
  <c r="DHY70" i="10"/>
  <c r="DHZ70" i="10"/>
  <c r="DIA70" i="10"/>
  <c r="DIB70" i="10"/>
  <c r="DIC70" i="10"/>
  <c r="DID70" i="10"/>
  <c r="DIE70" i="10"/>
  <c r="DIF70" i="10"/>
  <c r="DIG70" i="10"/>
  <c r="DIH70" i="10"/>
  <c r="DII70" i="10"/>
  <c r="DIJ70" i="10"/>
  <c r="DIK70" i="10"/>
  <c r="DIL70" i="10"/>
  <c r="DIM70" i="10"/>
  <c r="DIN70" i="10"/>
  <c r="DIO70" i="10"/>
  <c r="DIP70" i="10"/>
  <c r="DIQ70" i="10"/>
  <c r="DIR70" i="10"/>
  <c r="DIS70" i="10"/>
  <c r="DIT70" i="10"/>
  <c r="DIU70" i="10"/>
  <c r="DIV70" i="10"/>
  <c r="DIW70" i="10"/>
  <c r="DIX70" i="10"/>
  <c r="DIY70" i="10"/>
  <c r="DIZ70" i="10"/>
  <c r="DJA70" i="10"/>
  <c r="DJB70" i="10"/>
  <c r="DJC70" i="10"/>
  <c r="DJD70" i="10"/>
  <c r="DJE70" i="10"/>
  <c r="DJF70" i="10"/>
  <c r="DJG70" i="10"/>
  <c r="DJH70" i="10"/>
  <c r="DJI70" i="10"/>
  <c r="DJJ70" i="10"/>
  <c r="DJK70" i="10"/>
  <c r="DJL70" i="10"/>
  <c r="DJM70" i="10"/>
  <c r="DJN70" i="10"/>
  <c r="DJO70" i="10"/>
  <c r="DJP70" i="10"/>
  <c r="DJQ70" i="10"/>
  <c r="DJR70" i="10"/>
  <c r="DJS70" i="10"/>
  <c r="DJT70" i="10"/>
  <c r="DJU70" i="10"/>
  <c r="DJV70" i="10"/>
  <c r="DJW70" i="10"/>
  <c r="DJX70" i="10"/>
  <c r="DJY70" i="10"/>
  <c r="DJZ70" i="10"/>
  <c r="DKA70" i="10"/>
  <c r="DKB70" i="10"/>
  <c r="DKC70" i="10"/>
  <c r="DKD70" i="10"/>
  <c r="DKE70" i="10"/>
  <c r="DKF70" i="10"/>
  <c r="DKG70" i="10"/>
  <c r="DKH70" i="10"/>
  <c r="DKI70" i="10"/>
  <c r="DKJ70" i="10"/>
  <c r="DKK70" i="10"/>
  <c r="DKL70" i="10"/>
  <c r="DKM70" i="10"/>
  <c r="DKN70" i="10"/>
  <c r="DKO70" i="10"/>
  <c r="DKP70" i="10"/>
  <c r="DKQ70" i="10"/>
  <c r="DKR70" i="10"/>
  <c r="DKS70" i="10"/>
  <c r="DKT70" i="10"/>
  <c r="DKU70" i="10"/>
  <c r="DKV70" i="10"/>
  <c r="DKW70" i="10"/>
  <c r="DKX70" i="10"/>
  <c r="DKY70" i="10"/>
  <c r="DKZ70" i="10"/>
  <c r="DLA70" i="10"/>
  <c r="DLB70" i="10"/>
  <c r="DLC70" i="10"/>
  <c r="DLD70" i="10"/>
  <c r="DLE70" i="10"/>
  <c r="DLF70" i="10"/>
  <c r="DLG70" i="10"/>
  <c r="DLH70" i="10"/>
  <c r="DLI70" i="10"/>
  <c r="DLJ70" i="10"/>
  <c r="DLK70" i="10"/>
  <c r="DLL70" i="10"/>
  <c r="DLM70" i="10"/>
  <c r="DLN70" i="10"/>
  <c r="DLO70" i="10"/>
  <c r="DLP70" i="10"/>
  <c r="DLQ70" i="10"/>
  <c r="DLR70" i="10"/>
  <c r="DLS70" i="10"/>
  <c r="DLT70" i="10"/>
  <c r="DLU70" i="10"/>
  <c r="DLV70" i="10"/>
  <c r="DLW70" i="10"/>
  <c r="DLX70" i="10"/>
  <c r="DLY70" i="10"/>
  <c r="DLZ70" i="10"/>
  <c r="DMA70" i="10"/>
  <c r="DMB70" i="10"/>
  <c r="DMC70" i="10"/>
  <c r="DMD70" i="10"/>
  <c r="DME70" i="10"/>
  <c r="DMF70" i="10"/>
  <c r="DMG70" i="10"/>
  <c r="DMH70" i="10"/>
  <c r="DMI70" i="10"/>
  <c r="DMJ70" i="10"/>
  <c r="DMK70" i="10"/>
  <c r="DML70" i="10"/>
  <c r="DMM70" i="10"/>
  <c r="DMN70" i="10"/>
  <c r="DMO70" i="10"/>
  <c r="DMP70" i="10"/>
  <c r="DMQ70" i="10"/>
  <c r="DMR70" i="10"/>
  <c r="DMS70" i="10"/>
  <c r="DMT70" i="10"/>
  <c r="DMU70" i="10"/>
  <c r="DMV70" i="10"/>
  <c r="DMW70" i="10"/>
  <c r="DMX70" i="10"/>
  <c r="DMY70" i="10"/>
  <c r="DMZ70" i="10"/>
  <c r="DNA70" i="10"/>
  <c r="DNB70" i="10"/>
  <c r="DNC70" i="10"/>
  <c r="DND70" i="10"/>
  <c r="DNE70" i="10"/>
  <c r="DNF70" i="10"/>
  <c r="DNG70" i="10"/>
  <c r="DNH70" i="10"/>
  <c r="DNI70" i="10"/>
  <c r="DNJ70" i="10"/>
  <c r="DNK70" i="10"/>
  <c r="DNL70" i="10"/>
  <c r="DNM70" i="10"/>
  <c r="DNN70" i="10"/>
  <c r="DNO70" i="10"/>
  <c r="DNP70" i="10"/>
  <c r="DNQ70" i="10"/>
  <c r="DNR70" i="10"/>
  <c r="DNS70" i="10"/>
  <c r="DNT70" i="10"/>
  <c r="DNU70" i="10"/>
  <c r="DNV70" i="10"/>
  <c r="DNW70" i="10"/>
  <c r="DNX70" i="10"/>
  <c r="DNY70" i="10"/>
  <c r="DNZ70" i="10"/>
  <c r="DOA70" i="10"/>
  <c r="DOB70" i="10"/>
  <c r="DOC70" i="10"/>
  <c r="DOD70" i="10"/>
  <c r="DOE70" i="10"/>
  <c r="DOF70" i="10"/>
  <c r="DOG70" i="10"/>
  <c r="DOH70" i="10"/>
  <c r="DOI70" i="10"/>
  <c r="DOJ70" i="10"/>
  <c r="DOK70" i="10"/>
  <c r="DOL70" i="10"/>
  <c r="DOM70" i="10"/>
  <c r="DON70" i="10"/>
  <c r="DOO70" i="10"/>
  <c r="DOP70" i="10"/>
  <c r="DOQ70" i="10"/>
  <c r="DOR70" i="10"/>
  <c r="DOS70" i="10"/>
  <c r="DOT70" i="10"/>
  <c r="DOU70" i="10"/>
  <c r="DOV70" i="10"/>
  <c r="DOW70" i="10"/>
  <c r="DOX70" i="10"/>
  <c r="DOY70" i="10"/>
  <c r="DOZ70" i="10"/>
  <c r="DPA70" i="10"/>
  <c r="DPB70" i="10"/>
  <c r="DPC70" i="10"/>
  <c r="DPD70" i="10"/>
  <c r="DPE70" i="10"/>
  <c r="DPF70" i="10"/>
  <c r="DPG70" i="10"/>
  <c r="DPH70" i="10"/>
  <c r="DPI70" i="10"/>
  <c r="DPJ70" i="10"/>
  <c r="DPK70" i="10"/>
  <c r="DPL70" i="10"/>
  <c r="DPM70" i="10"/>
  <c r="DPN70" i="10"/>
  <c r="DPO70" i="10"/>
  <c r="DPP70" i="10"/>
  <c r="DPQ70" i="10"/>
  <c r="DPR70" i="10"/>
  <c r="DPS70" i="10"/>
  <c r="DPT70" i="10"/>
  <c r="DPU70" i="10"/>
  <c r="DPV70" i="10"/>
  <c r="DPW70" i="10"/>
  <c r="DPX70" i="10"/>
  <c r="DPY70" i="10"/>
  <c r="DPZ70" i="10"/>
  <c r="DQA70" i="10"/>
  <c r="DQB70" i="10"/>
  <c r="DQC70" i="10"/>
  <c r="DQD70" i="10"/>
  <c r="DQE70" i="10"/>
  <c r="DQF70" i="10"/>
  <c r="DQG70" i="10"/>
  <c r="DQH70" i="10"/>
  <c r="DQI70" i="10"/>
  <c r="DQJ70" i="10"/>
  <c r="DQK70" i="10"/>
  <c r="DQL70" i="10"/>
  <c r="DQM70" i="10"/>
  <c r="DQN70" i="10"/>
  <c r="DQO70" i="10"/>
  <c r="DQP70" i="10"/>
  <c r="DQQ70" i="10"/>
  <c r="DQR70" i="10"/>
  <c r="DQS70" i="10"/>
  <c r="DQT70" i="10"/>
  <c r="DQU70" i="10"/>
  <c r="DQV70" i="10"/>
  <c r="DQW70" i="10"/>
  <c r="DQX70" i="10"/>
  <c r="DQY70" i="10"/>
  <c r="DQZ70" i="10"/>
  <c r="DRA70" i="10"/>
  <c r="DRB70" i="10"/>
  <c r="DRC70" i="10"/>
  <c r="DRD70" i="10"/>
  <c r="DRE70" i="10"/>
  <c r="DRF70" i="10"/>
  <c r="DRG70" i="10"/>
  <c r="DRH70" i="10"/>
  <c r="DRI70" i="10"/>
  <c r="DRJ70" i="10"/>
  <c r="DRK70" i="10"/>
  <c r="DRL70" i="10"/>
  <c r="DRM70" i="10"/>
  <c r="DRN70" i="10"/>
  <c r="DRO70" i="10"/>
  <c r="DRP70" i="10"/>
  <c r="DRQ70" i="10"/>
  <c r="DRR70" i="10"/>
  <c r="DRS70" i="10"/>
  <c r="DRT70" i="10"/>
  <c r="DRU70" i="10"/>
  <c r="DRV70" i="10"/>
  <c r="DRW70" i="10"/>
  <c r="DRX70" i="10"/>
  <c r="DRY70" i="10"/>
  <c r="DRZ70" i="10"/>
  <c r="DSA70" i="10"/>
  <c r="DSB70" i="10"/>
  <c r="DSC70" i="10"/>
  <c r="DSD70" i="10"/>
  <c r="DSE70" i="10"/>
  <c r="DSF70" i="10"/>
  <c r="DSG70" i="10"/>
  <c r="DSH70" i="10"/>
  <c r="DSI70" i="10"/>
  <c r="DSJ70" i="10"/>
  <c r="DSK70" i="10"/>
  <c r="DSL70" i="10"/>
  <c r="DSM70" i="10"/>
  <c r="DSN70" i="10"/>
  <c r="DSO70" i="10"/>
  <c r="DSP70" i="10"/>
  <c r="DSQ70" i="10"/>
  <c r="DSR70" i="10"/>
  <c r="DSS70" i="10"/>
  <c r="DST70" i="10"/>
  <c r="DSU70" i="10"/>
  <c r="DSV70" i="10"/>
  <c r="DSW70" i="10"/>
  <c r="DSX70" i="10"/>
  <c r="DSY70" i="10"/>
  <c r="DSZ70" i="10"/>
  <c r="DTA70" i="10"/>
  <c r="DTB70" i="10"/>
  <c r="DTC70" i="10"/>
  <c r="DTD70" i="10"/>
  <c r="DTE70" i="10"/>
  <c r="DTF70" i="10"/>
  <c r="DTG70" i="10"/>
  <c r="DTH70" i="10"/>
  <c r="DTI70" i="10"/>
  <c r="DTJ70" i="10"/>
  <c r="DTK70" i="10"/>
  <c r="DTL70" i="10"/>
  <c r="DTM70" i="10"/>
  <c r="DTN70" i="10"/>
  <c r="DTO70" i="10"/>
  <c r="DTP70" i="10"/>
  <c r="DTQ70" i="10"/>
  <c r="DTR70" i="10"/>
  <c r="DTS70" i="10"/>
  <c r="DTT70" i="10"/>
  <c r="DTU70" i="10"/>
  <c r="DTV70" i="10"/>
  <c r="DTW70" i="10"/>
  <c r="DTX70" i="10"/>
  <c r="DTY70" i="10"/>
  <c r="DTZ70" i="10"/>
  <c r="DUA70" i="10"/>
  <c r="DUB70" i="10"/>
  <c r="DUC70" i="10"/>
  <c r="DUD70" i="10"/>
  <c r="DUE70" i="10"/>
  <c r="DUF70" i="10"/>
  <c r="DUG70" i="10"/>
  <c r="DUH70" i="10"/>
  <c r="DUI70" i="10"/>
  <c r="DUJ70" i="10"/>
  <c r="DUK70" i="10"/>
  <c r="DUL70" i="10"/>
  <c r="DUM70" i="10"/>
  <c r="DUN70" i="10"/>
  <c r="DUO70" i="10"/>
  <c r="DUP70" i="10"/>
  <c r="DUQ70" i="10"/>
  <c r="DUR70" i="10"/>
  <c r="DUS70" i="10"/>
  <c r="DUT70" i="10"/>
  <c r="DUU70" i="10"/>
  <c r="DUV70" i="10"/>
  <c r="DUW70" i="10"/>
  <c r="DUX70" i="10"/>
  <c r="DUY70" i="10"/>
  <c r="DUZ70" i="10"/>
  <c r="DVA70" i="10"/>
  <c r="DVB70" i="10"/>
  <c r="DVC70" i="10"/>
  <c r="DVD70" i="10"/>
  <c r="DVE70" i="10"/>
  <c r="DVF70" i="10"/>
  <c r="DVG70" i="10"/>
  <c r="DVH70" i="10"/>
  <c r="DVI70" i="10"/>
  <c r="DVJ70" i="10"/>
  <c r="DVK70" i="10"/>
  <c r="DVL70" i="10"/>
  <c r="DVM70" i="10"/>
  <c r="DVN70" i="10"/>
  <c r="DVO70" i="10"/>
  <c r="DVP70" i="10"/>
  <c r="DVQ70" i="10"/>
  <c r="DVR70" i="10"/>
  <c r="DVS70" i="10"/>
  <c r="DVT70" i="10"/>
  <c r="DVU70" i="10"/>
  <c r="DVV70" i="10"/>
  <c r="DVW70" i="10"/>
  <c r="DVX70" i="10"/>
  <c r="DVY70" i="10"/>
  <c r="DVZ70" i="10"/>
  <c r="DWA70" i="10"/>
  <c r="DWB70" i="10"/>
  <c r="DWC70" i="10"/>
  <c r="DWD70" i="10"/>
  <c r="DWE70" i="10"/>
  <c r="DWF70" i="10"/>
  <c r="DWG70" i="10"/>
  <c r="DWH70" i="10"/>
  <c r="DWI70" i="10"/>
  <c r="DWJ70" i="10"/>
  <c r="DWK70" i="10"/>
  <c r="DWL70" i="10"/>
  <c r="DWM70" i="10"/>
  <c r="DWN70" i="10"/>
  <c r="DWO70" i="10"/>
  <c r="DWP70" i="10"/>
  <c r="DWQ70" i="10"/>
  <c r="DWR70" i="10"/>
  <c r="DWS70" i="10"/>
  <c r="DWT70" i="10"/>
  <c r="DWU70" i="10"/>
  <c r="DWV70" i="10"/>
  <c r="DWW70" i="10"/>
  <c r="DWX70" i="10"/>
  <c r="DWY70" i="10"/>
  <c r="DWZ70" i="10"/>
  <c r="DXA70" i="10"/>
  <c r="DXB70" i="10"/>
  <c r="DXC70" i="10"/>
  <c r="DXD70" i="10"/>
  <c r="DXE70" i="10"/>
  <c r="DXF70" i="10"/>
  <c r="DXG70" i="10"/>
  <c r="DXH70" i="10"/>
  <c r="DXI70" i="10"/>
  <c r="DXJ70" i="10"/>
  <c r="DXK70" i="10"/>
  <c r="DXL70" i="10"/>
  <c r="DXM70" i="10"/>
  <c r="DXN70" i="10"/>
  <c r="DXO70" i="10"/>
  <c r="DXP70" i="10"/>
  <c r="DXQ70" i="10"/>
  <c r="DXR70" i="10"/>
  <c r="DXS70" i="10"/>
  <c r="DXT70" i="10"/>
  <c r="DXU70" i="10"/>
  <c r="DXV70" i="10"/>
  <c r="DXW70" i="10"/>
  <c r="DXX70" i="10"/>
  <c r="DXY70" i="10"/>
  <c r="DXZ70" i="10"/>
  <c r="DYA70" i="10"/>
  <c r="DYB70" i="10"/>
  <c r="DYC70" i="10"/>
  <c r="DYD70" i="10"/>
  <c r="DYE70" i="10"/>
  <c r="DYF70" i="10"/>
  <c r="DYG70" i="10"/>
  <c r="DYH70" i="10"/>
  <c r="DYI70" i="10"/>
  <c r="DYJ70" i="10"/>
  <c r="DYK70" i="10"/>
  <c r="DYL70" i="10"/>
  <c r="DYM70" i="10"/>
  <c r="DYN70" i="10"/>
  <c r="DYO70" i="10"/>
  <c r="DYP70" i="10"/>
  <c r="DYQ70" i="10"/>
  <c r="DYR70" i="10"/>
  <c r="DYS70" i="10"/>
  <c r="DYT70" i="10"/>
  <c r="DYU70" i="10"/>
  <c r="DYV70" i="10"/>
  <c r="DYW70" i="10"/>
  <c r="DYX70" i="10"/>
  <c r="DYY70" i="10"/>
  <c r="DYZ70" i="10"/>
  <c r="DZA70" i="10"/>
  <c r="DZB70" i="10"/>
  <c r="DZC70" i="10"/>
  <c r="DZD70" i="10"/>
  <c r="DZE70" i="10"/>
  <c r="DZF70" i="10"/>
  <c r="DZG70" i="10"/>
  <c r="DZH70" i="10"/>
  <c r="DZI70" i="10"/>
  <c r="DZJ70" i="10"/>
  <c r="DZK70" i="10"/>
  <c r="DZL70" i="10"/>
  <c r="DZM70" i="10"/>
  <c r="DZN70" i="10"/>
  <c r="DZO70" i="10"/>
  <c r="DZP70" i="10"/>
  <c r="DZQ70" i="10"/>
  <c r="DZR70" i="10"/>
  <c r="DZS70" i="10"/>
  <c r="DZT70" i="10"/>
  <c r="DZU70" i="10"/>
  <c r="DZV70" i="10"/>
  <c r="DZW70" i="10"/>
  <c r="DZX70" i="10"/>
  <c r="DZY70" i="10"/>
  <c r="DZZ70" i="10"/>
  <c r="EAA70" i="10"/>
  <c r="EAB70" i="10"/>
  <c r="EAC70" i="10"/>
  <c r="EAD70" i="10"/>
  <c r="EAE70" i="10"/>
  <c r="EAF70" i="10"/>
  <c r="EAG70" i="10"/>
  <c r="EAH70" i="10"/>
  <c r="EAI70" i="10"/>
  <c r="EAJ70" i="10"/>
  <c r="EAK70" i="10"/>
  <c r="EAL70" i="10"/>
  <c r="EAM70" i="10"/>
  <c r="EAN70" i="10"/>
  <c r="EAO70" i="10"/>
  <c r="EAP70" i="10"/>
  <c r="EAQ70" i="10"/>
  <c r="EAR70" i="10"/>
  <c r="EAS70" i="10"/>
  <c r="EAT70" i="10"/>
  <c r="EAU70" i="10"/>
  <c r="EAV70" i="10"/>
  <c r="EAW70" i="10"/>
  <c r="EAX70" i="10"/>
  <c r="EAY70" i="10"/>
  <c r="EAZ70" i="10"/>
  <c r="EBA70" i="10"/>
  <c r="EBB70" i="10"/>
  <c r="EBC70" i="10"/>
  <c r="EBD70" i="10"/>
  <c r="EBE70" i="10"/>
  <c r="EBF70" i="10"/>
  <c r="EBG70" i="10"/>
  <c r="EBH70" i="10"/>
  <c r="EBI70" i="10"/>
  <c r="EBJ70" i="10"/>
  <c r="EBK70" i="10"/>
  <c r="EBL70" i="10"/>
  <c r="EBM70" i="10"/>
  <c r="EBN70" i="10"/>
  <c r="EBO70" i="10"/>
  <c r="EBP70" i="10"/>
  <c r="EBQ70" i="10"/>
  <c r="EBR70" i="10"/>
  <c r="EBS70" i="10"/>
  <c r="EBT70" i="10"/>
  <c r="EBU70" i="10"/>
  <c r="EBV70" i="10"/>
  <c r="EBW70" i="10"/>
  <c r="EBX70" i="10"/>
  <c r="EBY70" i="10"/>
  <c r="EBZ70" i="10"/>
  <c r="ECA70" i="10"/>
  <c r="ECB70" i="10"/>
  <c r="ECC70" i="10"/>
  <c r="ECD70" i="10"/>
  <c r="ECE70" i="10"/>
  <c r="ECF70" i="10"/>
  <c r="ECG70" i="10"/>
  <c r="ECH70" i="10"/>
  <c r="ECI70" i="10"/>
  <c r="ECJ70" i="10"/>
  <c r="ECK70" i="10"/>
  <c r="ECL70" i="10"/>
  <c r="ECM70" i="10"/>
  <c r="ECN70" i="10"/>
  <c r="ECO70" i="10"/>
  <c r="ECP70" i="10"/>
  <c r="ECQ70" i="10"/>
  <c r="ECR70" i="10"/>
  <c r="ECS70" i="10"/>
  <c r="ECT70" i="10"/>
  <c r="ECU70" i="10"/>
  <c r="ECV70" i="10"/>
  <c r="ECW70" i="10"/>
  <c r="ECX70" i="10"/>
  <c r="ECY70" i="10"/>
  <c r="ECZ70" i="10"/>
  <c r="EDA70" i="10"/>
  <c r="EDB70" i="10"/>
  <c r="EDC70" i="10"/>
  <c r="EDD70" i="10"/>
  <c r="EDE70" i="10"/>
  <c r="EDF70" i="10"/>
  <c r="EDG70" i="10"/>
  <c r="EDH70" i="10"/>
  <c r="EDI70" i="10"/>
  <c r="EDJ70" i="10"/>
  <c r="EDK70" i="10"/>
  <c r="EDL70" i="10"/>
  <c r="EDM70" i="10"/>
  <c r="EDN70" i="10"/>
  <c r="EDO70" i="10"/>
  <c r="EDP70" i="10"/>
  <c r="EDQ70" i="10"/>
  <c r="EDR70" i="10"/>
  <c r="EDS70" i="10"/>
  <c r="EDT70" i="10"/>
  <c r="EDU70" i="10"/>
  <c r="EDV70" i="10"/>
  <c r="EDW70" i="10"/>
  <c r="EDX70" i="10"/>
  <c r="EDY70" i="10"/>
  <c r="EDZ70" i="10"/>
  <c r="EEA70" i="10"/>
  <c r="EEB70" i="10"/>
  <c r="EEC70" i="10"/>
  <c r="EED70" i="10"/>
  <c r="EEE70" i="10"/>
  <c r="EEF70" i="10"/>
  <c r="EEG70" i="10"/>
  <c r="EEH70" i="10"/>
  <c r="EEI70" i="10"/>
  <c r="EEJ70" i="10"/>
  <c r="EEK70" i="10"/>
  <c r="EEL70" i="10"/>
  <c r="EEM70" i="10"/>
  <c r="EEN70" i="10"/>
  <c r="EEO70" i="10"/>
  <c r="EEP70" i="10"/>
  <c r="EEQ70" i="10"/>
  <c r="EER70" i="10"/>
  <c r="EES70" i="10"/>
  <c r="EET70" i="10"/>
  <c r="EEU70" i="10"/>
  <c r="EEV70" i="10"/>
  <c r="EEW70" i="10"/>
  <c r="EEX70" i="10"/>
  <c r="EEY70" i="10"/>
  <c r="EEZ70" i="10"/>
  <c r="EFA70" i="10"/>
  <c r="EFB70" i="10"/>
  <c r="EFC70" i="10"/>
  <c r="EFD70" i="10"/>
  <c r="EFE70" i="10"/>
  <c r="EFF70" i="10"/>
  <c r="EFG70" i="10"/>
  <c r="EFH70" i="10"/>
  <c r="EFI70" i="10"/>
  <c r="EFJ70" i="10"/>
  <c r="EFK70" i="10"/>
  <c r="EFL70" i="10"/>
  <c r="EFM70" i="10"/>
  <c r="EFN70" i="10"/>
  <c r="EFO70" i="10"/>
  <c r="EFP70" i="10"/>
  <c r="EFQ70" i="10"/>
  <c r="EFR70" i="10"/>
  <c r="EFS70" i="10"/>
  <c r="EFT70" i="10"/>
  <c r="EFU70" i="10"/>
  <c r="EFV70" i="10"/>
  <c r="EFW70" i="10"/>
  <c r="EFX70" i="10"/>
  <c r="EFY70" i="10"/>
  <c r="EFZ70" i="10"/>
  <c r="EGA70" i="10"/>
  <c r="EGB70" i="10"/>
  <c r="EGC70" i="10"/>
  <c r="EGD70" i="10"/>
  <c r="EGE70" i="10"/>
  <c r="EGF70" i="10"/>
  <c r="EGG70" i="10"/>
  <c r="EGH70" i="10"/>
  <c r="EGI70" i="10"/>
  <c r="EGJ70" i="10"/>
  <c r="EGK70" i="10"/>
  <c r="EGL70" i="10"/>
  <c r="EGM70" i="10"/>
  <c r="EGN70" i="10"/>
  <c r="EGO70" i="10"/>
  <c r="EGP70" i="10"/>
  <c r="EGQ70" i="10"/>
  <c r="EGR70" i="10"/>
  <c r="EGS70" i="10"/>
  <c r="EGT70" i="10"/>
  <c r="EGU70" i="10"/>
  <c r="EGV70" i="10"/>
  <c r="EGW70" i="10"/>
  <c r="EGX70" i="10"/>
  <c r="EGY70" i="10"/>
  <c r="EGZ70" i="10"/>
  <c r="EHA70" i="10"/>
  <c r="EHB70" i="10"/>
  <c r="EHC70" i="10"/>
  <c r="EHD70" i="10"/>
  <c r="EHE70" i="10"/>
  <c r="EHF70" i="10"/>
  <c r="EHG70" i="10"/>
  <c r="EHH70" i="10"/>
  <c r="EHI70" i="10"/>
  <c r="EHJ70" i="10"/>
  <c r="EHK70" i="10"/>
  <c r="EHL70" i="10"/>
  <c r="EHM70" i="10"/>
  <c r="EHN70" i="10"/>
  <c r="EHO70" i="10"/>
  <c r="EHP70" i="10"/>
  <c r="EHQ70" i="10"/>
  <c r="EHR70" i="10"/>
  <c r="EHS70" i="10"/>
  <c r="EHT70" i="10"/>
  <c r="EHU70" i="10"/>
  <c r="EHV70" i="10"/>
  <c r="EHW70" i="10"/>
  <c r="EHX70" i="10"/>
  <c r="EHY70" i="10"/>
  <c r="EHZ70" i="10"/>
  <c r="EIA70" i="10"/>
  <c r="EIB70" i="10"/>
  <c r="EIC70" i="10"/>
  <c r="EID70" i="10"/>
  <c r="EIE70" i="10"/>
  <c r="EIF70" i="10"/>
  <c r="EIG70" i="10"/>
  <c r="EIH70" i="10"/>
  <c r="EII70" i="10"/>
  <c r="EIJ70" i="10"/>
  <c r="EIK70" i="10"/>
  <c r="EIL70" i="10"/>
  <c r="EIM70" i="10"/>
  <c r="EIN70" i="10"/>
  <c r="EIO70" i="10"/>
  <c r="EIP70" i="10"/>
  <c r="EIQ70" i="10"/>
  <c r="EIR70" i="10"/>
  <c r="EIS70" i="10"/>
  <c r="EIT70" i="10"/>
  <c r="EIU70" i="10"/>
  <c r="EIV70" i="10"/>
  <c r="EIW70" i="10"/>
  <c r="EIX70" i="10"/>
  <c r="EIY70" i="10"/>
  <c r="EIZ70" i="10"/>
  <c r="EJA70" i="10"/>
  <c r="EJB70" i="10"/>
  <c r="EJC70" i="10"/>
  <c r="EJD70" i="10"/>
  <c r="EJE70" i="10"/>
  <c r="EJF70" i="10"/>
  <c r="EJG70" i="10"/>
  <c r="EJH70" i="10"/>
  <c r="EJI70" i="10"/>
  <c r="EJJ70" i="10"/>
  <c r="EJK70" i="10"/>
  <c r="EJL70" i="10"/>
  <c r="EJM70" i="10"/>
  <c r="EJN70" i="10"/>
  <c r="EJO70" i="10"/>
  <c r="EJP70" i="10"/>
  <c r="EJQ70" i="10"/>
  <c r="EJR70" i="10"/>
  <c r="EJS70" i="10"/>
  <c r="EJT70" i="10"/>
  <c r="EJU70" i="10"/>
  <c r="EJV70" i="10"/>
  <c r="EJW70" i="10"/>
  <c r="EJX70" i="10"/>
  <c r="EJY70" i="10"/>
  <c r="EJZ70" i="10"/>
  <c r="EKA70" i="10"/>
  <c r="EKB70" i="10"/>
  <c r="EKC70" i="10"/>
  <c r="EKD70" i="10"/>
  <c r="EKE70" i="10"/>
  <c r="EKF70" i="10"/>
  <c r="EKG70" i="10"/>
  <c r="EKH70" i="10"/>
  <c r="EKI70" i="10"/>
  <c r="EKJ70" i="10"/>
  <c r="EKK70" i="10"/>
  <c r="EKL70" i="10"/>
  <c r="EKM70" i="10"/>
  <c r="EKN70" i="10"/>
  <c r="EKO70" i="10"/>
  <c r="EKP70" i="10"/>
  <c r="EKQ70" i="10"/>
  <c r="EKR70" i="10"/>
  <c r="EKS70" i="10"/>
  <c r="EKT70" i="10"/>
  <c r="EKU70" i="10"/>
  <c r="EKV70" i="10"/>
  <c r="EKW70" i="10"/>
  <c r="EKX70" i="10"/>
  <c r="EKY70" i="10"/>
  <c r="EKZ70" i="10"/>
  <c r="ELA70" i="10"/>
  <c r="ELB70" i="10"/>
  <c r="ELC70" i="10"/>
  <c r="ELD70" i="10"/>
  <c r="ELE70" i="10"/>
  <c r="ELF70" i="10"/>
  <c r="ELG70" i="10"/>
  <c r="ELH70" i="10"/>
  <c r="ELI70" i="10"/>
  <c r="ELJ70" i="10"/>
  <c r="ELK70" i="10"/>
  <c r="ELL70" i="10"/>
  <c r="ELM70" i="10"/>
  <c r="ELN70" i="10"/>
  <c r="ELO70" i="10"/>
  <c r="ELP70" i="10"/>
  <c r="ELQ70" i="10"/>
  <c r="ELR70" i="10"/>
  <c r="ELS70" i="10"/>
  <c r="ELT70" i="10"/>
  <c r="ELU70" i="10"/>
  <c r="ELV70" i="10"/>
  <c r="ELW70" i="10"/>
  <c r="ELX70" i="10"/>
  <c r="ELY70" i="10"/>
  <c r="ELZ70" i="10"/>
  <c r="EMA70" i="10"/>
  <c r="EMB70" i="10"/>
  <c r="EMC70" i="10"/>
  <c r="EMD70" i="10"/>
  <c r="EME70" i="10"/>
  <c r="EMF70" i="10"/>
  <c r="EMG70" i="10"/>
  <c r="EMH70" i="10"/>
  <c r="EMI70" i="10"/>
  <c r="EMJ70" i="10"/>
  <c r="EMK70" i="10"/>
  <c r="EML70" i="10"/>
  <c r="EMM70" i="10"/>
  <c r="EMN70" i="10"/>
  <c r="EMO70" i="10"/>
  <c r="EMP70" i="10"/>
  <c r="EMQ70" i="10"/>
  <c r="EMR70" i="10"/>
  <c r="EMS70" i="10"/>
  <c r="EMT70" i="10"/>
  <c r="EMU70" i="10"/>
  <c r="EMV70" i="10"/>
  <c r="EMW70" i="10"/>
  <c r="EMX70" i="10"/>
  <c r="EMY70" i="10"/>
  <c r="EMZ70" i="10"/>
  <c r="ENA70" i="10"/>
  <c r="ENB70" i="10"/>
  <c r="ENC70" i="10"/>
  <c r="END70" i="10"/>
  <c r="ENE70" i="10"/>
  <c r="ENF70" i="10"/>
  <c r="ENG70" i="10"/>
  <c r="ENH70" i="10"/>
  <c r="ENI70" i="10"/>
  <c r="ENJ70" i="10"/>
  <c r="ENK70" i="10"/>
  <c r="ENL70" i="10"/>
  <c r="ENM70" i="10"/>
  <c r="ENN70" i="10"/>
  <c r="ENO70" i="10"/>
  <c r="ENP70" i="10"/>
  <c r="ENQ70" i="10"/>
  <c r="ENR70" i="10"/>
  <c r="ENS70" i="10"/>
  <c r="ENT70" i="10"/>
  <c r="ENU70" i="10"/>
  <c r="ENV70" i="10"/>
  <c r="ENW70" i="10"/>
  <c r="ENX70" i="10"/>
  <c r="ENY70" i="10"/>
  <c r="ENZ70" i="10"/>
  <c r="EOA70" i="10"/>
  <c r="EOB70" i="10"/>
  <c r="EOC70" i="10"/>
  <c r="EOD70" i="10"/>
  <c r="EOE70" i="10"/>
  <c r="EOF70" i="10"/>
  <c r="EOG70" i="10"/>
  <c r="EOH70" i="10"/>
  <c r="EOI70" i="10"/>
  <c r="EOJ70" i="10"/>
  <c r="EOK70" i="10"/>
  <c r="EOL70" i="10"/>
  <c r="EOM70" i="10"/>
  <c r="EON70" i="10"/>
  <c r="EOO70" i="10"/>
  <c r="EOP70" i="10"/>
  <c r="EOQ70" i="10"/>
  <c r="EOR70" i="10"/>
  <c r="EOS70" i="10"/>
  <c r="EOT70" i="10"/>
  <c r="EOU70" i="10"/>
  <c r="EOV70" i="10"/>
  <c r="EOW70" i="10"/>
  <c r="EOX70" i="10"/>
  <c r="EOY70" i="10"/>
  <c r="EOZ70" i="10"/>
  <c r="EPA70" i="10"/>
  <c r="EPB70" i="10"/>
  <c r="EPC70" i="10"/>
  <c r="EPD70" i="10"/>
  <c r="EPE70" i="10"/>
  <c r="EPF70" i="10"/>
  <c r="EPG70" i="10"/>
  <c r="EPH70" i="10"/>
  <c r="EPI70" i="10"/>
  <c r="EPJ70" i="10"/>
  <c r="EPK70" i="10"/>
  <c r="EPL70" i="10"/>
  <c r="EPM70" i="10"/>
  <c r="EPN70" i="10"/>
  <c r="EPO70" i="10"/>
  <c r="EPP70" i="10"/>
  <c r="EPQ70" i="10"/>
  <c r="EPR70" i="10"/>
  <c r="EPS70" i="10"/>
  <c r="EPT70" i="10"/>
  <c r="EPU70" i="10"/>
  <c r="EPV70" i="10"/>
  <c r="EPW70" i="10"/>
  <c r="EPX70" i="10"/>
  <c r="EPY70" i="10"/>
  <c r="EPZ70" i="10"/>
  <c r="EQA70" i="10"/>
  <c r="EQB70" i="10"/>
  <c r="EQC70" i="10"/>
  <c r="EQD70" i="10"/>
  <c r="EQE70" i="10"/>
  <c r="EQF70" i="10"/>
  <c r="EQG70" i="10"/>
  <c r="EQH70" i="10"/>
  <c r="EQI70" i="10"/>
  <c r="EQJ70" i="10"/>
  <c r="EQK70" i="10"/>
  <c r="EQL70" i="10"/>
  <c r="EQM70" i="10"/>
  <c r="EQN70" i="10"/>
  <c r="EQO70" i="10"/>
  <c r="EQP70" i="10"/>
  <c r="EQQ70" i="10"/>
  <c r="EQR70" i="10"/>
  <c r="EQS70" i="10"/>
  <c r="EQT70" i="10"/>
  <c r="EQU70" i="10"/>
  <c r="EQV70" i="10"/>
  <c r="EQW70" i="10"/>
  <c r="EQX70" i="10"/>
  <c r="EQY70" i="10"/>
  <c r="EQZ70" i="10"/>
  <c r="ERA70" i="10"/>
  <c r="ERB70" i="10"/>
  <c r="ERC70" i="10"/>
  <c r="ERD70" i="10"/>
  <c r="ERE70" i="10"/>
  <c r="ERF70" i="10"/>
  <c r="ERG70" i="10"/>
  <c r="ERH70" i="10"/>
  <c r="ERI70" i="10"/>
  <c r="ERJ70" i="10"/>
  <c r="ERK70" i="10"/>
  <c r="ERL70" i="10"/>
  <c r="ERM70" i="10"/>
  <c r="ERN70" i="10"/>
  <c r="ERO70" i="10"/>
  <c r="ERP70" i="10"/>
  <c r="ERQ70" i="10"/>
  <c r="ERR70" i="10"/>
  <c r="ERS70" i="10"/>
  <c r="ERT70" i="10"/>
  <c r="ERU70" i="10"/>
  <c r="ERV70" i="10"/>
  <c r="ERW70" i="10"/>
  <c r="ERX70" i="10"/>
  <c r="ERY70" i="10"/>
  <c r="ERZ70" i="10"/>
  <c r="ESA70" i="10"/>
  <c r="ESB70" i="10"/>
  <c r="ESC70" i="10"/>
  <c r="ESD70" i="10"/>
  <c r="ESE70" i="10"/>
  <c r="ESF70" i="10"/>
  <c r="ESG70" i="10"/>
  <c r="ESH70" i="10"/>
  <c r="ESI70" i="10"/>
  <c r="ESJ70" i="10"/>
  <c r="ESK70" i="10"/>
  <c r="ESL70" i="10"/>
  <c r="ESM70" i="10"/>
  <c r="ESN70" i="10"/>
  <c r="ESO70" i="10"/>
  <c r="ESP70" i="10"/>
  <c r="ESQ70" i="10"/>
  <c r="ESR70" i="10"/>
  <c r="ESS70" i="10"/>
  <c r="EST70" i="10"/>
  <c r="ESU70" i="10"/>
  <c r="ESV70" i="10"/>
  <c r="ESW70" i="10"/>
  <c r="ESX70" i="10"/>
  <c r="ESY70" i="10"/>
  <c r="ESZ70" i="10"/>
  <c r="ETA70" i="10"/>
  <c r="ETB70" i="10"/>
  <c r="ETC70" i="10"/>
  <c r="ETD70" i="10"/>
  <c r="ETE70" i="10"/>
  <c r="ETF70" i="10"/>
  <c r="ETG70" i="10"/>
  <c r="ETH70" i="10"/>
  <c r="ETI70" i="10"/>
  <c r="ETJ70" i="10"/>
  <c r="ETK70" i="10"/>
  <c r="ETL70" i="10"/>
  <c r="ETM70" i="10"/>
  <c r="ETN70" i="10"/>
  <c r="ETO70" i="10"/>
  <c r="ETP70" i="10"/>
  <c r="ETQ70" i="10"/>
  <c r="ETR70" i="10"/>
  <c r="ETS70" i="10"/>
  <c r="ETT70" i="10"/>
  <c r="ETU70" i="10"/>
  <c r="ETV70" i="10"/>
  <c r="ETW70" i="10"/>
  <c r="ETX70" i="10"/>
  <c r="ETY70" i="10"/>
  <c r="ETZ70" i="10"/>
  <c r="EUA70" i="10"/>
  <c r="EUB70" i="10"/>
  <c r="EUC70" i="10"/>
  <c r="EUD70" i="10"/>
  <c r="EUE70" i="10"/>
  <c r="EUF70" i="10"/>
  <c r="EUG70" i="10"/>
  <c r="EUH70" i="10"/>
  <c r="EUI70" i="10"/>
  <c r="EUJ70" i="10"/>
  <c r="EUK70" i="10"/>
  <c r="EUL70" i="10"/>
  <c r="EUM70" i="10"/>
  <c r="EUN70" i="10"/>
  <c r="EUO70" i="10"/>
  <c r="EUP70" i="10"/>
  <c r="EUQ70" i="10"/>
  <c r="EUR70" i="10"/>
  <c r="EUS70" i="10"/>
  <c r="EUT70" i="10"/>
  <c r="EUU70" i="10"/>
  <c r="EUV70" i="10"/>
  <c r="EUW70" i="10"/>
  <c r="EUX70" i="10"/>
  <c r="EUY70" i="10"/>
  <c r="EUZ70" i="10"/>
  <c r="EVA70" i="10"/>
  <c r="EVB70" i="10"/>
  <c r="EVC70" i="10"/>
  <c r="EVD70" i="10"/>
  <c r="EVE70" i="10"/>
  <c r="EVF70" i="10"/>
  <c r="EVG70" i="10"/>
  <c r="EVH70" i="10"/>
  <c r="EVI70" i="10"/>
  <c r="EVJ70" i="10"/>
  <c r="EVK70" i="10"/>
  <c r="EVL70" i="10"/>
  <c r="EVM70" i="10"/>
  <c r="EVN70" i="10"/>
  <c r="EVO70" i="10"/>
  <c r="EVP70" i="10"/>
  <c r="EVQ70" i="10"/>
  <c r="EVR70" i="10"/>
  <c r="EVS70" i="10"/>
  <c r="EVT70" i="10"/>
  <c r="EVU70" i="10"/>
  <c r="EVV70" i="10"/>
  <c r="EVW70" i="10"/>
  <c r="EVX70" i="10"/>
  <c r="EVY70" i="10"/>
  <c r="EVZ70" i="10"/>
  <c r="EWA70" i="10"/>
  <c r="EWB70" i="10"/>
  <c r="EWC70" i="10"/>
  <c r="EWD70" i="10"/>
  <c r="EWE70" i="10"/>
  <c r="EWF70" i="10"/>
  <c r="EWG70" i="10"/>
  <c r="EWH70" i="10"/>
  <c r="EWI70" i="10"/>
  <c r="EWJ70" i="10"/>
  <c r="EWK70" i="10"/>
  <c r="EWL70" i="10"/>
  <c r="EWM70" i="10"/>
  <c r="EWN70" i="10"/>
  <c r="EWO70" i="10"/>
  <c r="EWP70" i="10"/>
  <c r="EWQ70" i="10"/>
  <c r="EWR70" i="10"/>
  <c r="EWS70" i="10"/>
  <c r="EWT70" i="10"/>
  <c r="EWU70" i="10"/>
  <c r="EWV70" i="10"/>
  <c r="EWW70" i="10"/>
  <c r="EWX70" i="10"/>
  <c r="EWY70" i="10"/>
  <c r="EWZ70" i="10"/>
  <c r="EXA70" i="10"/>
  <c r="EXB70" i="10"/>
  <c r="EXC70" i="10"/>
  <c r="EXD70" i="10"/>
  <c r="EXE70" i="10"/>
  <c r="EXF70" i="10"/>
  <c r="EXG70" i="10"/>
  <c r="EXH70" i="10"/>
  <c r="EXI70" i="10"/>
  <c r="EXJ70" i="10"/>
  <c r="EXK70" i="10"/>
  <c r="EXL70" i="10"/>
  <c r="EXM70" i="10"/>
  <c r="EXN70" i="10"/>
  <c r="EXO70" i="10"/>
  <c r="EXP70" i="10"/>
  <c r="EXQ70" i="10"/>
  <c r="EXR70" i="10"/>
  <c r="EXS70" i="10"/>
  <c r="EXT70" i="10"/>
  <c r="EXU70" i="10"/>
  <c r="EXV70" i="10"/>
  <c r="EXW70" i="10"/>
  <c r="EXX70" i="10"/>
  <c r="EXY70" i="10"/>
  <c r="EXZ70" i="10"/>
  <c r="EYA70" i="10"/>
  <c r="EYB70" i="10"/>
  <c r="EYC70" i="10"/>
  <c r="EYD70" i="10"/>
  <c r="EYE70" i="10"/>
  <c r="EYF70" i="10"/>
  <c r="EYG70" i="10"/>
  <c r="EYH70" i="10"/>
  <c r="EYI70" i="10"/>
  <c r="EYJ70" i="10"/>
  <c r="EYK70" i="10"/>
  <c r="EYL70" i="10"/>
  <c r="EYM70" i="10"/>
  <c r="EYN70" i="10"/>
  <c r="EYO70" i="10"/>
  <c r="EYP70" i="10"/>
  <c r="EYQ70" i="10"/>
  <c r="EYR70" i="10"/>
  <c r="EYS70" i="10"/>
  <c r="EYT70" i="10"/>
  <c r="EYU70" i="10"/>
  <c r="EYV70" i="10"/>
  <c r="EYW70" i="10"/>
  <c r="EYX70" i="10"/>
  <c r="EYY70" i="10"/>
  <c r="EYZ70" i="10"/>
  <c r="EZA70" i="10"/>
  <c r="EZB70" i="10"/>
  <c r="EZC70" i="10"/>
  <c r="EZD70" i="10"/>
  <c r="EZE70" i="10"/>
  <c r="EZF70" i="10"/>
  <c r="EZG70" i="10"/>
  <c r="EZH70" i="10"/>
  <c r="EZI70" i="10"/>
  <c r="EZJ70" i="10"/>
  <c r="EZK70" i="10"/>
  <c r="EZL70" i="10"/>
  <c r="EZM70" i="10"/>
  <c r="EZN70" i="10"/>
  <c r="EZO70" i="10"/>
  <c r="EZP70" i="10"/>
  <c r="EZQ70" i="10"/>
  <c r="EZR70" i="10"/>
  <c r="EZS70" i="10"/>
  <c r="EZT70" i="10"/>
  <c r="EZU70" i="10"/>
  <c r="EZV70" i="10"/>
  <c r="EZW70" i="10"/>
  <c r="EZX70" i="10"/>
  <c r="EZY70" i="10"/>
  <c r="EZZ70" i="10"/>
  <c r="FAA70" i="10"/>
  <c r="FAB70" i="10"/>
  <c r="FAC70" i="10"/>
  <c r="FAD70" i="10"/>
  <c r="FAE70" i="10"/>
  <c r="FAF70" i="10"/>
  <c r="FAG70" i="10"/>
  <c r="FAH70" i="10"/>
  <c r="FAI70" i="10"/>
  <c r="FAJ70" i="10"/>
  <c r="FAK70" i="10"/>
  <c r="FAL70" i="10"/>
  <c r="FAM70" i="10"/>
  <c r="FAN70" i="10"/>
  <c r="FAO70" i="10"/>
  <c r="FAP70" i="10"/>
  <c r="FAQ70" i="10"/>
  <c r="FAR70" i="10"/>
  <c r="FAS70" i="10"/>
  <c r="FAT70" i="10"/>
  <c r="FAU70" i="10"/>
  <c r="FAV70" i="10"/>
  <c r="FAW70" i="10"/>
  <c r="FAX70" i="10"/>
  <c r="FAY70" i="10"/>
  <c r="FAZ70" i="10"/>
  <c r="FBA70" i="10"/>
  <c r="FBB70" i="10"/>
  <c r="FBC70" i="10"/>
  <c r="FBD70" i="10"/>
  <c r="FBE70" i="10"/>
  <c r="FBF70" i="10"/>
  <c r="FBG70" i="10"/>
  <c r="FBH70" i="10"/>
  <c r="FBI70" i="10"/>
  <c r="FBJ70" i="10"/>
  <c r="FBK70" i="10"/>
  <c r="FBL70" i="10"/>
  <c r="FBM70" i="10"/>
  <c r="FBN70" i="10"/>
  <c r="FBO70" i="10"/>
  <c r="FBP70" i="10"/>
  <c r="FBQ70" i="10"/>
  <c r="FBR70" i="10"/>
  <c r="FBS70" i="10"/>
  <c r="FBT70" i="10"/>
  <c r="FBU70" i="10"/>
  <c r="FBV70" i="10"/>
  <c r="FBW70" i="10"/>
  <c r="FBX70" i="10"/>
  <c r="FBY70" i="10"/>
  <c r="FBZ70" i="10"/>
  <c r="FCA70" i="10"/>
  <c r="FCB70" i="10"/>
  <c r="FCC70" i="10"/>
  <c r="FCD70" i="10"/>
  <c r="FCE70" i="10"/>
  <c r="FCF70" i="10"/>
  <c r="FCG70" i="10"/>
  <c r="FCH70" i="10"/>
  <c r="FCI70" i="10"/>
  <c r="FCJ70" i="10"/>
  <c r="FCK70" i="10"/>
  <c r="FCL70" i="10"/>
  <c r="FCM70" i="10"/>
  <c r="FCN70" i="10"/>
  <c r="FCO70" i="10"/>
  <c r="FCP70" i="10"/>
  <c r="FCQ70" i="10"/>
  <c r="FCR70" i="10"/>
  <c r="FCS70" i="10"/>
  <c r="FCT70" i="10"/>
  <c r="FCU70" i="10"/>
  <c r="FCV70" i="10"/>
  <c r="FCW70" i="10"/>
  <c r="FCX70" i="10"/>
  <c r="FCY70" i="10"/>
  <c r="FCZ70" i="10"/>
  <c r="FDA70" i="10"/>
  <c r="FDB70" i="10"/>
  <c r="FDC70" i="10"/>
  <c r="FDD70" i="10"/>
  <c r="FDE70" i="10"/>
  <c r="FDF70" i="10"/>
  <c r="FDG70" i="10"/>
  <c r="FDH70" i="10"/>
  <c r="FDI70" i="10"/>
  <c r="FDJ70" i="10"/>
  <c r="FDK70" i="10"/>
  <c r="FDL70" i="10"/>
  <c r="FDM70" i="10"/>
  <c r="FDN70" i="10"/>
  <c r="FDO70" i="10"/>
  <c r="FDP70" i="10"/>
  <c r="FDQ70" i="10"/>
  <c r="FDR70" i="10"/>
  <c r="FDS70" i="10"/>
  <c r="FDT70" i="10"/>
  <c r="FDU70" i="10"/>
  <c r="FDV70" i="10"/>
  <c r="FDW70" i="10"/>
  <c r="FDX70" i="10"/>
  <c r="FDY70" i="10"/>
  <c r="FDZ70" i="10"/>
  <c r="FEA70" i="10"/>
  <c r="FEB70" i="10"/>
  <c r="FEC70" i="10"/>
  <c r="FED70" i="10"/>
  <c r="FEE70" i="10"/>
  <c r="FEF70" i="10"/>
  <c r="FEG70" i="10"/>
  <c r="FEH70" i="10"/>
  <c r="FEI70" i="10"/>
  <c r="FEJ70" i="10"/>
  <c r="FEK70" i="10"/>
  <c r="FEL70" i="10"/>
  <c r="FEM70" i="10"/>
  <c r="FEN70" i="10"/>
  <c r="FEO70" i="10"/>
  <c r="FEP70" i="10"/>
  <c r="FEQ70" i="10"/>
  <c r="FER70" i="10"/>
  <c r="FES70" i="10"/>
  <c r="FET70" i="10"/>
  <c r="FEU70" i="10"/>
  <c r="FEV70" i="10"/>
  <c r="FEW70" i="10"/>
  <c r="FEX70" i="10"/>
  <c r="FEY70" i="10"/>
  <c r="FEZ70" i="10"/>
  <c r="FFA70" i="10"/>
  <c r="FFB70" i="10"/>
  <c r="FFC70" i="10"/>
  <c r="FFD70" i="10"/>
  <c r="FFE70" i="10"/>
  <c r="FFF70" i="10"/>
  <c r="FFG70" i="10"/>
  <c r="FFH70" i="10"/>
  <c r="FFI70" i="10"/>
  <c r="FFJ70" i="10"/>
  <c r="FFK70" i="10"/>
  <c r="FFL70" i="10"/>
  <c r="FFM70" i="10"/>
  <c r="FFN70" i="10"/>
  <c r="FFO70" i="10"/>
  <c r="FFP70" i="10"/>
  <c r="FFQ70" i="10"/>
  <c r="FFR70" i="10"/>
  <c r="FFS70" i="10"/>
  <c r="FFT70" i="10"/>
  <c r="FFU70" i="10"/>
  <c r="FFV70" i="10"/>
  <c r="FFW70" i="10"/>
  <c r="FFX70" i="10"/>
  <c r="FFY70" i="10"/>
  <c r="FFZ70" i="10"/>
  <c r="FGA70" i="10"/>
  <c r="FGB70" i="10"/>
  <c r="FGC70" i="10"/>
  <c r="FGD70" i="10"/>
  <c r="FGE70" i="10"/>
  <c r="FGF70" i="10"/>
  <c r="FGG70" i="10"/>
  <c r="FGH70" i="10"/>
  <c r="FGI70" i="10"/>
  <c r="FGJ70" i="10"/>
  <c r="FGK70" i="10"/>
  <c r="FGL70" i="10"/>
  <c r="FGM70" i="10"/>
  <c r="FGN70" i="10"/>
  <c r="FGO70" i="10"/>
  <c r="FGP70" i="10"/>
  <c r="FGQ70" i="10"/>
  <c r="FGR70" i="10"/>
  <c r="FGS70" i="10"/>
  <c r="FGT70" i="10"/>
  <c r="FGU70" i="10"/>
  <c r="FGV70" i="10"/>
  <c r="FGW70" i="10"/>
  <c r="FGX70" i="10"/>
  <c r="FGY70" i="10"/>
  <c r="FGZ70" i="10"/>
  <c r="FHA70" i="10"/>
  <c r="FHB70" i="10"/>
  <c r="FHC70" i="10"/>
  <c r="FHD70" i="10"/>
  <c r="FHE70" i="10"/>
  <c r="FHF70" i="10"/>
  <c r="FHG70" i="10"/>
  <c r="FHH70" i="10"/>
  <c r="FHI70" i="10"/>
  <c r="FHJ70" i="10"/>
  <c r="FHK70" i="10"/>
  <c r="FHL70" i="10"/>
  <c r="FHM70" i="10"/>
  <c r="FHN70" i="10"/>
  <c r="FHO70" i="10"/>
  <c r="FHP70" i="10"/>
  <c r="FHQ70" i="10"/>
  <c r="FHR70" i="10"/>
  <c r="FHS70" i="10"/>
  <c r="FHT70" i="10"/>
  <c r="FHU70" i="10"/>
  <c r="FHV70" i="10"/>
  <c r="FHW70" i="10"/>
  <c r="FHX70" i="10"/>
  <c r="FHY70" i="10"/>
  <c r="FHZ70" i="10"/>
  <c r="FIA70" i="10"/>
  <c r="FIB70" i="10"/>
  <c r="FIC70" i="10"/>
  <c r="FID70" i="10"/>
  <c r="FIE70" i="10"/>
  <c r="FIF70" i="10"/>
  <c r="FIG70" i="10"/>
  <c r="FIH70" i="10"/>
  <c r="FII70" i="10"/>
  <c r="FIJ70" i="10"/>
  <c r="FIK70" i="10"/>
  <c r="FIL70" i="10"/>
  <c r="FIM70" i="10"/>
  <c r="FIN70" i="10"/>
  <c r="FIO70" i="10"/>
  <c r="FIP70" i="10"/>
  <c r="FIQ70" i="10"/>
  <c r="FIR70" i="10"/>
  <c r="FIS70" i="10"/>
  <c r="FIT70" i="10"/>
  <c r="FIU70" i="10"/>
  <c r="FIV70" i="10"/>
  <c r="FIW70" i="10"/>
  <c r="FIX70" i="10"/>
  <c r="FIY70" i="10"/>
  <c r="FIZ70" i="10"/>
  <c r="FJA70" i="10"/>
  <c r="FJB70" i="10"/>
  <c r="FJC70" i="10"/>
  <c r="FJD70" i="10"/>
  <c r="FJE70" i="10"/>
  <c r="FJF70" i="10"/>
  <c r="FJG70" i="10"/>
  <c r="FJH70" i="10"/>
  <c r="FJI70" i="10"/>
  <c r="FJJ70" i="10"/>
  <c r="FJK70" i="10"/>
  <c r="FJL70" i="10"/>
  <c r="FJM70" i="10"/>
  <c r="FJN70" i="10"/>
  <c r="FJO70" i="10"/>
  <c r="FJP70" i="10"/>
  <c r="FJQ70" i="10"/>
  <c r="FJR70" i="10"/>
  <c r="FJS70" i="10"/>
  <c r="FJT70" i="10"/>
  <c r="FJU70" i="10"/>
  <c r="FJV70" i="10"/>
  <c r="FJW70" i="10"/>
  <c r="FJX70" i="10"/>
  <c r="FJY70" i="10"/>
  <c r="FJZ70" i="10"/>
  <c r="FKA70" i="10"/>
  <c r="FKB70" i="10"/>
  <c r="FKC70" i="10"/>
  <c r="FKD70" i="10"/>
  <c r="FKE70" i="10"/>
  <c r="FKF70" i="10"/>
  <c r="FKG70" i="10"/>
  <c r="FKH70" i="10"/>
  <c r="FKI70" i="10"/>
  <c r="FKJ70" i="10"/>
  <c r="FKK70" i="10"/>
  <c r="FKL70" i="10"/>
  <c r="FKM70" i="10"/>
  <c r="FKN70" i="10"/>
  <c r="FKO70" i="10"/>
  <c r="FKP70" i="10"/>
  <c r="FKQ70" i="10"/>
  <c r="FKR70" i="10"/>
  <c r="FKS70" i="10"/>
  <c r="FKT70" i="10"/>
  <c r="FKU70" i="10"/>
  <c r="FKV70" i="10"/>
  <c r="FKW70" i="10"/>
  <c r="FKX70" i="10"/>
  <c r="FKY70" i="10"/>
  <c r="FKZ70" i="10"/>
  <c r="FLA70" i="10"/>
  <c r="FLB70" i="10"/>
  <c r="FLC70" i="10"/>
  <c r="FLD70" i="10"/>
  <c r="FLE70" i="10"/>
  <c r="FLF70" i="10"/>
  <c r="FLG70" i="10"/>
  <c r="FLH70" i="10"/>
  <c r="FLI70" i="10"/>
  <c r="FLJ70" i="10"/>
  <c r="FLK70" i="10"/>
  <c r="FLL70" i="10"/>
  <c r="FLM70" i="10"/>
  <c r="FLN70" i="10"/>
  <c r="FLO70" i="10"/>
  <c r="FLP70" i="10"/>
  <c r="FLQ70" i="10"/>
  <c r="FLR70" i="10"/>
  <c r="FLS70" i="10"/>
  <c r="FLT70" i="10"/>
  <c r="FLU70" i="10"/>
  <c r="FLV70" i="10"/>
  <c r="FLW70" i="10"/>
  <c r="FLX70" i="10"/>
  <c r="FLY70" i="10"/>
  <c r="FLZ70" i="10"/>
  <c r="FMA70" i="10"/>
  <c r="FMB70" i="10"/>
  <c r="FMC70" i="10"/>
  <c r="FMD70" i="10"/>
  <c r="FME70" i="10"/>
  <c r="FMF70" i="10"/>
  <c r="FMG70" i="10"/>
  <c r="FMH70" i="10"/>
  <c r="FMI70" i="10"/>
  <c r="FMJ70" i="10"/>
  <c r="FMK70" i="10"/>
  <c r="FML70" i="10"/>
  <c r="FMM70" i="10"/>
  <c r="FMN70" i="10"/>
  <c r="FMO70" i="10"/>
  <c r="FMP70" i="10"/>
  <c r="FMQ70" i="10"/>
  <c r="FMR70" i="10"/>
  <c r="FMS70" i="10"/>
  <c r="FMT70" i="10"/>
  <c r="FMU70" i="10"/>
  <c r="FMV70" i="10"/>
  <c r="FMW70" i="10"/>
  <c r="FMX70" i="10"/>
  <c r="FMY70" i="10"/>
  <c r="FMZ70" i="10"/>
  <c r="FNA70" i="10"/>
  <c r="FNB70" i="10"/>
  <c r="FNC70" i="10"/>
  <c r="FND70" i="10"/>
  <c r="FNE70" i="10"/>
  <c r="FNF70" i="10"/>
  <c r="FNG70" i="10"/>
  <c r="FNH70" i="10"/>
  <c r="FNI70" i="10"/>
  <c r="FNJ70" i="10"/>
  <c r="FNK70" i="10"/>
  <c r="FNL70" i="10"/>
  <c r="FNM70" i="10"/>
  <c r="FNN70" i="10"/>
  <c r="FNO70" i="10"/>
  <c r="FNP70" i="10"/>
  <c r="FNQ70" i="10"/>
  <c r="FNR70" i="10"/>
  <c r="FNS70" i="10"/>
  <c r="FNT70" i="10"/>
  <c r="FNU70" i="10"/>
  <c r="FNV70" i="10"/>
  <c r="FNW70" i="10"/>
  <c r="FNX70" i="10"/>
  <c r="FNY70" i="10"/>
  <c r="FNZ70" i="10"/>
  <c r="FOA70" i="10"/>
  <c r="FOB70" i="10"/>
  <c r="FOC70" i="10"/>
  <c r="FOD70" i="10"/>
  <c r="FOE70" i="10"/>
  <c r="FOF70" i="10"/>
  <c r="FOG70" i="10"/>
  <c r="FOH70" i="10"/>
  <c r="FOI70" i="10"/>
  <c r="FOJ70" i="10"/>
  <c r="FOK70" i="10"/>
  <c r="FOL70" i="10"/>
  <c r="FOM70" i="10"/>
  <c r="FON70" i="10"/>
  <c r="FOO70" i="10"/>
  <c r="FOP70" i="10"/>
  <c r="FOQ70" i="10"/>
  <c r="FOR70" i="10"/>
  <c r="FOS70" i="10"/>
  <c r="FOT70" i="10"/>
  <c r="FOU70" i="10"/>
  <c r="FOV70" i="10"/>
  <c r="FOW70" i="10"/>
  <c r="FOX70" i="10"/>
  <c r="FOY70" i="10"/>
  <c r="FOZ70" i="10"/>
  <c r="FPA70" i="10"/>
  <c r="FPB70" i="10"/>
  <c r="FPC70" i="10"/>
  <c r="FPD70" i="10"/>
  <c r="FPE70" i="10"/>
  <c r="FPF70" i="10"/>
  <c r="FPG70" i="10"/>
  <c r="FPH70" i="10"/>
  <c r="FPI70" i="10"/>
  <c r="FPJ70" i="10"/>
  <c r="FPK70" i="10"/>
  <c r="FPL70" i="10"/>
  <c r="FPM70" i="10"/>
  <c r="FPN70" i="10"/>
  <c r="FPO70" i="10"/>
  <c r="FPP70" i="10"/>
  <c r="FPQ70" i="10"/>
  <c r="FPR70" i="10"/>
  <c r="FPS70" i="10"/>
  <c r="FPT70" i="10"/>
  <c r="FPU70" i="10"/>
  <c r="FPV70" i="10"/>
  <c r="FPW70" i="10"/>
  <c r="FPX70" i="10"/>
  <c r="FPY70" i="10"/>
  <c r="FPZ70" i="10"/>
  <c r="FQA70" i="10"/>
  <c r="FQB70" i="10"/>
  <c r="FQC70" i="10"/>
  <c r="FQD70" i="10"/>
  <c r="FQE70" i="10"/>
  <c r="FQF70" i="10"/>
  <c r="FQG70" i="10"/>
  <c r="FQH70" i="10"/>
  <c r="FQI70" i="10"/>
  <c r="FQJ70" i="10"/>
  <c r="FQK70" i="10"/>
  <c r="FQL70" i="10"/>
  <c r="FQM70" i="10"/>
  <c r="FQN70" i="10"/>
  <c r="FQO70" i="10"/>
  <c r="FQP70" i="10"/>
  <c r="FQQ70" i="10"/>
  <c r="FQR70" i="10"/>
  <c r="FQS70" i="10"/>
  <c r="FQT70" i="10"/>
  <c r="FQU70" i="10"/>
  <c r="FQV70" i="10"/>
  <c r="FQW70" i="10"/>
  <c r="FQX70" i="10"/>
  <c r="FQY70" i="10"/>
  <c r="FQZ70" i="10"/>
  <c r="FRA70" i="10"/>
  <c r="FRB70" i="10"/>
  <c r="FRC70" i="10"/>
  <c r="FRD70" i="10"/>
  <c r="FRE70" i="10"/>
  <c r="FRF70" i="10"/>
  <c r="FRG70" i="10"/>
  <c r="FRH70" i="10"/>
  <c r="FRI70" i="10"/>
  <c r="FRJ70" i="10"/>
  <c r="FRK70" i="10"/>
  <c r="FRL70" i="10"/>
  <c r="FRM70" i="10"/>
  <c r="FRN70" i="10"/>
  <c r="FRO70" i="10"/>
  <c r="FRP70" i="10"/>
  <c r="FRQ70" i="10"/>
  <c r="FRR70" i="10"/>
  <c r="FRS70" i="10"/>
  <c r="FRT70" i="10"/>
  <c r="FRU70" i="10"/>
  <c r="FRV70" i="10"/>
  <c r="FRW70" i="10"/>
  <c r="FRX70" i="10"/>
  <c r="FRY70" i="10"/>
  <c r="FRZ70" i="10"/>
  <c r="FSA70" i="10"/>
  <c r="FSB70" i="10"/>
  <c r="FSC70" i="10"/>
  <c r="FSD70" i="10"/>
  <c r="FSE70" i="10"/>
  <c r="FSF70" i="10"/>
  <c r="FSG70" i="10"/>
  <c r="FSH70" i="10"/>
  <c r="FSI70" i="10"/>
  <c r="FSJ70" i="10"/>
  <c r="FSK70" i="10"/>
  <c r="FSL70" i="10"/>
  <c r="FSM70" i="10"/>
  <c r="FSN70" i="10"/>
  <c r="FSO70" i="10"/>
  <c r="FSP70" i="10"/>
  <c r="FSQ70" i="10"/>
  <c r="FSR70" i="10"/>
  <c r="FSS70" i="10"/>
  <c r="FST70" i="10"/>
  <c r="FSU70" i="10"/>
  <c r="FSV70" i="10"/>
  <c r="FSW70" i="10"/>
  <c r="FSX70" i="10"/>
  <c r="FSY70" i="10"/>
  <c r="FSZ70" i="10"/>
  <c r="FTA70" i="10"/>
  <c r="FTB70" i="10"/>
  <c r="FTC70" i="10"/>
  <c r="FTD70" i="10"/>
  <c r="FTE70" i="10"/>
  <c r="FTF70" i="10"/>
  <c r="FTG70" i="10"/>
  <c r="FTH70" i="10"/>
  <c r="FTI70" i="10"/>
  <c r="FTJ70" i="10"/>
  <c r="FTK70" i="10"/>
  <c r="FTL70" i="10"/>
  <c r="FTM70" i="10"/>
  <c r="FTN70" i="10"/>
  <c r="FTO70" i="10"/>
  <c r="FTP70" i="10"/>
  <c r="FTQ70" i="10"/>
  <c r="FTR70" i="10"/>
  <c r="FTS70" i="10"/>
  <c r="FTT70" i="10"/>
  <c r="FTU70" i="10"/>
  <c r="FTV70" i="10"/>
  <c r="FTW70" i="10"/>
  <c r="FTX70" i="10"/>
  <c r="FTY70" i="10"/>
  <c r="FTZ70" i="10"/>
  <c r="FUA70" i="10"/>
  <c r="FUB70" i="10"/>
  <c r="FUC70" i="10"/>
  <c r="FUD70" i="10"/>
  <c r="FUE70" i="10"/>
  <c r="FUF70" i="10"/>
  <c r="FUG70" i="10"/>
  <c r="FUH70" i="10"/>
  <c r="FUI70" i="10"/>
  <c r="FUJ70" i="10"/>
  <c r="FUK70" i="10"/>
  <c r="FUL70" i="10"/>
  <c r="FUM70" i="10"/>
  <c r="FUN70" i="10"/>
  <c r="FUO70" i="10"/>
  <c r="FUP70" i="10"/>
  <c r="FUQ70" i="10"/>
  <c r="FUR70" i="10"/>
  <c r="FUS70" i="10"/>
  <c r="FUT70" i="10"/>
  <c r="FUU70" i="10"/>
  <c r="FUV70" i="10"/>
  <c r="FUW70" i="10"/>
  <c r="FUX70" i="10"/>
  <c r="FUY70" i="10"/>
  <c r="FUZ70" i="10"/>
  <c r="FVA70" i="10"/>
  <c r="FVB70" i="10"/>
  <c r="FVC70" i="10"/>
  <c r="FVD70" i="10"/>
  <c r="FVE70" i="10"/>
  <c r="FVF70" i="10"/>
  <c r="FVG70" i="10"/>
  <c r="FVH70" i="10"/>
  <c r="FVI70" i="10"/>
  <c r="FVJ70" i="10"/>
  <c r="FVK70" i="10"/>
  <c r="FVL70" i="10"/>
  <c r="FVM70" i="10"/>
  <c r="FVN70" i="10"/>
  <c r="FVO70" i="10"/>
  <c r="FVP70" i="10"/>
  <c r="FVQ70" i="10"/>
  <c r="FVR70" i="10"/>
  <c r="FVS70" i="10"/>
  <c r="FVT70" i="10"/>
  <c r="FVU70" i="10"/>
  <c r="FVV70" i="10"/>
  <c r="FVW70" i="10"/>
  <c r="FVX70" i="10"/>
  <c r="FVY70" i="10"/>
  <c r="FVZ70" i="10"/>
  <c r="FWA70" i="10"/>
  <c r="FWB70" i="10"/>
  <c r="FWC70" i="10"/>
  <c r="FWD70" i="10"/>
  <c r="FWE70" i="10"/>
  <c r="FWF70" i="10"/>
  <c r="FWG70" i="10"/>
  <c r="FWH70" i="10"/>
  <c r="FWI70" i="10"/>
  <c r="FWJ70" i="10"/>
  <c r="FWK70" i="10"/>
  <c r="FWL70" i="10"/>
  <c r="FWM70" i="10"/>
  <c r="FWN70" i="10"/>
  <c r="FWO70" i="10"/>
  <c r="FWP70" i="10"/>
  <c r="FWQ70" i="10"/>
  <c r="FWR70" i="10"/>
  <c r="FWS70" i="10"/>
  <c r="FWT70" i="10"/>
  <c r="FWU70" i="10"/>
  <c r="FWV70" i="10"/>
  <c r="FWW70" i="10"/>
  <c r="FWX70" i="10"/>
  <c r="FWY70" i="10"/>
  <c r="FWZ70" i="10"/>
  <c r="FXA70" i="10"/>
  <c r="FXB70" i="10"/>
  <c r="FXC70" i="10"/>
  <c r="FXD70" i="10"/>
  <c r="FXE70" i="10"/>
  <c r="FXF70" i="10"/>
  <c r="FXG70" i="10"/>
  <c r="FXH70" i="10"/>
  <c r="FXI70" i="10"/>
  <c r="FXJ70" i="10"/>
  <c r="FXK70" i="10"/>
  <c r="FXL70" i="10"/>
  <c r="FXM70" i="10"/>
  <c r="FXN70" i="10"/>
  <c r="FXO70" i="10"/>
  <c r="FXP70" i="10"/>
  <c r="FXQ70" i="10"/>
  <c r="FXR70" i="10"/>
  <c r="FXS70" i="10"/>
  <c r="FXT70" i="10"/>
  <c r="FXU70" i="10"/>
  <c r="FXV70" i="10"/>
  <c r="FXW70" i="10"/>
  <c r="FXX70" i="10"/>
  <c r="FXY70" i="10"/>
  <c r="FXZ70" i="10"/>
  <c r="FYA70" i="10"/>
  <c r="FYB70" i="10"/>
  <c r="FYC70" i="10"/>
  <c r="FYD70" i="10"/>
  <c r="FYE70" i="10"/>
  <c r="FYF70" i="10"/>
  <c r="FYG70" i="10"/>
  <c r="FYH70" i="10"/>
  <c r="FYI70" i="10"/>
  <c r="FYJ70" i="10"/>
  <c r="FYK70" i="10"/>
  <c r="FYL70" i="10"/>
  <c r="FYM70" i="10"/>
  <c r="FYN70" i="10"/>
  <c r="FYO70" i="10"/>
  <c r="FYP70" i="10"/>
  <c r="FYQ70" i="10"/>
  <c r="FYR70" i="10"/>
  <c r="FYS70" i="10"/>
  <c r="FYT70" i="10"/>
  <c r="FYU70" i="10"/>
  <c r="FYV70" i="10"/>
  <c r="FYW70" i="10"/>
  <c r="FYX70" i="10"/>
  <c r="FYY70" i="10"/>
  <c r="FYZ70" i="10"/>
  <c r="FZA70" i="10"/>
  <c r="FZB70" i="10"/>
  <c r="FZC70" i="10"/>
  <c r="FZD70" i="10"/>
  <c r="FZE70" i="10"/>
  <c r="FZF70" i="10"/>
  <c r="FZG70" i="10"/>
  <c r="FZH70" i="10"/>
  <c r="FZI70" i="10"/>
  <c r="FZJ70" i="10"/>
  <c r="FZK70" i="10"/>
  <c r="FZL70" i="10"/>
  <c r="FZM70" i="10"/>
  <c r="FZN70" i="10"/>
  <c r="FZO70" i="10"/>
  <c r="FZP70" i="10"/>
  <c r="FZQ70" i="10"/>
  <c r="FZR70" i="10"/>
  <c r="FZS70" i="10"/>
  <c r="FZT70" i="10"/>
  <c r="FZU70" i="10"/>
  <c r="FZV70" i="10"/>
  <c r="FZW70" i="10"/>
  <c r="FZX70" i="10"/>
  <c r="FZY70" i="10"/>
  <c r="FZZ70" i="10"/>
  <c r="GAA70" i="10"/>
  <c r="GAB70" i="10"/>
  <c r="GAC70" i="10"/>
  <c r="GAD70" i="10"/>
  <c r="GAE70" i="10"/>
  <c r="GAF70" i="10"/>
  <c r="GAG70" i="10"/>
  <c r="GAH70" i="10"/>
  <c r="GAI70" i="10"/>
  <c r="GAJ70" i="10"/>
  <c r="GAK70" i="10"/>
  <c r="GAL70" i="10"/>
  <c r="GAM70" i="10"/>
  <c r="GAN70" i="10"/>
  <c r="GAO70" i="10"/>
  <c r="GAP70" i="10"/>
  <c r="GAQ70" i="10"/>
  <c r="GAR70" i="10"/>
  <c r="GAS70" i="10"/>
  <c r="GAT70" i="10"/>
  <c r="GAU70" i="10"/>
  <c r="GAV70" i="10"/>
  <c r="GAW70" i="10"/>
  <c r="GAX70" i="10"/>
  <c r="GAY70" i="10"/>
  <c r="GAZ70" i="10"/>
  <c r="GBA70" i="10"/>
  <c r="GBB70" i="10"/>
  <c r="GBC70" i="10"/>
  <c r="GBD70" i="10"/>
  <c r="GBE70" i="10"/>
  <c r="GBF70" i="10"/>
  <c r="GBG70" i="10"/>
  <c r="GBH70" i="10"/>
  <c r="GBI70" i="10"/>
  <c r="GBJ70" i="10"/>
  <c r="GBK70" i="10"/>
  <c r="GBL70" i="10"/>
  <c r="GBM70" i="10"/>
  <c r="GBN70" i="10"/>
  <c r="GBO70" i="10"/>
  <c r="GBP70" i="10"/>
  <c r="GBQ70" i="10"/>
  <c r="GBR70" i="10"/>
  <c r="GBS70" i="10"/>
  <c r="GBT70" i="10"/>
  <c r="GBU70" i="10"/>
  <c r="GBV70" i="10"/>
  <c r="GBW70" i="10"/>
  <c r="GBX70" i="10"/>
  <c r="GBY70" i="10"/>
  <c r="GBZ70" i="10"/>
  <c r="GCA70" i="10"/>
  <c r="GCB70" i="10"/>
  <c r="GCC70" i="10"/>
  <c r="GCD70" i="10"/>
  <c r="GCE70" i="10"/>
  <c r="GCF70" i="10"/>
  <c r="GCG70" i="10"/>
  <c r="GCH70" i="10"/>
  <c r="GCI70" i="10"/>
  <c r="GCJ70" i="10"/>
  <c r="GCK70" i="10"/>
  <c r="GCL70" i="10"/>
  <c r="GCM70" i="10"/>
  <c r="GCN70" i="10"/>
  <c r="GCO70" i="10"/>
  <c r="GCP70" i="10"/>
  <c r="GCQ70" i="10"/>
  <c r="GCR70" i="10"/>
  <c r="GCS70" i="10"/>
  <c r="GCT70" i="10"/>
  <c r="GCU70" i="10"/>
  <c r="GCV70" i="10"/>
  <c r="GCW70" i="10"/>
  <c r="GCX70" i="10"/>
  <c r="GCY70" i="10"/>
  <c r="GCZ70" i="10"/>
  <c r="GDA70" i="10"/>
  <c r="GDB70" i="10"/>
  <c r="GDC70" i="10"/>
  <c r="GDD70" i="10"/>
  <c r="GDE70" i="10"/>
  <c r="GDF70" i="10"/>
  <c r="GDG70" i="10"/>
  <c r="GDH70" i="10"/>
  <c r="GDI70" i="10"/>
  <c r="GDJ70" i="10"/>
  <c r="GDK70" i="10"/>
  <c r="GDL70" i="10"/>
  <c r="GDM70" i="10"/>
  <c r="GDN70" i="10"/>
  <c r="GDO70" i="10"/>
  <c r="GDP70" i="10"/>
  <c r="GDQ70" i="10"/>
  <c r="GDR70" i="10"/>
  <c r="GDS70" i="10"/>
  <c r="GDT70" i="10"/>
  <c r="GDU70" i="10"/>
  <c r="GDV70" i="10"/>
  <c r="GDW70" i="10"/>
  <c r="GDX70" i="10"/>
  <c r="GDY70" i="10"/>
  <c r="GDZ70" i="10"/>
  <c r="GEA70" i="10"/>
  <c r="GEB70" i="10"/>
  <c r="GEC70" i="10"/>
  <c r="GED70" i="10"/>
  <c r="GEE70" i="10"/>
  <c r="GEF70" i="10"/>
  <c r="GEG70" i="10"/>
  <c r="GEH70" i="10"/>
  <c r="GEI70" i="10"/>
  <c r="GEJ70" i="10"/>
  <c r="GEK70" i="10"/>
  <c r="GEL70" i="10"/>
  <c r="GEM70" i="10"/>
  <c r="GEN70" i="10"/>
  <c r="GEO70" i="10"/>
  <c r="GEP70" i="10"/>
  <c r="GEQ70" i="10"/>
  <c r="GER70" i="10"/>
  <c r="GES70" i="10"/>
  <c r="GET70" i="10"/>
  <c r="GEU70" i="10"/>
  <c r="GEV70" i="10"/>
  <c r="GEW70" i="10"/>
  <c r="GEX70" i="10"/>
  <c r="GEY70" i="10"/>
  <c r="GEZ70" i="10"/>
  <c r="GFA70" i="10"/>
  <c r="GFB70" i="10"/>
  <c r="GFC70" i="10"/>
  <c r="GFD70" i="10"/>
  <c r="GFE70" i="10"/>
  <c r="GFF70" i="10"/>
  <c r="GFG70" i="10"/>
  <c r="GFH70" i="10"/>
  <c r="GFI70" i="10"/>
  <c r="GFJ70" i="10"/>
  <c r="GFK70" i="10"/>
  <c r="GFL70" i="10"/>
  <c r="GFM70" i="10"/>
  <c r="GFN70" i="10"/>
  <c r="GFO70" i="10"/>
  <c r="GFP70" i="10"/>
  <c r="GFQ70" i="10"/>
  <c r="GFR70" i="10"/>
  <c r="GFS70" i="10"/>
  <c r="GFT70" i="10"/>
  <c r="GFU70" i="10"/>
  <c r="GFV70" i="10"/>
  <c r="GFW70" i="10"/>
  <c r="GFX70" i="10"/>
  <c r="GFY70" i="10"/>
  <c r="GFZ70" i="10"/>
  <c r="GGA70" i="10"/>
  <c r="GGB70" i="10"/>
  <c r="GGC70" i="10"/>
  <c r="GGD70" i="10"/>
  <c r="GGE70" i="10"/>
  <c r="GGF70" i="10"/>
  <c r="GGG70" i="10"/>
  <c r="GGH70" i="10"/>
  <c r="GGI70" i="10"/>
  <c r="GGJ70" i="10"/>
  <c r="GGK70" i="10"/>
  <c r="GGL70" i="10"/>
  <c r="GGM70" i="10"/>
  <c r="GGN70" i="10"/>
  <c r="GGO70" i="10"/>
  <c r="GGP70" i="10"/>
  <c r="GGQ70" i="10"/>
  <c r="GGR70" i="10"/>
  <c r="GGS70" i="10"/>
  <c r="GGT70" i="10"/>
  <c r="GGU70" i="10"/>
  <c r="GGV70" i="10"/>
  <c r="GGW70" i="10"/>
  <c r="GGX70" i="10"/>
  <c r="GGY70" i="10"/>
  <c r="GGZ70" i="10"/>
  <c r="GHA70" i="10"/>
  <c r="GHB70" i="10"/>
  <c r="GHC70" i="10"/>
  <c r="GHD70" i="10"/>
  <c r="GHE70" i="10"/>
  <c r="GHF70" i="10"/>
  <c r="GHG70" i="10"/>
  <c r="GHH70" i="10"/>
  <c r="GHI70" i="10"/>
  <c r="GHJ70" i="10"/>
  <c r="GHK70" i="10"/>
  <c r="GHL70" i="10"/>
  <c r="GHM70" i="10"/>
  <c r="GHN70" i="10"/>
  <c r="GHO70" i="10"/>
  <c r="GHP70" i="10"/>
  <c r="GHQ70" i="10"/>
  <c r="GHR70" i="10"/>
  <c r="GHS70" i="10"/>
  <c r="GHT70" i="10"/>
  <c r="GHU70" i="10"/>
  <c r="GHV70" i="10"/>
  <c r="GHW70" i="10"/>
  <c r="GHX70" i="10"/>
  <c r="GHY70" i="10"/>
  <c r="GHZ70" i="10"/>
  <c r="GIA70" i="10"/>
  <c r="GIB70" i="10"/>
  <c r="GIC70" i="10"/>
  <c r="GID70" i="10"/>
  <c r="GIE70" i="10"/>
  <c r="GIF70" i="10"/>
  <c r="GIG70" i="10"/>
  <c r="GIH70" i="10"/>
  <c r="GII70" i="10"/>
  <c r="GIJ70" i="10"/>
  <c r="GIK70" i="10"/>
  <c r="GIL70" i="10"/>
  <c r="GIM70" i="10"/>
  <c r="GIN70" i="10"/>
  <c r="GIO70" i="10"/>
  <c r="GIP70" i="10"/>
  <c r="GIQ70" i="10"/>
  <c r="GIR70" i="10"/>
  <c r="GIS70" i="10"/>
  <c r="GIT70" i="10"/>
  <c r="GIU70" i="10"/>
  <c r="GIV70" i="10"/>
  <c r="GIW70" i="10"/>
  <c r="GIX70" i="10"/>
  <c r="GIY70" i="10"/>
  <c r="GIZ70" i="10"/>
  <c r="GJA70" i="10"/>
  <c r="GJB70" i="10"/>
  <c r="GJC70" i="10"/>
  <c r="GJD70" i="10"/>
  <c r="GJE70" i="10"/>
  <c r="GJF70" i="10"/>
  <c r="GJG70" i="10"/>
  <c r="GJH70" i="10"/>
  <c r="GJI70" i="10"/>
  <c r="GJJ70" i="10"/>
  <c r="GJK70" i="10"/>
  <c r="GJL70" i="10"/>
  <c r="GJM70" i="10"/>
  <c r="GJN70" i="10"/>
  <c r="GJO70" i="10"/>
  <c r="GJP70" i="10"/>
  <c r="GJQ70" i="10"/>
  <c r="GJR70" i="10"/>
  <c r="GJS70" i="10"/>
  <c r="GJT70" i="10"/>
  <c r="GJU70" i="10"/>
  <c r="GJV70" i="10"/>
  <c r="GJW70" i="10"/>
  <c r="GJX70" i="10"/>
  <c r="GJY70" i="10"/>
  <c r="GJZ70" i="10"/>
  <c r="GKA70" i="10"/>
  <c r="GKB70" i="10"/>
  <c r="GKC70" i="10"/>
  <c r="GKD70" i="10"/>
  <c r="GKE70" i="10"/>
  <c r="GKF70" i="10"/>
  <c r="GKG70" i="10"/>
  <c r="GKH70" i="10"/>
  <c r="GKI70" i="10"/>
  <c r="GKJ70" i="10"/>
  <c r="GKK70" i="10"/>
  <c r="GKL70" i="10"/>
  <c r="GKM70" i="10"/>
  <c r="GKN70" i="10"/>
  <c r="GKO70" i="10"/>
  <c r="GKP70" i="10"/>
  <c r="GKQ70" i="10"/>
  <c r="GKR70" i="10"/>
  <c r="GKS70" i="10"/>
  <c r="GKT70" i="10"/>
  <c r="GKU70" i="10"/>
  <c r="GKV70" i="10"/>
  <c r="GKW70" i="10"/>
  <c r="GKX70" i="10"/>
  <c r="GKY70" i="10"/>
  <c r="GKZ70" i="10"/>
  <c r="GLA70" i="10"/>
  <c r="GLB70" i="10"/>
  <c r="GLC70" i="10"/>
  <c r="GLD70" i="10"/>
  <c r="GLE70" i="10"/>
  <c r="GLF70" i="10"/>
  <c r="GLG70" i="10"/>
  <c r="GLH70" i="10"/>
  <c r="GLI70" i="10"/>
  <c r="GLJ70" i="10"/>
  <c r="GLK70" i="10"/>
  <c r="GLL70" i="10"/>
  <c r="GLM70" i="10"/>
  <c r="GLN70" i="10"/>
  <c r="GLO70" i="10"/>
  <c r="GLP70" i="10"/>
  <c r="GLQ70" i="10"/>
  <c r="GLR70" i="10"/>
  <c r="GLS70" i="10"/>
  <c r="GLT70" i="10"/>
  <c r="GLU70" i="10"/>
  <c r="GLV70" i="10"/>
  <c r="GLW70" i="10"/>
  <c r="GLX70" i="10"/>
  <c r="GLY70" i="10"/>
  <c r="GLZ70" i="10"/>
  <c r="GMA70" i="10"/>
  <c r="GMB70" i="10"/>
  <c r="GMC70" i="10"/>
  <c r="GMD70" i="10"/>
  <c r="GME70" i="10"/>
  <c r="GMF70" i="10"/>
  <c r="GMG70" i="10"/>
  <c r="GMH70" i="10"/>
  <c r="GMI70" i="10"/>
  <c r="GMJ70" i="10"/>
  <c r="GMK70" i="10"/>
  <c r="GML70" i="10"/>
  <c r="GMM70" i="10"/>
  <c r="GMN70" i="10"/>
  <c r="GMO70" i="10"/>
  <c r="GMP70" i="10"/>
  <c r="GMQ70" i="10"/>
  <c r="GMR70" i="10"/>
  <c r="GMS70" i="10"/>
  <c r="GMT70" i="10"/>
  <c r="GMU70" i="10"/>
  <c r="GMV70" i="10"/>
  <c r="GMW70" i="10"/>
  <c r="GMX70" i="10"/>
  <c r="GMY70" i="10"/>
  <c r="GMZ70" i="10"/>
  <c r="GNA70" i="10"/>
  <c r="GNB70" i="10"/>
  <c r="GNC70" i="10"/>
  <c r="GND70" i="10"/>
  <c r="GNE70" i="10"/>
  <c r="GNF70" i="10"/>
  <c r="GNG70" i="10"/>
  <c r="GNH70" i="10"/>
  <c r="GNI70" i="10"/>
  <c r="GNJ70" i="10"/>
  <c r="GNK70" i="10"/>
  <c r="GNL70" i="10"/>
  <c r="GNM70" i="10"/>
  <c r="GNN70" i="10"/>
  <c r="GNO70" i="10"/>
  <c r="GNP70" i="10"/>
  <c r="GNQ70" i="10"/>
  <c r="GNR70" i="10"/>
  <c r="GNS70" i="10"/>
  <c r="GNT70" i="10"/>
  <c r="GNU70" i="10"/>
  <c r="GNV70" i="10"/>
  <c r="GNW70" i="10"/>
  <c r="GNX70" i="10"/>
  <c r="GNY70" i="10"/>
  <c r="GNZ70" i="10"/>
  <c r="GOA70" i="10"/>
  <c r="GOB70" i="10"/>
  <c r="GOC70" i="10"/>
  <c r="GOD70" i="10"/>
  <c r="GOE70" i="10"/>
  <c r="GOF70" i="10"/>
  <c r="GOG70" i="10"/>
  <c r="GOH70" i="10"/>
  <c r="GOI70" i="10"/>
  <c r="GOJ70" i="10"/>
  <c r="GOK70" i="10"/>
  <c r="GOL70" i="10"/>
  <c r="GOM70" i="10"/>
  <c r="GON70" i="10"/>
  <c r="GOO70" i="10"/>
  <c r="GOP70" i="10"/>
  <c r="GOQ70" i="10"/>
  <c r="GOR70" i="10"/>
  <c r="GOS70" i="10"/>
  <c r="GOT70" i="10"/>
  <c r="GOU70" i="10"/>
  <c r="GOV70" i="10"/>
  <c r="GOW70" i="10"/>
  <c r="GOX70" i="10"/>
  <c r="GOY70" i="10"/>
  <c r="GOZ70" i="10"/>
  <c r="GPA70" i="10"/>
  <c r="GPB70" i="10"/>
  <c r="GPC70" i="10"/>
  <c r="GPD70" i="10"/>
  <c r="GPE70" i="10"/>
  <c r="GPF70" i="10"/>
  <c r="GPG70" i="10"/>
  <c r="GPH70" i="10"/>
  <c r="GPI70" i="10"/>
  <c r="GPJ70" i="10"/>
  <c r="GPK70" i="10"/>
  <c r="GPL70" i="10"/>
  <c r="GPM70" i="10"/>
  <c r="GPN70" i="10"/>
  <c r="GPO70" i="10"/>
  <c r="GPP70" i="10"/>
  <c r="GPQ70" i="10"/>
  <c r="GPR70" i="10"/>
  <c r="GPS70" i="10"/>
  <c r="GPT70" i="10"/>
  <c r="GPU70" i="10"/>
  <c r="GPV70" i="10"/>
  <c r="GPW70" i="10"/>
  <c r="GPX70" i="10"/>
  <c r="GPY70" i="10"/>
  <c r="GPZ70" i="10"/>
  <c r="GQA70" i="10"/>
  <c r="GQB70" i="10"/>
  <c r="GQC70" i="10"/>
  <c r="GQD70" i="10"/>
  <c r="GQE70" i="10"/>
  <c r="GQF70" i="10"/>
  <c r="GQG70" i="10"/>
  <c r="GQH70" i="10"/>
  <c r="GQI70" i="10"/>
  <c r="GQJ70" i="10"/>
  <c r="GQK70" i="10"/>
  <c r="GQL70" i="10"/>
  <c r="GQM70" i="10"/>
  <c r="GQN70" i="10"/>
  <c r="GQO70" i="10"/>
  <c r="GQP70" i="10"/>
  <c r="GQQ70" i="10"/>
  <c r="GQR70" i="10"/>
  <c r="GQS70" i="10"/>
  <c r="GQT70" i="10"/>
  <c r="GQU70" i="10"/>
  <c r="GQV70" i="10"/>
  <c r="GQW70" i="10"/>
  <c r="GQX70" i="10"/>
  <c r="GQY70" i="10"/>
  <c r="GQZ70" i="10"/>
  <c r="GRA70" i="10"/>
  <c r="GRB70" i="10"/>
  <c r="GRC70" i="10"/>
  <c r="GRD70" i="10"/>
  <c r="GRE70" i="10"/>
  <c r="GRF70" i="10"/>
  <c r="GRG70" i="10"/>
  <c r="GRH70" i="10"/>
  <c r="GRI70" i="10"/>
  <c r="GRJ70" i="10"/>
  <c r="GRK70" i="10"/>
  <c r="GRL70" i="10"/>
  <c r="GRM70" i="10"/>
  <c r="GRN70" i="10"/>
  <c r="GRO70" i="10"/>
  <c r="GRP70" i="10"/>
  <c r="GRQ70" i="10"/>
  <c r="GRR70" i="10"/>
  <c r="GRS70" i="10"/>
  <c r="GRT70" i="10"/>
  <c r="GRU70" i="10"/>
  <c r="GRV70" i="10"/>
  <c r="GRW70" i="10"/>
  <c r="GRX70" i="10"/>
  <c r="GRY70" i="10"/>
  <c r="GRZ70" i="10"/>
  <c r="GSA70" i="10"/>
  <c r="GSB70" i="10"/>
  <c r="GSC70" i="10"/>
  <c r="GSD70" i="10"/>
  <c r="GSE70" i="10"/>
  <c r="GSF70" i="10"/>
  <c r="GSG70" i="10"/>
  <c r="GSH70" i="10"/>
  <c r="GSI70" i="10"/>
  <c r="GSJ70" i="10"/>
  <c r="GSK70" i="10"/>
  <c r="GSL70" i="10"/>
  <c r="GSM70" i="10"/>
  <c r="GSN70" i="10"/>
  <c r="GSO70" i="10"/>
  <c r="GSP70" i="10"/>
  <c r="GSQ70" i="10"/>
  <c r="GSR70" i="10"/>
  <c r="GSS70" i="10"/>
  <c r="GST70" i="10"/>
  <c r="GSU70" i="10"/>
  <c r="GSV70" i="10"/>
  <c r="GSW70" i="10"/>
  <c r="GSX70" i="10"/>
  <c r="GSY70" i="10"/>
  <c r="GSZ70" i="10"/>
  <c r="GTA70" i="10"/>
  <c r="GTB70" i="10"/>
  <c r="GTC70" i="10"/>
  <c r="GTD70" i="10"/>
  <c r="GTE70" i="10"/>
  <c r="GTF70" i="10"/>
  <c r="GTG70" i="10"/>
  <c r="GTH70" i="10"/>
  <c r="GTI70" i="10"/>
  <c r="GTJ70" i="10"/>
  <c r="GTK70" i="10"/>
  <c r="GTL70" i="10"/>
  <c r="GTM70" i="10"/>
  <c r="GTN70" i="10"/>
  <c r="GTO70" i="10"/>
  <c r="GTP70" i="10"/>
  <c r="GTQ70" i="10"/>
  <c r="GTR70" i="10"/>
  <c r="GTS70" i="10"/>
  <c r="GTT70" i="10"/>
  <c r="GTU70" i="10"/>
  <c r="GTV70" i="10"/>
  <c r="GTW70" i="10"/>
  <c r="GTX70" i="10"/>
  <c r="GTY70" i="10"/>
  <c r="GTZ70" i="10"/>
  <c r="GUA70" i="10"/>
  <c r="GUB70" i="10"/>
  <c r="GUC70" i="10"/>
  <c r="GUD70" i="10"/>
  <c r="GUE70" i="10"/>
  <c r="GUF70" i="10"/>
  <c r="GUG70" i="10"/>
  <c r="GUH70" i="10"/>
  <c r="GUI70" i="10"/>
  <c r="GUJ70" i="10"/>
  <c r="GUK70" i="10"/>
  <c r="GUL70" i="10"/>
  <c r="GUM70" i="10"/>
  <c r="GUN70" i="10"/>
  <c r="GUO70" i="10"/>
  <c r="GUP70" i="10"/>
  <c r="GUQ70" i="10"/>
  <c r="GUR70" i="10"/>
  <c r="GUS70" i="10"/>
  <c r="GUT70" i="10"/>
  <c r="GUU70" i="10"/>
  <c r="GUV70" i="10"/>
  <c r="GUW70" i="10"/>
  <c r="GUX70" i="10"/>
  <c r="GUY70" i="10"/>
  <c r="GUZ70" i="10"/>
  <c r="GVA70" i="10"/>
  <c r="GVB70" i="10"/>
  <c r="GVC70" i="10"/>
  <c r="GVD70" i="10"/>
  <c r="GVE70" i="10"/>
  <c r="GVF70" i="10"/>
  <c r="GVG70" i="10"/>
  <c r="GVH70" i="10"/>
  <c r="GVI70" i="10"/>
  <c r="GVJ70" i="10"/>
  <c r="GVK70" i="10"/>
  <c r="GVL70" i="10"/>
  <c r="GVM70" i="10"/>
  <c r="GVN70" i="10"/>
  <c r="GVO70" i="10"/>
  <c r="GVP70" i="10"/>
  <c r="GVQ70" i="10"/>
  <c r="GVR70" i="10"/>
  <c r="GVS70" i="10"/>
  <c r="GVT70" i="10"/>
  <c r="GVU70" i="10"/>
  <c r="GVV70" i="10"/>
  <c r="GVW70" i="10"/>
  <c r="GVX70" i="10"/>
  <c r="GVY70" i="10"/>
  <c r="GVZ70" i="10"/>
  <c r="GWA70" i="10"/>
  <c r="GWB70" i="10"/>
  <c r="GWC70" i="10"/>
  <c r="GWD70" i="10"/>
  <c r="GWE70" i="10"/>
  <c r="GWF70" i="10"/>
  <c r="GWG70" i="10"/>
  <c r="GWH70" i="10"/>
  <c r="GWI70" i="10"/>
  <c r="GWJ70" i="10"/>
  <c r="GWK70" i="10"/>
  <c r="GWL70" i="10"/>
  <c r="GWM70" i="10"/>
  <c r="GWN70" i="10"/>
  <c r="GWO70" i="10"/>
  <c r="GWP70" i="10"/>
  <c r="GWQ70" i="10"/>
  <c r="GWR70" i="10"/>
  <c r="GWS70" i="10"/>
  <c r="GWT70" i="10"/>
  <c r="GWU70" i="10"/>
  <c r="GWV70" i="10"/>
  <c r="GWW70" i="10"/>
  <c r="GWX70" i="10"/>
  <c r="GWY70" i="10"/>
  <c r="GWZ70" i="10"/>
  <c r="GXA70" i="10"/>
  <c r="GXB70" i="10"/>
  <c r="GXC70" i="10"/>
  <c r="GXD70" i="10"/>
  <c r="GXE70" i="10"/>
  <c r="GXF70" i="10"/>
  <c r="GXG70" i="10"/>
  <c r="GXH70" i="10"/>
  <c r="GXI70" i="10"/>
  <c r="GXJ70" i="10"/>
  <c r="GXK70" i="10"/>
  <c r="GXL70" i="10"/>
  <c r="GXM70" i="10"/>
  <c r="GXN70" i="10"/>
  <c r="GXO70" i="10"/>
  <c r="GXP70" i="10"/>
  <c r="GXQ70" i="10"/>
  <c r="GXR70" i="10"/>
  <c r="GXS70" i="10"/>
  <c r="GXT70" i="10"/>
  <c r="GXU70" i="10"/>
  <c r="GXV70" i="10"/>
  <c r="GXW70" i="10"/>
  <c r="GXX70" i="10"/>
  <c r="GXY70" i="10"/>
  <c r="GXZ70" i="10"/>
  <c r="GYA70" i="10"/>
  <c r="GYB70" i="10"/>
  <c r="GYC70" i="10"/>
  <c r="GYD70" i="10"/>
  <c r="GYE70" i="10"/>
  <c r="GYF70" i="10"/>
  <c r="GYG70" i="10"/>
  <c r="GYH70" i="10"/>
  <c r="GYI70" i="10"/>
  <c r="GYJ70" i="10"/>
  <c r="GYK70" i="10"/>
  <c r="GYL70" i="10"/>
  <c r="GYM70" i="10"/>
  <c r="GYN70" i="10"/>
  <c r="GYO70" i="10"/>
  <c r="GYP70" i="10"/>
  <c r="GYQ70" i="10"/>
  <c r="GYR70" i="10"/>
  <c r="GYS70" i="10"/>
  <c r="GYT70" i="10"/>
  <c r="GYU70" i="10"/>
  <c r="GYV70" i="10"/>
  <c r="GYW70" i="10"/>
  <c r="GYX70" i="10"/>
  <c r="GYY70" i="10"/>
  <c r="GYZ70" i="10"/>
  <c r="GZA70" i="10"/>
  <c r="GZB70" i="10"/>
  <c r="GZC70" i="10"/>
  <c r="GZD70" i="10"/>
  <c r="GZE70" i="10"/>
  <c r="GZF70" i="10"/>
  <c r="GZG70" i="10"/>
  <c r="GZH70" i="10"/>
  <c r="GZI70" i="10"/>
  <c r="GZJ70" i="10"/>
  <c r="GZK70" i="10"/>
  <c r="GZL70" i="10"/>
  <c r="GZM70" i="10"/>
  <c r="GZN70" i="10"/>
  <c r="GZO70" i="10"/>
  <c r="GZP70" i="10"/>
  <c r="GZQ70" i="10"/>
  <c r="GZR70" i="10"/>
  <c r="GZS70" i="10"/>
  <c r="GZT70" i="10"/>
  <c r="GZU70" i="10"/>
  <c r="GZV70" i="10"/>
  <c r="GZW70" i="10"/>
  <c r="GZX70" i="10"/>
  <c r="GZY70" i="10"/>
  <c r="GZZ70" i="10"/>
  <c r="HAA70" i="10"/>
  <c r="HAB70" i="10"/>
  <c r="HAC70" i="10"/>
  <c r="HAD70" i="10"/>
  <c r="HAE70" i="10"/>
  <c r="HAF70" i="10"/>
  <c r="HAG70" i="10"/>
  <c r="HAH70" i="10"/>
  <c r="HAI70" i="10"/>
  <c r="HAJ70" i="10"/>
  <c r="HAK70" i="10"/>
  <c r="HAL70" i="10"/>
  <c r="HAM70" i="10"/>
  <c r="HAN70" i="10"/>
  <c r="HAO70" i="10"/>
  <c r="HAP70" i="10"/>
  <c r="HAQ70" i="10"/>
  <c r="HAR70" i="10"/>
  <c r="HAS70" i="10"/>
  <c r="HAT70" i="10"/>
  <c r="HAU70" i="10"/>
  <c r="HAV70" i="10"/>
  <c r="HAW70" i="10"/>
  <c r="HAX70" i="10"/>
  <c r="HAY70" i="10"/>
  <c r="HAZ70" i="10"/>
  <c r="HBA70" i="10"/>
  <c r="HBB70" i="10"/>
  <c r="HBC70" i="10"/>
  <c r="HBD70" i="10"/>
  <c r="HBE70" i="10"/>
  <c r="HBF70" i="10"/>
  <c r="HBG70" i="10"/>
  <c r="HBH70" i="10"/>
  <c r="HBI70" i="10"/>
  <c r="HBJ70" i="10"/>
  <c r="HBK70" i="10"/>
  <c r="HBL70" i="10"/>
  <c r="HBM70" i="10"/>
  <c r="HBN70" i="10"/>
  <c r="HBO70" i="10"/>
  <c r="HBP70" i="10"/>
  <c r="HBQ70" i="10"/>
  <c r="HBR70" i="10"/>
  <c r="HBS70" i="10"/>
  <c r="HBT70" i="10"/>
  <c r="HBU70" i="10"/>
  <c r="HBV70" i="10"/>
  <c r="HBW70" i="10"/>
  <c r="HBX70" i="10"/>
  <c r="HBY70" i="10"/>
  <c r="HBZ70" i="10"/>
  <c r="HCA70" i="10"/>
  <c r="HCB70" i="10"/>
  <c r="HCC70" i="10"/>
  <c r="HCD70" i="10"/>
  <c r="HCE70" i="10"/>
  <c r="HCF70" i="10"/>
  <c r="HCG70" i="10"/>
  <c r="HCH70" i="10"/>
  <c r="HCI70" i="10"/>
  <c r="HCJ70" i="10"/>
  <c r="HCK70" i="10"/>
  <c r="HCL70" i="10"/>
  <c r="HCM70" i="10"/>
  <c r="HCN70" i="10"/>
  <c r="HCO70" i="10"/>
  <c r="HCP70" i="10"/>
  <c r="HCQ70" i="10"/>
  <c r="HCR70" i="10"/>
  <c r="HCS70" i="10"/>
  <c r="HCT70" i="10"/>
  <c r="HCU70" i="10"/>
  <c r="HCV70" i="10"/>
  <c r="HCW70" i="10"/>
  <c r="HCX70" i="10"/>
  <c r="HCY70" i="10"/>
  <c r="HCZ70" i="10"/>
  <c r="HDA70" i="10"/>
  <c r="HDB70" i="10"/>
  <c r="HDC70" i="10"/>
  <c r="HDD70" i="10"/>
  <c r="HDE70" i="10"/>
  <c r="HDF70" i="10"/>
  <c r="HDG70" i="10"/>
  <c r="HDH70" i="10"/>
  <c r="HDI70" i="10"/>
  <c r="HDJ70" i="10"/>
  <c r="HDK70" i="10"/>
  <c r="HDL70" i="10"/>
  <c r="HDM70" i="10"/>
  <c r="HDN70" i="10"/>
  <c r="HDO70" i="10"/>
  <c r="HDP70" i="10"/>
  <c r="HDQ70" i="10"/>
  <c r="HDR70" i="10"/>
  <c r="HDS70" i="10"/>
  <c r="HDT70" i="10"/>
  <c r="HDU70" i="10"/>
  <c r="HDV70" i="10"/>
  <c r="HDW70" i="10"/>
  <c r="HDX70" i="10"/>
  <c r="HDY70" i="10"/>
  <c r="HDZ70" i="10"/>
  <c r="HEA70" i="10"/>
  <c r="HEB70" i="10"/>
  <c r="HEC70" i="10"/>
  <c r="HED70" i="10"/>
  <c r="HEE70" i="10"/>
  <c r="HEF70" i="10"/>
  <c r="HEG70" i="10"/>
  <c r="HEH70" i="10"/>
  <c r="HEI70" i="10"/>
  <c r="HEJ70" i="10"/>
  <c r="HEK70" i="10"/>
  <c r="HEL70" i="10"/>
  <c r="HEM70" i="10"/>
  <c r="HEN70" i="10"/>
  <c r="HEO70" i="10"/>
  <c r="HEP70" i="10"/>
  <c r="HEQ70" i="10"/>
  <c r="HER70" i="10"/>
  <c r="HES70" i="10"/>
  <c r="HET70" i="10"/>
  <c r="HEU70" i="10"/>
  <c r="HEV70" i="10"/>
  <c r="HEW70" i="10"/>
  <c r="HEX70" i="10"/>
  <c r="HEY70" i="10"/>
  <c r="HEZ70" i="10"/>
  <c r="HFA70" i="10"/>
  <c r="HFB70" i="10"/>
  <c r="HFC70" i="10"/>
  <c r="HFD70" i="10"/>
  <c r="HFE70" i="10"/>
  <c r="HFF70" i="10"/>
  <c r="HFG70" i="10"/>
  <c r="HFH70" i="10"/>
  <c r="HFI70" i="10"/>
  <c r="HFJ70" i="10"/>
  <c r="HFK70" i="10"/>
  <c r="HFL70" i="10"/>
  <c r="HFM70" i="10"/>
  <c r="HFN70" i="10"/>
  <c r="HFO70" i="10"/>
  <c r="HFP70" i="10"/>
  <c r="HFQ70" i="10"/>
  <c r="HFR70" i="10"/>
  <c r="HFS70" i="10"/>
  <c r="HFT70" i="10"/>
  <c r="HFU70" i="10"/>
  <c r="HFV70" i="10"/>
  <c r="HFW70" i="10"/>
  <c r="HFX70" i="10"/>
  <c r="HFY70" i="10"/>
  <c r="HFZ70" i="10"/>
  <c r="HGA70" i="10"/>
  <c r="HGB70" i="10"/>
  <c r="HGC70" i="10"/>
  <c r="HGD70" i="10"/>
  <c r="HGE70" i="10"/>
  <c r="HGF70" i="10"/>
  <c r="HGG70" i="10"/>
  <c r="HGH70" i="10"/>
  <c r="HGI70" i="10"/>
  <c r="HGJ70" i="10"/>
  <c r="HGK70" i="10"/>
  <c r="HGL70" i="10"/>
  <c r="HGM70" i="10"/>
  <c r="HGN70" i="10"/>
  <c r="HGO70" i="10"/>
  <c r="HGP70" i="10"/>
  <c r="HGQ70" i="10"/>
  <c r="HGR70" i="10"/>
  <c r="HGS70" i="10"/>
  <c r="HGT70" i="10"/>
  <c r="HGU70" i="10"/>
  <c r="HGV70" i="10"/>
  <c r="HGW70" i="10"/>
  <c r="HGX70" i="10"/>
  <c r="HGY70" i="10"/>
  <c r="HGZ70" i="10"/>
  <c r="HHA70" i="10"/>
  <c r="HHB70" i="10"/>
  <c r="HHC70" i="10"/>
  <c r="HHD70" i="10"/>
  <c r="HHE70" i="10"/>
  <c r="HHF70" i="10"/>
  <c r="HHG70" i="10"/>
  <c r="HHH70" i="10"/>
  <c r="HHI70" i="10"/>
  <c r="HHJ70" i="10"/>
  <c r="HHK70" i="10"/>
  <c r="HHL70" i="10"/>
  <c r="HHM70" i="10"/>
  <c r="HHN70" i="10"/>
  <c r="HHO70" i="10"/>
  <c r="HHP70" i="10"/>
  <c r="HHQ70" i="10"/>
  <c r="HHR70" i="10"/>
  <c r="HHS70" i="10"/>
  <c r="HHT70" i="10"/>
  <c r="HHU70" i="10"/>
  <c r="HHV70" i="10"/>
  <c r="HHW70" i="10"/>
  <c r="HHX70" i="10"/>
  <c r="HHY70" i="10"/>
  <c r="HHZ70" i="10"/>
  <c r="HIA70" i="10"/>
  <c r="HIB70" i="10"/>
  <c r="HIC70" i="10"/>
  <c r="HID70" i="10"/>
  <c r="HIE70" i="10"/>
  <c r="HIF70" i="10"/>
  <c r="HIG70" i="10"/>
  <c r="HIH70" i="10"/>
  <c r="HII70" i="10"/>
  <c r="HIJ70" i="10"/>
  <c r="HIK70" i="10"/>
  <c r="HIL70" i="10"/>
  <c r="HIM70" i="10"/>
  <c r="HIN70" i="10"/>
  <c r="HIO70" i="10"/>
  <c r="HIP70" i="10"/>
  <c r="HIQ70" i="10"/>
  <c r="HIR70" i="10"/>
  <c r="HIS70" i="10"/>
  <c r="HIT70" i="10"/>
  <c r="HIU70" i="10"/>
  <c r="HIV70" i="10"/>
  <c r="HIW70" i="10"/>
  <c r="HIX70" i="10"/>
  <c r="HIY70" i="10"/>
  <c r="HIZ70" i="10"/>
  <c r="HJA70" i="10"/>
  <c r="HJB70" i="10"/>
  <c r="HJC70" i="10"/>
  <c r="HJD70" i="10"/>
  <c r="HJE70" i="10"/>
  <c r="HJF70" i="10"/>
  <c r="HJG70" i="10"/>
  <c r="HJH70" i="10"/>
  <c r="HJI70" i="10"/>
  <c r="HJJ70" i="10"/>
  <c r="HJK70" i="10"/>
  <c r="HJL70" i="10"/>
  <c r="HJM70" i="10"/>
  <c r="HJN70" i="10"/>
  <c r="HJO70" i="10"/>
  <c r="HJP70" i="10"/>
  <c r="HJQ70" i="10"/>
  <c r="HJR70" i="10"/>
  <c r="HJS70" i="10"/>
  <c r="HJT70" i="10"/>
  <c r="HJU70" i="10"/>
  <c r="HJV70" i="10"/>
  <c r="HJW70" i="10"/>
  <c r="HJX70" i="10"/>
  <c r="HJY70" i="10"/>
  <c r="HJZ70" i="10"/>
  <c r="HKA70" i="10"/>
  <c r="HKB70" i="10"/>
  <c r="HKC70" i="10"/>
  <c r="HKD70" i="10"/>
  <c r="HKE70" i="10"/>
  <c r="HKF70" i="10"/>
  <c r="HKG70" i="10"/>
  <c r="HKH70" i="10"/>
  <c r="HKI70" i="10"/>
  <c r="HKJ70" i="10"/>
  <c r="HKK70" i="10"/>
  <c r="HKL70" i="10"/>
  <c r="HKM70" i="10"/>
  <c r="HKN70" i="10"/>
  <c r="HKO70" i="10"/>
  <c r="HKP70" i="10"/>
  <c r="HKQ70" i="10"/>
  <c r="HKR70" i="10"/>
  <c r="HKS70" i="10"/>
  <c r="HKT70" i="10"/>
  <c r="HKU70" i="10"/>
  <c r="HKV70" i="10"/>
  <c r="HKW70" i="10"/>
  <c r="HKX70" i="10"/>
  <c r="HKY70" i="10"/>
  <c r="HKZ70" i="10"/>
  <c r="HLA70" i="10"/>
  <c r="HLB70" i="10"/>
  <c r="HLC70" i="10"/>
  <c r="HLD70" i="10"/>
  <c r="HLE70" i="10"/>
  <c r="HLF70" i="10"/>
  <c r="HLG70" i="10"/>
  <c r="HLH70" i="10"/>
  <c r="HLI70" i="10"/>
  <c r="HLJ70" i="10"/>
  <c r="HLK70" i="10"/>
  <c r="HLL70" i="10"/>
  <c r="HLM70" i="10"/>
  <c r="HLN70" i="10"/>
  <c r="HLO70" i="10"/>
  <c r="HLP70" i="10"/>
  <c r="HLQ70" i="10"/>
  <c r="HLR70" i="10"/>
  <c r="HLS70" i="10"/>
  <c r="HLT70" i="10"/>
  <c r="HLU70" i="10"/>
  <c r="HLV70" i="10"/>
  <c r="HLW70" i="10"/>
  <c r="HLX70" i="10"/>
  <c r="HLY70" i="10"/>
  <c r="HLZ70" i="10"/>
  <c r="HMA70" i="10"/>
  <c r="HMB70" i="10"/>
  <c r="HMC70" i="10"/>
  <c r="HMD70" i="10"/>
  <c r="HME70" i="10"/>
  <c r="HMF70" i="10"/>
  <c r="HMG70" i="10"/>
  <c r="HMH70" i="10"/>
  <c r="HMI70" i="10"/>
  <c r="HMJ70" i="10"/>
  <c r="HMK70" i="10"/>
  <c r="HML70" i="10"/>
  <c r="HMM70" i="10"/>
  <c r="HMN70" i="10"/>
  <c r="HMO70" i="10"/>
  <c r="HMP70" i="10"/>
  <c r="HMQ70" i="10"/>
  <c r="HMR70" i="10"/>
  <c r="HMS70" i="10"/>
  <c r="HMT70" i="10"/>
  <c r="HMU70" i="10"/>
  <c r="HMV70" i="10"/>
  <c r="HMW70" i="10"/>
  <c r="HMX70" i="10"/>
  <c r="HMY70" i="10"/>
  <c r="HMZ70" i="10"/>
  <c r="HNA70" i="10"/>
  <c r="HNB70" i="10"/>
  <c r="HNC70" i="10"/>
  <c r="HND70" i="10"/>
  <c r="HNE70" i="10"/>
  <c r="HNF70" i="10"/>
  <c r="HNG70" i="10"/>
  <c r="HNH70" i="10"/>
  <c r="HNI70" i="10"/>
  <c r="HNJ70" i="10"/>
  <c r="HNK70" i="10"/>
  <c r="HNL70" i="10"/>
  <c r="HNM70" i="10"/>
  <c r="HNN70" i="10"/>
  <c r="HNO70" i="10"/>
  <c r="HNP70" i="10"/>
  <c r="HNQ70" i="10"/>
  <c r="HNR70" i="10"/>
  <c r="HNS70" i="10"/>
  <c r="HNT70" i="10"/>
  <c r="HNU70" i="10"/>
  <c r="HNV70" i="10"/>
  <c r="HNW70" i="10"/>
  <c r="HNX70" i="10"/>
  <c r="HNY70" i="10"/>
  <c r="HNZ70" i="10"/>
  <c r="HOA70" i="10"/>
  <c r="HOB70" i="10"/>
  <c r="HOC70" i="10"/>
  <c r="HOD70" i="10"/>
  <c r="HOE70" i="10"/>
  <c r="HOF70" i="10"/>
  <c r="HOG70" i="10"/>
  <c r="HOH70" i="10"/>
  <c r="HOI70" i="10"/>
  <c r="HOJ70" i="10"/>
  <c r="HOK70" i="10"/>
  <c r="HOL70" i="10"/>
  <c r="HOM70" i="10"/>
  <c r="HON70" i="10"/>
  <c r="HOO70" i="10"/>
  <c r="HOP70" i="10"/>
  <c r="HOQ70" i="10"/>
  <c r="HOR70" i="10"/>
  <c r="HOS70" i="10"/>
  <c r="HOT70" i="10"/>
  <c r="HOU70" i="10"/>
  <c r="HOV70" i="10"/>
  <c r="HOW70" i="10"/>
  <c r="HOX70" i="10"/>
  <c r="HOY70" i="10"/>
  <c r="HOZ70" i="10"/>
  <c r="HPA70" i="10"/>
  <c r="HPB70" i="10"/>
  <c r="HPC70" i="10"/>
  <c r="HPD70" i="10"/>
  <c r="HPE70" i="10"/>
  <c r="HPF70" i="10"/>
  <c r="HPG70" i="10"/>
  <c r="HPH70" i="10"/>
  <c r="HPI70" i="10"/>
  <c r="HPJ70" i="10"/>
  <c r="HPK70" i="10"/>
  <c r="HPL70" i="10"/>
  <c r="HPM70" i="10"/>
  <c r="HPN70" i="10"/>
  <c r="HPO70" i="10"/>
  <c r="HPP70" i="10"/>
  <c r="HPQ70" i="10"/>
  <c r="HPR70" i="10"/>
  <c r="HPS70" i="10"/>
  <c r="HPT70" i="10"/>
  <c r="HPU70" i="10"/>
  <c r="HPV70" i="10"/>
  <c r="HPW70" i="10"/>
  <c r="HPX70" i="10"/>
  <c r="HPY70" i="10"/>
  <c r="HPZ70" i="10"/>
  <c r="HQA70" i="10"/>
  <c r="HQB70" i="10"/>
  <c r="HQC70" i="10"/>
  <c r="HQD70" i="10"/>
  <c r="HQE70" i="10"/>
  <c r="HQF70" i="10"/>
  <c r="HQG70" i="10"/>
  <c r="HQH70" i="10"/>
  <c r="HQI70" i="10"/>
  <c r="HQJ70" i="10"/>
  <c r="HQK70" i="10"/>
  <c r="HQL70" i="10"/>
  <c r="HQM70" i="10"/>
  <c r="HQN70" i="10"/>
  <c r="HQO70" i="10"/>
  <c r="HQP70" i="10"/>
  <c r="HQQ70" i="10"/>
  <c r="HQR70" i="10"/>
  <c r="HQS70" i="10"/>
  <c r="HQT70" i="10"/>
  <c r="HQU70" i="10"/>
  <c r="HQV70" i="10"/>
  <c r="HQW70" i="10"/>
  <c r="HQX70" i="10"/>
  <c r="HQY70" i="10"/>
  <c r="HQZ70" i="10"/>
  <c r="HRA70" i="10"/>
  <c r="HRB70" i="10"/>
  <c r="HRC70" i="10"/>
  <c r="HRD70" i="10"/>
  <c r="HRE70" i="10"/>
  <c r="HRF70" i="10"/>
  <c r="HRG70" i="10"/>
  <c r="HRH70" i="10"/>
  <c r="HRI70" i="10"/>
  <c r="HRJ70" i="10"/>
  <c r="HRK70" i="10"/>
  <c r="HRL70" i="10"/>
  <c r="HRM70" i="10"/>
  <c r="HRN70" i="10"/>
  <c r="HRO70" i="10"/>
  <c r="HRP70" i="10"/>
  <c r="HRQ70" i="10"/>
  <c r="HRR70" i="10"/>
  <c r="HRS70" i="10"/>
  <c r="HRT70" i="10"/>
  <c r="HRU70" i="10"/>
  <c r="HRV70" i="10"/>
  <c r="HRW70" i="10"/>
  <c r="HRX70" i="10"/>
  <c r="HRY70" i="10"/>
  <c r="HRZ70" i="10"/>
  <c r="HSA70" i="10"/>
  <c r="HSB70" i="10"/>
  <c r="HSC70" i="10"/>
  <c r="HSD70" i="10"/>
  <c r="HSE70" i="10"/>
  <c r="HSF70" i="10"/>
  <c r="HSG70" i="10"/>
  <c r="HSH70" i="10"/>
  <c r="HSI70" i="10"/>
  <c r="HSJ70" i="10"/>
  <c r="HSK70" i="10"/>
  <c r="HSL70" i="10"/>
  <c r="HSM70" i="10"/>
  <c r="HSN70" i="10"/>
  <c r="HSO70" i="10"/>
  <c r="HSP70" i="10"/>
  <c r="HSQ70" i="10"/>
  <c r="HSR70" i="10"/>
  <c r="HSS70" i="10"/>
  <c r="HST70" i="10"/>
  <c r="HSU70" i="10"/>
  <c r="HSV70" i="10"/>
  <c r="HSW70" i="10"/>
  <c r="HSX70" i="10"/>
  <c r="HSY70" i="10"/>
  <c r="HSZ70" i="10"/>
  <c r="HTA70" i="10"/>
  <c r="HTB70" i="10"/>
  <c r="HTC70" i="10"/>
  <c r="HTD70" i="10"/>
  <c r="HTE70" i="10"/>
  <c r="HTF70" i="10"/>
  <c r="HTG70" i="10"/>
  <c r="HTH70" i="10"/>
  <c r="HTI70" i="10"/>
  <c r="HTJ70" i="10"/>
  <c r="HTK70" i="10"/>
  <c r="HTL70" i="10"/>
  <c r="HTM70" i="10"/>
  <c r="HTN70" i="10"/>
  <c r="HTO70" i="10"/>
  <c r="HTP70" i="10"/>
  <c r="HTQ70" i="10"/>
  <c r="HTR70" i="10"/>
  <c r="HTS70" i="10"/>
  <c r="HTT70" i="10"/>
  <c r="HTU70" i="10"/>
  <c r="HTV70" i="10"/>
  <c r="HTW70" i="10"/>
  <c r="HTX70" i="10"/>
  <c r="HTY70" i="10"/>
  <c r="HTZ70" i="10"/>
  <c r="HUA70" i="10"/>
  <c r="HUB70" i="10"/>
  <c r="HUC70" i="10"/>
  <c r="HUD70" i="10"/>
  <c r="HUE70" i="10"/>
  <c r="HUF70" i="10"/>
  <c r="HUG70" i="10"/>
  <c r="HUH70" i="10"/>
  <c r="HUI70" i="10"/>
  <c r="HUJ70" i="10"/>
  <c r="HUK70" i="10"/>
  <c r="HUL70" i="10"/>
  <c r="HUM70" i="10"/>
  <c r="HUN70" i="10"/>
  <c r="HUO70" i="10"/>
  <c r="HUP70" i="10"/>
  <c r="HUQ70" i="10"/>
  <c r="HUR70" i="10"/>
  <c r="HUS70" i="10"/>
  <c r="HUT70" i="10"/>
  <c r="HUU70" i="10"/>
  <c r="HUV70" i="10"/>
  <c r="HUW70" i="10"/>
  <c r="HUX70" i="10"/>
  <c r="HUY70" i="10"/>
  <c r="HUZ70" i="10"/>
  <c r="HVA70" i="10"/>
  <c r="HVB70" i="10"/>
  <c r="HVC70" i="10"/>
  <c r="HVD70" i="10"/>
  <c r="HVE70" i="10"/>
  <c r="HVF70" i="10"/>
  <c r="HVG70" i="10"/>
  <c r="HVH70" i="10"/>
  <c r="HVI70" i="10"/>
  <c r="HVJ70" i="10"/>
  <c r="HVK70" i="10"/>
  <c r="HVL70" i="10"/>
  <c r="HVM70" i="10"/>
  <c r="HVN70" i="10"/>
  <c r="HVO70" i="10"/>
  <c r="HVP70" i="10"/>
  <c r="HVQ70" i="10"/>
  <c r="HVR70" i="10"/>
  <c r="HVS70" i="10"/>
  <c r="HVT70" i="10"/>
  <c r="HVU70" i="10"/>
  <c r="HVV70" i="10"/>
  <c r="HVW70" i="10"/>
  <c r="HVX70" i="10"/>
  <c r="HVY70" i="10"/>
  <c r="HVZ70" i="10"/>
  <c r="HWA70" i="10"/>
  <c r="HWB70" i="10"/>
  <c r="HWC70" i="10"/>
  <c r="HWD70" i="10"/>
  <c r="HWE70" i="10"/>
  <c r="HWF70" i="10"/>
  <c r="HWG70" i="10"/>
  <c r="HWH70" i="10"/>
  <c r="HWI70" i="10"/>
  <c r="HWJ70" i="10"/>
  <c r="HWK70" i="10"/>
  <c r="HWL70" i="10"/>
  <c r="HWM70" i="10"/>
  <c r="HWN70" i="10"/>
  <c r="HWO70" i="10"/>
  <c r="HWP70" i="10"/>
  <c r="HWQ70" i="10"/>
  <c r="HWR70" i="10"/>
  <c r="HWS70" i="10"/>
  <c r="HWT70" i="10"/>
  <c r="HWU70" i="10"/>
  <c r="HWV70" i="10"/>
  <c r="HWW70" i="10"/>
  <c r="HWX70" i="10"/>
  <c r="HWY70" i="10"/>
  <c r="HWZ70" i="10"/>
  <c r="HXA70" i="10"/>
  <c r="HXB70" i="10"/>
  <c r="HXC70" i="10"/>
  <c r="HXD70" i="10"/>
  <c r="HXE70" i="10"/>
  <c r="HXF70" i="10"/>
  <c r="HXG70" i="10"/>
  <c r="HXH70" i="10"/>
  <c r="HXI70" i="10"/>
  <c r="HXJ70" i="10"/>
  <c r="HXK70" i="10"/>
  <c r="HXL70" i="10"/>
  <c r="HXM70" i="10"/>
  <c r="HXN70" i="10"/>
  <c r="HXO70" i="10"/>
  <c r="HXP70" i="10"/>
  <c r="HXQ70" i="10"/>
  <c r="HXR70" i="10"/>
  <c r="HXS70" i="10"/>
  <c r="HXT70" i="10"/>
  <c r="HXU70" i="10"/>
  <c r="HXV70" i="10"/>
  <c r="HXW70" i="10"/>
  <c r="HXX70" i="10"/>
  <c r="HXY70" i="10"/>
  <c r="HXZ70" i="10"/>
  <c r="HYA70" i="10"/>
  <c r="HYB70" i="10"/>
  <c r="HYC70" i="10"/>
  <c r="HYD70" i="10"/>
  <c r="HYE70" i="10"/>
  <c r="HYF70" i="10"/>
  <c r="HYG70" i="10"/>
  <c r="HYH70" i="10"/>
  <c r="HYI70" i="10"/>
  <c r="HYJ70" i="10"/>
  <c r="HYK70" i="10"/>
  <c r="HYL70" i="10"/>
  <c r="HYM70" i="10"/>
  <c r="HYN70" i="10"/>
  <c r="HYO70" i="10"/>
  <c r="HYP70" i="10"/>
  <c r="HYQ70" i="10"/>
  <c r="HYR70" i="10"/>
  <c r="HYS70" i="10"/>
  <c r="HYT70" i="10"/>
  <c r="HYU70" i="10"/>
  <c r="HYV70" i="10"/>
  <c r="HYW70" i="10"/>
  <c r="HYX70" i="10"/>
  <c r="HYY70" i="10"/>
  <c r="HYZ70" i="10"/>
  <c r="HZA70" i="10"/>
  <c r="HZB70" i="10"/>
  <c r="HZC70" i="10"/>
  <c r="HZD70" i="10"/>
  <c r="HZE70" i="10"/>
  <c r="HZF70" i="10"/>
  <c r="HZG70" i="10"/>
  <c r="HZH70" i="10"/>
  <c r="HZI70" i="10"/>
  <c r="HZJ70" i="10"/>
  <c r="HZK70" i="10"/>
  <c r="HZL70" i="10"/>
  <c r="HZM70" i="10"/>
  <c r="HZN70" i="10"/>
  <c r="HZO70" i="10"/>
  <c r="HZP70" i="10"/>
  <c r="HZQ70" i="10"/>
  <c r="HZR70" i="10"/>
  <c r="HZS70" i="10"/>
  <c r="HZT70" i="10"/>
  <c r="HZU70" i="10"/>
  <c r="HZV70" i="10"/>
  <c r="HZW70" i="10"/>
  <c r="HZX70" i="10"/>
  <c r="HZY70" i="10"/>
  <c r="HZZ70" i="10"/>
  <c r="IAA70" i="10"/>
  <c r="IAB70" i="10"/>
  <c r="IAC70" i="10"/>
  <c r="IAD70" i="10"/>
  <c r="IAE70" i="10"/>
  <c r="IAF70" i="10"/>
  <c r="IAG70" i="10"/>
  <c r="IAH70" i="10"/>
  <c r="IAI70" i="10"/>
  <c r="IAJ70" i="10"/>
  <c r="IAK70" i="10"/>
  <c r="IAL70" i="10"/>
  <c r="IAM70" i="10"/>
  <c r="IAN70" i="10"/>
  <c r="IAO70" i="10"/>
  <c r="IAP70" i="10"/>
  <c r="IAQ70" i="10"/>
  <c r="IAR70" i="10"/>
  <c r="IAS70" i="10"/>
  <c r="IAT70" i="10"/>
  <c r="IAU70" i="10"/>
  <c r="IAV70" i="10"/>
  <c r="IAW70" i="10"/>
  <c r="IAX70" i="10"/>
  <c r="IAY70" i="10"/>
  <c r="IAZ70" i="10"/>
  <c r="IBA70" i="10"/>
  <c r="IBB70" i="10"/>
  <c r="IBC70" i="10"/>
  <c r="IBD70" i="10"/>
  <c r="IBE70" i="10"/>
  <c r="IBF70" i="10"/>
  <c r="IBG70" i="10"/>
  <c r="IBH70" i="10"/>
  <c r="IBI70" i="10"/>
  <c r="IBJ70" i="10"/>
  <c r="IBK70" i="10"/>
  <c r="IBL70" i="10"/>
  <c r="IBM70" i="10"/>
  <c r="IBN70" i="10"/>
  <c r="IBO70" i="10"/>
  <c r="IBP70" i="10"/>
  <c r="IBQ70" i="10"/>
  <c r="IBR70" i="10"/>
  <c r="IBS70" i="10"/>
  <c r="IBT70" i="10"/>
  <c r="IBU70" i="10"/>
  <c r="IBV70" i="10"/>
  <c r="IBW70" i="10"/>
  <c r="IBX70" i="10"/>
  <c r="IBY70" i="10"/>
  <c r="IBZ70" i="10"/>
  <c r="ICA70" i="10"/>
  <c r="ICB70" i="10"/>
  <c r="ICC70" i="10"/>
  <c r="ICD70" i="10"/>
  <c r="ICE70" i="10"/>
  <c r="ICF70" i="10"/>
  <c r="ICG70" i="10"/>
  <c r="ICH70" i="10"/>
  <c r="ICI70" i="10"/>
  <c r="ICJ70" i="10"/>
  <c r="ICK70" i="10"/>
  <c r="ICL70" i="10"/>
  <c r="ICM70" i="10"/>
  <c r="ICN70" i="10"/>
  <c r="ICO70" i="10"/>
  <c r="ICP70" i="10"/>
  <c r="ICQ70" i="10"/>
  <c r="ICR70" i="10"/>
  <c r="ICS70" i="10"/>
  <c r="ICT70" i="10"/>
  <c r="ICU70" i="10"/>
  <c r="ICV70" i="10"/>
  <c r="ICW70" i="10"/>
  <c r="ICX70" i="10"/>
  <c r="ICY70" i="10"/>
  <c r="ICZ70" i="10"/>
  <c r="IDA70" i="10"/>
  <c r="IDB70" i="10"/>
  <c r="IDC70" i="10"/>
  <c r="IDD70" i="10"/>
  <c r="IDE70" i="10"/>
  <c r="IDF70" i="10"/>
  <c r="IDG70" i="10"/>
  <c r="IDH70" i="10"/>
  <c r="IDI70" i="10"/>
  <c r="IDJ70" i="10"/>
  <c r="IDK70" i="10"/>
  <c r="IDL70" i="10"/>
  <c r="IDM70" i="10"/>
  <c r="IDN70" i="10"/>
  <c r="IDO70" i="10"/>
  <c r="IDP70" i="10"/>
  <c r="IDQ70" i="10"/>
  <c r="IDR70" i="10"/>
  <c r="IDS70" i="10"/>
  <c r="IDT70" i="10"/>
  <c r="IDU70" i="10"/>
  <c r="IDV70" i="10"/>
  <c r="IDW70" i="10"/>
  <c r="IDX70" i="10"/>
  <c r="IDY70" i="10"/>
  <c r="IDZ70" i="10"/>
  <c r="IEA70" i="10"/>
  <c r="IEB70" i="10"/>
  <c r="IEC70" i="10"/>
  <c r="IED70" i="10"/>
  <c r="IEE70" i="10"/>
  <c r="IEF70" i="10"/>
  <c r="IEG70" i="10"/>
  <c r="IEH70" i="10"/>
  <c r="IEI70" i="10"/>
  <c r="IEJ70" i="10"/>
  <c r="IEK70" i="10"/>
  <c r="IEL70" i="10"/>
  <c r="IEM70" i="10"/>
  <c r="IEN70" i="10"/>
  <c r="IEO70" i="10"/>
  <c r="IEP70" i="10"/>
  <c r="IEQ70" i="10"/>
  <c r="IER70" i="10"/>
  <c r="IES70" i="10"/>
  <c r="IET70" i="10"/>
  <c r="IEU70" i="10"/>
  <c r="IEV70" i="10"/>
  <c r="IEW70" i="10"/>
  <c r="IEX70" i="10"/>
  <c r="IEY70" i="10"/>
  <c r="IEZ70" i="10"/>
  <c r="IFA70" i="10"/>
  <c r="IFB70" i="10"/>
  <c r="IFC70" i="10"/>
  <c r="IFD70" i="10"/>
  <c r="IFE70" i="10"/>
  <c r="IFF70" i="10"/>
  <c r="IFG70" i="10"/>
  <c r="IFH70" i="10"/>
  <c r="IFI70" i="10"/>
  <c r="IFJ70" i="10"/>
  <c r="IFK70" i="10"/>
  <c r="IFL70" i="10"/>
  <c r="IFM70" i="10"/>
  <c r="IFN70" i="10"/>
  <c r="IFO70" i="10"/>
  <c r="IFP70" i="10"/>
  <c r="IFQ70" i="10"/>
  <c r="IFR70" i="10"/>
  <c r="IFS70" i="10"/>
  <c r="IFT70" i="10"/>
  <c r="IFU70" i="10"/>
  <c r="IFV70" i="10"/>
  <c r="IFW70" i="10"/>
  <c r="IFX70" i="10"/>
  <c r="IFY70" i="10"/>
  <c r="IFZ70" i="10"/>
  <c r="IGA70" i="10"/>
  <c r="IGB70" i="10"/>
  <c r="IGC70" i="10"/>
  <c r="IGD70" i="10"/>
  <c r="IGE70" i="10"/>
  <c r="IGF70" i="10"/>
  <c r="IGG70" i="10"/>
  <c r="IGH70" i="10"/>
  <c r="IGI70" i="10"/>
  <c r="IGJ70" i="10"/>
  <c r="IGK70" i="10"/>
  <c r="IGL70" i="10"/>
  <c r="IGM70" i="10"/>
  <c r="IGN70" i="10"/>
  <c r="IGO70" i="10"/>
  <c r="IGP70" i="10"/>
  <c r="IGQ70" i="10"/>
  <c r="IGR70" i="10"/>
  <c r="IGS70" i="10"/>
  <c r="IGT70" i="10"/>
  <c r="IGU70" i="10"/>
  <c r="IGV70" i="10"/>
  <c r="IGW70" i="10"/>
  <c r="IGX70" i="10"/>
  <c r="IGY70" i="10"/>
  <c r="IGZ70" i="10"/>
  <c r="IHA70" i="10"/>
  <c r="IHB70" i="10"/>
  <c r="IHC70" i="10"/>
  <c r="IHD70" i="10"/>
  <c r="IHE70" i="10"/>
  <c r="IHF70" i="10"/>
  <c r="IHG70" i="10"/>
  <c r="IHH70" i="10"/>
  <c r="IHI70" i="10"/>
  <c r="IHJ70" i="10"/>
  <c r="IHK70" i="10"/>
  <c r="IHL70" i="10"/>
  <c r="IHM70" i="10"/>
  <c r="IHN70" i="10"/>
  <c r="IHO70" i="10"/>
  <c r="IHP70" i="10"/>
  <c r="IHQ70" i="10"/>
  <c r="IHR70" i="10"/>
  <c r="IHS70" i="10"/>
  <c r="IHT70" i="10"/>
  <c r="IHU70" i="10"/>
  <c r="IHV70" i="10"/>
  <c r="IHW70" i="10"/>
  <c r="IHX70" i="10"/>
  <c r="IHY70" i="10"/>
  <c r="IHZ70" i="10"/>
  <c r="IIA70" i="10"/>
  <c r="IIB70" i="10"/>
  <c r="IIC70" i="10"/>
  <c r="IID70" i="10"/>
  <c r="IIE70" i="10"/>
  <c r="IIF70" i="10"/>
  <c r="IIG70" i="10"/>
  <c r="IIH70" i="10"/>
  <c r="III70" i="10"/>
  <c r="IIJ70" i="10"/>
  <c r="IIK70" i="10"/>
  <c r="IIL70" i="10"/>
  <c r="IIM70" i="10"/>
  <c r="IIN70" i="10"/>
  <c r="IIO70" i="10"/>
  <c r="IIP70" i="10"/>
  <c r="IIQ70" i="10"/>
  <c r="IIR70" i="10"/>
  <c r="IIS70" i="10"/>
  <c r="IIT70" i="10"/>
  <c r="IIU70" i="10"/>
  <c r="IIV70" i="10"/>
  <c r="IIW70" i="10"/>
  <c r="IIX70" i="10"/>
  <c r="IIY70" i="10"/>
  <c r="IIZ70" i="10"/>
  <c r="IJA70" i="10"/>
  <c r="IJB70" i="10"/>
  <c r="IJC70" i="10"/>
  <c r="IJD70" i="10"/>
  <c r="IJE70" i="10"/>
  <c r="IJF70" i="10"/>
  <c r="IJG70" i="10"/>
  <c r="IJH70" i="10"/>
  <c r="IJI70" i="10"/>
  <c r="IJJ70" i="10"/>
  <c r="IJK70" i="10"/>
  <c r="IJL70" i="10"/>
  <c r="IJM70" i="10"/>
  <c r="IJN70" i="10"/>
  <c r="IJO70" i="10"/>
  <c r="IJP70" i="10"/>
  <c r="IJQ70" i="10"/>
  <c r="IJR70" i="10"/>
  <c r="IJS70" i="10"/>
  <c r="IJT70" i="10"/>
  <c r="IJU70" i="10"/>
  <c r="IJV70" i="10"/>
  <c r="IJW70" i="10"/>
  <c r="IJX70" i="10"/>
  <c r="IJY70" i="10"/>
  <c r="IJZ70" i="10"/>
  <c r="IKA70" i="10"/>
  <c r="IKB70" i="10"/>
  <c r="IKC70" i="10"/>
  <c r="IKD70" i="10"/>
  <c r="IKE70" i="10"/>
  <c r="IKF70" i="10"/>
  <c r="IKG70" i="10"/>
  <c r="IKH70" i="10"/>
  <c r="IKI70" i="10"/>
  <c r="IKJ70" i="10"/>
  <c r="IKK70" i="10"/>
  <c r="IKL70" i="10"/>
  <c r="IKM70" i="10"/>
  <c r="IKN70" i="10"/>
  <c r="IKO70" i="10"/>
  <c r="IKP70" i="10"/>
  <c r="IKQ70" i="10"/>
  <c r="IKR70" i="10"/>
  <c r="IKS70" i="10"/>
  <c r="IKT70" i="10"/>
  <c r="IKU70" i="10"/>
  <c r="IKV70" i="10"/>
  <c r="IKW70" i="10"/>
  <c r="IKX70" i="10"/>
  <c r="IKY70" i="10"/>
  <c r="IKZ70" i="10"/>
  <c r="ILA70" i="10"/>
  <c r="ILB70" i="10"/>
  <c r="ILC70" i="10"/>
  <c r="ILD70" i="10"/>
  <c r="ILE70" i="10"/>
  <c r="ILF70" i="10"/>
  <c r="ILG70" i="10"/>
  <c r="ILH70" i="10"/>
  <c r="ILI70" i="10"/>
  <c r="ILJ70" i="10"/>
  <c r="ILK70" i="10"/>
  <c r="ILL70" i="10"/>
  <c r="ILM70" i="10"/>
  <c r="ILN70" i="10"/>
  <c r="ILO70" i="10"/>
  <c r="ILP70" i="10"/>
  <c r="ILQ70" i="10"/>
  <c r="ILR70" i="10"/>
  <c r="ILS70" i="10"/>
  <c r="ILT70" i="10"/>
  <c r="ILU70" i="10"/>
  <c r="ILV70" i="10"/>
  <c r="ILW70" i="10"/>
  <c r="ILX70" i="10"/>
  <c r="ILY70" i="10"/>
  <c r="ILZ70" i="10"/>
  <c r="IMA70" i="10"/>
  <c r="IMB70" i="10"/>
  <c r="IMC70" i="10"/>
  <c r="IMD70" i="10"/>
  <c r="IME70" i="10"/>
  <c r="IMF70" i="10"/>
  <c r="IMG70" i="10"/>
  <c r="IMH70" i="10"/>
  <c r="IMI70" i="10"/>
  <c r="IMJ70" i="10"/>
  <c r="IMK70" i="10"/>
  <c r="IML70" i="10"/>
  <c r="IMM70" i="10"/>
  <c r="IMN70" i="10"/>
  <c r="IMO70" i="10"/>
  <c r="IMP70" i="10"/>
  <c r="IMQ70" i="10"/>
  <c r="IMR70" i="10"/>
  <c r="IMS70" i="10"/>
  <c r="IMT70" i="10"/>
  <c r="IMU70" i="10"/>
  <c r="IMV70" i="10"/>
  <c r="IMW70" i="10"/>
  <c r="IMX70" i="10"/>
  <c r="IMY70" i="10"/>
  <c r="IMZ70" i="10"/>
  <c r="INA70" i="10"/>
  <c r="INB70" i="10"/>
  <c r="INC70" i="10"/>
  <c r="IND70" i="10"/>
  <c r="INE70" i="10"/>
  <c r="INF70" i="10"/>
  <c r="ING70" i="10"/>
  <c r="INH70" i="10"/>
  <c r="INI70" i="10"/>
  <c r="INJ70" i="10"/>
  <c r="INK70" i="10"/>
  <c r="INL70" i="10"/>
  <c r="INM70" i="10"/>
  <c r="INN70" i="10"/>
  <c r="INO70" i="10"/>
  <c r="INP70" i="10"/>
  <c r="INQ70" i="10"/>
  <c r="INR70" i="10"/>
  <c r="INS70" i="10"/>
  <c r="INT70" i="10"/>
  <c r="INU70" i="10"/>
  <c r="INV70" i="10"/>
  <c r="INW70" i="10"/>
  <c r="INX70" i="10"/>
  <c r="INY70" i="10"/>
  <c r="INZ70" i="10"/>
  <c r="IOA70" i="10"/>
  <c r="IOB70" i="10"/>
  <c r="IOC70" i="10"/>
  <c r="IOD70" i="10"/>
  <c r="IOE70" i="10"/>
  <c r="IOF70" i="10"/>
  <c r="IOG70" i="10"/>
  <c r="IOH70" i="10"/>
  <c r="IOI70" i="10"/>
  <c r="IOJ70" i="10"/>
  <c r="IOK70" i="10"/>
  <c r="IOL70" i="10"/>
  <c r="IOM70" i="10"/>
  <c r="ION70" i="10"/>
  <c r="IOO70" i="10"/>
  <c r="IOP70" i="10"/>
  <c r="IOQ70" i="10"/>
  <c r="IOR70" i="10"/>
  <c r="IOS70" i="10"/>
  <c r="IOT70" i="10"/>
  <c r="IOU70" i="10"/>
  <c r="IOV70" i="10"/>
  <c r="IOW70" i="10"/>
  <c r="IOX70" i="10"/>
  <c r="IOY70" i="10"/>
  <c r="IOZ70" i="10"/>
  <c r="IPA70" i="10"/>
  <c r="IPB70" i="10"/>
  <c r="IPC70" i="10"/>
  <c r="IPD70" i="10"/>
  <c r="IPE70" i="10"/>
  <c r="IPF70" i="10"/>
  <c r="IPG70" i="10"/>
  <c r="IPH70" i="10"/>
  <c r="IPI70" i="10"/>
  <c r="IPJ70" i="10"/>
  <c r="IPK70" i="10"/>
  <c r="IPL70" i="10"/>
  <c r="IPM70" i="10"/>
  <c r="IPN70" i="10"/>
  <c r="IPO70" i="10"/>
  <c r="IPP70" i="10"/>
  <c r="IPQ70" i="10"/>
  <c r="IPR70" i="10"/>
  <c r="IPS70" i="10"/>
  <c r="IPT70" i="10"/>
  <c r="IPU70" i="10"/>
  <c r="IPV70" i="10"/>
  <c r="IPW70" i="10"/>
  <c r="IPX70" i="10"/>
  <c r="IPY70" i="10"/>
  <c r="IPZ70" i="10"/>
  <c r="IQA70" i="10"/>
  <c r="IQB70" i="10"/>
  <c r="IQC70" i="10"/>
  <c r="IQD70" i="10"/>
  <c r="IQE70" i="10"/>
  <c r="IQF70" i="10"/>
  <c r="IQG70" i="10"/>
  <c r="IQH70" i="10"/>
  <c r="IQI70" i="10"/>
  <c r="IQJ70" i="10"/>
  <c r="IQK70" i="10"/>
  <c r="IQL70" i="10"/>
  <c r="IQM70" i="10"/>
  <c r="IQN70" i="10"/>
  <c r="IQO70" i="10"/>
  <c r="IQP70" i="10"/>
  <c r="IQQ70" i="10"/>
  <c r="IQR70" i="10"/>
  <c r="IQS70" i="10"/>
  <c r="IQT70" i="10"/>
  <c r="IQU70" i="10"/>
  <c r="IQV70" i="10"/>
  <c r="IQW70" i="10"/>
  <c r="IQX70" i="10"/>
  <c r="IQY70" i="10"/>
  <c r="IQZ70" i="10"/>
  <c r="IRA70" i="10"/>
  <c r="IRB70" i="10"/>
  <c r="IRC70" i="10"/>
  <c r="IRD70" i="10"/>
  <c r="IRE70" i="10"/>
  <c r="IRF70" i="10"/>
  <c r="IRG70" i="10"/>
  <c r="IRH70" i="10"/>
  <c r="IRI70" i="10"/>
  <c r="IRJ70" i="10"/>
  <c r="IRK70" i="10"/>
  <c r="IRL70" i="10"/>
  <c r="IRM70" i="10"/>
  <c r="IRN70" i="10"/>
  <c r="IRO70" i="10"/>
  <c r="IRP70" i="10"/>
  <c r="IRQ70" i="10"/>
  <c r="IRR70" i="10"/>
  <c r="IRS70" i="10"/>
  <c r="IRT70" i="10"/>
  <c r="IRU70" i="10"/>
  <c r="IRV70" i="10"/>
  <c r="IRW70" i="10"/>
  <c r="IRX70" i="10"/>
  <c r="IRY70" i="10"/>
  <c r="IRZ70" i="10"/>
  <c r="ISA70" i="10"/>
  <c r="ISB70" i="10"/>
  <c r="ISC70" i="10"/>
  <c r="ISD70" i="10"/>
  <c r="ISE70" i="10"/>
  <c r="ISF70" i="10"/>
  <c r="ISG70" i="10"/>
  <c r="ISH70" i="10"/>
  <c r="ISI70" i="10"/>
  <c r="ISJ70" i="10"/>
  <c r="ISK70" i="10"/>
  <c r="ISL70" i="10"/>
  <c r="ISM70" i="10"/>
  <c r="ISN70" i="10"/>
  <c r="ISO70" i="10"/>
  <c r="ISP70" i="10"/>
  <c r="ISQ70" i="10"/>
  <c r="ISR70" i="10"/>
  <c r="ISS70" i="10"/>
  <c r="IST70" i="10"/>
  <c r="ISU70" i="10"/>
  <c r="ISV70" i="10"/>
  <c r="ISW70" i="10"/>
  <c r="ISX70" i="10"/>
  <c r="ISY70" i="10"/>
  <c r="ISZ70" i="10"/>
  <c r="ITA70" i="10"/>
  <c r="ITB70" i="10"/>
  <c r="ITC70" i="10"/>
  <c r="ITD70" i="10"/>
  <c r="ITE70" i="10"/>
  <c r="ITF70" i="10"/>
  <c r="ITG70" i="10"/>
  <c r="ITH70" i="10"/>
  <c r="ITI70" i="10"/>
  <c r="ITJ70" i="10"/>
  <c r="ITK70" i="10"/>
  <c r="ITL70" i="10"/>
  <c r="ITM70" i="10"/>
  <c r="ITN70" i="10"/>
  <c r="ITO70" i="10"/>
  <c r="ITP70" i="10"/>
  <c r="ITQ70" i="10"/>
  <c r="ITR70" i="10"/>
  <c r="ITS70" i="10"/>
  <c r="ITT70" i="10"/>
  <c r="ITU70" i="10"/>
  <c r="ITV70" i="10"/>
  <c r="ITW70" i="10"/>
  <c r="ITX70" i="10"/>
  <c r="ITY70" i="10"/>
  <c r="ITZ70" i="10"/>
  <c r="IUA70" i="10"/>
  <c r="IUB70" i="10"/>
  <c r="IUC70" i="10"/>
  <c r="IUD70" i="10"/>
  <c r="IUE70" i="10"/>
  <c r="IUF70" i="10"/>
  <c r="IUG70" i="10"/>
  <c r="IUH70" i="10"/>
  <c r="IUI70" i="10"/>
  <c r="IUJ70" i="10"/>
  <c r="IUK70" i="10"/>
  <c r="IUL70" i="10"/>
  <c r="IUM70" i="10"/>
  <c r="IUN70" i="10"/>
  <c r="IUO70" i="10"/>
  <c r="IUP70" i="10"/>
  <c r="IUQ70" i="10"/>
  <c r="IUR70" i="10"/>
  <c r="IUS70" i="10"/>
  <c r="IUT70" i="10"/>
  <c r="IUU70" i="10"/>
  <c r="IUV70" i="10"/>
  <c r="IUW70" i="10"/>
  <c r="IUX70" i="10"/>
  <c r="IUY70" i="10"/>
  <c r="IUZ70" i="10"/>
  <c r="IVA70" i="10"/>
  <c r="IVB70" i="10"/>
  <c r="IVC70" i="10"/>
  <c r="IVD70" i="10"/>
  <c r="IVE70" i="10"/>
  <c r="IVF70" i="10"/>
  <c r="IVG70" i="10"/>
  <c r="IVH70" i="10"/>
  <c r="IVI70" i="10"/>
  <c r="IVJ70" i="10"/>
  <c r="IVK70" i="10"/>
  <c r="IVL70" i="10"/>
  <c r="IVM70" i="10"/>
  <c r="IVN70" i="10"/>
  <c r="IVO70" i="10"/>
  <c r="IVP70" i="10"/>
  <c r="IVQ70" i="10"/>
  <c r="IVR70" i="10"/>
  <c r="IVS70" i="10"/>
  <c r="IVT70" i="10"/>
  <c r="IVU70" i="10"/>
  <c r="IVV70" i="10"/>
  <c r="IVW70" i="10"/>
  <c r="IVX70" i="10"/>
  <c r="IVY70" i="10"/>
  <c r="IVZ70" i="10"/>
  <c r="IWA70" i="10"/>
  <c r="IWB70" i="10"/>
  <c r="IWC70" i="10"/>
  <c r="IWD70" i="10"/>
  <c r="IWE70" i="10"/>
  <c r="IWF70" i="10"/>
  <c r="IWG70" i="10"/>
  <c r="IWH70" i="10"/>
  <c r="IWI70" i="10"/>
  <c r="IWJ70" i="10"/>
  <c r="IWK70" i="10"/>
  <c r="IWL70" i="10"/>
  <c r="IWM70" i="10"/>
  <c r="IWN70" i="10"/>
  <c r="IWO70" i="10"/>
  <c r="IWP70" i="10"/>
  <c r="IWQ70" i="10"/>
  <c r="IWR70" i="10"/>
  <c r="IWS70" i="10"/>
  <c r="IWT70" i="10"/>
  <c r="IWU70" i="10"/>
  <c r="IWV70" i="10"/>
  <c r="IWW70" i="10"/>
  <c r="IWX70" i="10"/>
  <c r="IWY70" i="10"/>
  <c r="IWZ70" i="10"/>
  <c r="IXA70" i="10"/>
  <c r="IXB70" i="10"/>
  <c r="IXC70" i="10"/>
  <c r="IXD70" i="10"/>
  <c r="IXE70" i="10"/>
  <c r="IXF70" i="10"/>
  <c r="IXG70" i="10"/>
  <c r="IXH70" i="10"/>
  <c r="IXI70" i="10"/>
  <c r="IXJ70" i="10"/>
  <c r="IXK70" i="10"/>
  <c r="IXL70" i="10"/>
  <c r="IXM70" i="10"/>
  <c r="IXN70" i="10"/>
  <c r="IXO70" i="10"/>
  <c r="IXP70" i="10"/>
  <c r="IXQ70" i="10"/>
  <c r="IXR70" i="10"/>
  <c r="IXS70" i="10"/>
  <c r="IXT70" i="10"/>
  <c r="IXU70" i="10"/>
  <c r="IXV70" i="10"/>
  <c r="IXW70" i="10"/>
  <c r="IXX70" i="10"/>
  <c r="IXY70" i="10"/>
  <c r="IXZ70" i="10"/>
  <c r="IYA70" i="10"/>
  <c r="IYB70" i="10"/>
  <c r="IYC70" i="10"/>
  <c r="IYD70" i="10"/>
  <c r="IYE70" i="10"/>
  <c r="IYF70" i="10"/>
  <c r="IYG70" i="10"/>
  <c r="IYH70" i="10"/>
  <c r="IYI70" i="10"/>
  <c r="IYJ70" i="10"/>
  <c r="IYK70" i="10"/>
  <c r="IYL70" i="10"/>
  <c r="IYM70" i="10"/>
  <c r="IYN70" i="10"/>
  <c r="IYO70" i="10"/>
  <c r="IYP70" i="10"/>
  <c r="IYQ70" i="10"/>
  <c r="IYR70" i="10"/>
  <c r="IYS70" i="10"/>
  <c r="IYT70" i="10"/>
  <c r="IYU70" i="10"/>
  <c r="IYV70" i="10"/>
  <c r="IYW70" i="10"/>
  <c r="IYX70" i="10"/>
  <c r="IYY70" i="10"/>
  <c r="IYZ70" i="10"/>
  <c r="IZA70" i="10"/>
  <c r="IZB70" i="10"/>
  <c r="IZC70" i="10"/>
  <c r="IZD70" i="10"/>
  <c r="IZE70" i="10"/>
  <c r="IZF70" i="10"/>
  <c r="IZG70" i="10"/>
  <c r="IZH70" i="10"/>
  <c r="IZI70" i="10"/>
  <c r="IZJ70" i="10"/>
  <c r="IZK70" i="10"/>
  <c r="IZL70" i="10"/>
  <c r="IZM70" i="10"/>
  <c r="IZN70" i="10"/>
  <c r="IZO70" i="10"/>
  <c r="IZP70" i="10"/>
  <c r="IZQ70" i="10"/>
  <c r="IZR70" i="10"/>
  <c r="IZS70" i="10"/>
  <c r="IZT70" i="10"/>
  <c r="IZU70" i="10"/>
  <c r="IZV70" i="10"/>
  <c r="IZW70" i="10"/>
  <c r="IZX70" i="10"/>
  <c r="IZY70" i="10"/>
  <c r="IZZ70" i="10"/>
  <c r="JAA70" i="10"/>
  <c r="JAB70" i="10"/>
  <c r="JAC70" i="10"/>
  <c r="JAD70" i="10"/>
  <c r="JAE70" i="10"/>
  <c r="JAF70" i="10"/>
  <c r="JAG70" i="10"/>
  <c r="JAH70" i="10"/>
  <c r="JAI70" i="10"/>
  <c r="JAJ70" i="10"/>
  <c r="JAK70" i="10"/>
  <c r="JAL70" i="10"/>
  <c r="JAM70" i="10"/>
  <c r="JAN70" i="10"/>
  <c r="JAO70" i="10"/>
  <c r="JAP70" i="10"/>
  <c r="JAQ70" i="10"/>
  <c r="JAR70" i="10"/>
  <c r="JAS70" i="10"/>
  <c r="JAT70" i="10"/>
  <c r="JAU70" i="10"/>
  <c r="JAV70" i="10"/>
  <c r="JAW70" i="10"/>
  <c r="JAX70" i="10"/>
  <c r="JAY70" i="10"/>
  <c r="JAZ70" i="10"/>
  <c r="JBA70" i="10"/>
  <c r="JBB70" i="10"/>
  <c r="JBC70" i="10"/>
  <c r="JBD70" i="10"/>
  <c r="JBE70" i="10"/>
  <c r="JBF70" i="10"/>
  <c r="JBG70" i="10"/>
  <c r="JBH70" i="10"/>
  <c r="JBI70" i="10"/>
  <c r="JBJ70" i="10"/>
  <c r="JBK70" i="10"/>
  <c r="JBL70" i="10"/>
  <c r="JBM70" i="10"/>
  <c r="JBN70" i="10"/>
  <c r="JBO70" i="10"/>
  <c r="JBP70" i="10"/>
  <c r="JBQ70" i="10"/>
  <c r="JBR70" i="10"/>
  <c r="JBS70" i="10"/>
  <c r="JBT70" i="10"/>
  <c r="JBU70" i="10"/>
  <c r="JBV70" i="10"/>
  <c r="JBW70" i="10"/>
  <c r="JBX70" i="10"/>
  <c r="JBY70" i="10"/>
  <c r="JBZ70" i="10"/>
  <c r="JCA70" i="10"/>
  <c r="JCB70" i="10"/>
  <c r="JCC70" i="10"/>
  <c r="JCD70" i="10"/>
  <c r="JCE70" i="10"/>
  <c r="JCF70" i="10"/>
  <c r="JCG70" i="10"/>
  <c r="JCH70" i="10"/>
  <c r="JCI70" i="10"/>
  <c r="JCJ70" i="10"/>
  <c r="JCK70" i="10"/>
  <c r="JCL70" i="10"/>
  <c r="JCM70" i="10"/>
  <c r="JCN70" i="10"/>
  <c r="JCO70" i="10"/>
  <c r="JCP70" i="10"/>
  <c r="JCQ70" i="10"/>
  <c r="JCR70" i="10"/>
  <c r="JCS70" i="10"/>
  <c r="JCT70" i="10"/>
  <c r="JCU70" i="10"/>
  <c r="JCV70" i="10"/>
  <c r="JCW70" i="10"/>
  <c r="JCX70" i="10"/>
  <c r="JCY70" i="10"/>
  <c r="JCZ70" i="10"/>
  <c r="JDA70" i="10"/>
  <c r="JDB70" i="10"/>
  <c r="JDC70" i="10"/>
  <c r="JDD70" i="10"/>
  <c r="JDE70" i="10"/>
  <c r="JDF70" i="10"/>
  <c r="JDG70" i="10"/>
  <c r="JDH70" i="10"/>
  <c r="JDI70" i="10"/>
  <c r="JDJ70" i="10"/>
  <c r="JDK70" i="10"/>
  <c r="JDL70" i="10"/>
  <c r="JDM70" i="10"/>
  <c r="JDN70" i="10"/>
  <c r="JDO70" i="10"/>
  <c r="JDP70" i="10"/>
  <c r="JDQ70" i="10"/>
  <c r="JDR70" i="10"/>
  <c r="JDS70" i="10"/>
  <c r="JDT70" i="10"/>
  <c r="JDU70" i="10"/>
  <c r="JDV70" i="10"/>
  <c r="JDW70" i="10"/>
  <c r="JDX70" i="10"/>
  <c r="JDY70" i="10"/>
  <c r="JDZ70" i="10"/>
  <c r="JEA70" i="10"/>
  <c r="JEB70" i="10"/>
  <c r="JEC70" i="10"/>
  <c r="JED70" i="10"/>
  <c r="JEE70" i="10"/>
  <c r="JEF70" i="10"/>
  <c r="JEG70" i="10"/>
  <c r="JEH70" i="10"/>
  <c r="JEI70" i="10"/>
  <c r="JEJ70" i="10"/>
  <c r="JEK70" i="10"/>
  <c r="JEL70" i="10"/>
  <c r="JEM70" i="10"/>
  <c r="JEN70" i="10"/>
  <c r="JEO70" i="10"/>
  <c r="JEP70" i="10"/>
  <c r="JEQ70" i="10"/>
  <c r="JER70" i="10"/>
  <c r="JES70" i="10"/>
  <c r="JET70" i="10"/>
  <c r="JEU70" i="10"/>
  <c r="JEV70" i="10"/>
  <c r="JEW70" i="10"/>
  <c r="JEX70" i="10"/>
  <c r="JEY70" i="10"/>
  <c r="JEZ70" i="10"/>
  <c r="JFA70" i="10"/>
  <c r="JFB70" i="10"/>
  <c r="JFC70" i="10"/>
  <c r="JFD70" i="10"/>
  <c r="JFE70" i="10"/>
  <c r="JFF70" i="10"/>
  <c r="JFG70" i="10"/>
  <c r="JFH70" i="10"/>
  <c r="JFI70" i="10"/>
  <c r="JFJ70" i="10"/>
  <c r="JFK70" i="10"/>
  <c r="JFL70" i="10"/>
  <c r="JFM70" i="10"/>
  <c r="JFN70" i="10"/>
  <c r="JFO70" i="10"/>
  <c r="JFP70" i="10"/>
  <c r="JFQ70" i="10"/>
  <c r="JFR70" i="10"/>
  <c r="JFS70" i="10"/>
  <c r="JFT70" i="10"/>
  <c r="JFU70" i="10"/>
  <c r="JFV70" i="10"/>
  <c r="JFW70" i="10"/>
  <c r="JFX70" i="10"/>
  <c r="JFY70" i="10"/>
  <c r="JFZ70" i="10"/>
  <c r="JGA70" i="10"/>
  <c r="JGB70" i="10"/>
  <c r="JGC70" i="10"/>
  <c r="JGD70" i="10"/>
  <c r="JGE70" i="10"/>
  <c r="JGF70" i="10"/>
  <c r="JGG70" i="10"/>
  <c r="JGH70" i="10"/>
  <c r="JGI70" i="10"/>
  <c r="JGJ70" i="10"/>
  <c r="JGK70" i="10"/>
  <c r="JGL70" i="10"/>
  <c r="JGM70" i="10"/>
  <c r="JGN70" i="10"/>
  <c r="JGO70" i="10"/>
  <c r="JGP70" i="10"/>
  <c r="JGQ70" i="10"/>
  <c r="JGR70" i="10"/>
  <c r="JGS70" i="10"/>
  <c r="JGT70" i="10"/>
  <c r="JGU70" i="10"/>
  <c r="JGV70" i="10"/>
  <c r="JGW70" i="10"/>
  <c r="JGX70" i="10"/>
  <c r="JGY70" i="10"/>
  <c r="JGZ70" i="10"/>
  <c r="JHA70" i="10"/>
  <c r="JHB70" i="10"/>
  <c r="JHC70" i="10"/>
  <c r="JHD70" i="10"/>
  <c r="JHE70" i="10"/>
  <c r="JHF70" i="10"/>
  <c r="JHG70" i="10"/>
  <c r="JHH70" i="10"/>
  <c r="JHI70" i="10"/>
  <c r="JHJ70" i="10"/>
  <c r="JHK70" i="10"/>
  <c r="JHL70" i="10"/>
  <c r="JHM70" i="10"/>
  <c r="JHN70" i="10"/>
  <c r="JHO70" i="10"/>
  <c r="JHP70" i="10"/>
  <c r="JHQ70" i="10"/>
  <c r="JHR70" i="10"/>
  <c r="JHS70" i="10"/>
  <c r="JHT70" i="10"/>
  <c r="JHU70" i="10"/>
  <c r="JHV70" i="10"/>
  <c r="JHW70" i="10"/>
  <c r="JHX70" i="10"/>
  <c r="JHY70" i="10"/>
  <c r="JHZ70" i="10"/>
  <c r="JIA70" i="10"/>
  <c r="JIB70" i="10"/>
  <c r="JIC70" i="10"/>
  <c r="JID70" i="10"/>
  <c r="JIE70" i="10"/>
  <c r="JIF70" i="10"/>
  <c r="JIG70" i="10"/>
  <c r="JIH70" i="10"/>
  <c r="JII70" i="10"/>
  <c r="JIJ70" i="10"/>
  <c r="JIK70" i="10"/>
  <c r="JIL70" i="10"/>
  <c r="JIM70" i="10"/>
  <c r="JIN70" i="10"/>
  <c r="JIO70" i="10"/>
  <c r="JIP70" i="10"/>
  <c r="JIQ70" i="10"/>
  <c r="JIR70" i="10"/>
  <c r="JIS70" i="10"/>
  <c r="JIT70" i="10"/>
  <c r="JIU70" i="10"/>
  <c r="JIV70" i="10"/>
  <c r="JIW70" i="10"/>
  <c r="JIX70" i="10"/>
  <c r="JIY70" i="10"/>
  <c r="JIZ70" i="10"/>
  <c r="JJA70" i="10"/>
  <c r="JJB70" i="10"/>
  <c r="JJC70" i="10"/>
  <c r="JJD70" i="10"/>
  <c r="JJE70" i="10"/>
  <c r="JJF70" i="10"/>
  <c r="JJG70" i="10"/>
  <c r="JJH70" i="10"/>
  <c r="JJI70" i="10"/>
  <c r="JJJ70" i="10"/>
  <c r="JJK70" i="10"/>
  <c r="JJL70" i="10"/>
  <c r="JJM70" i="10"/>
  <c r="JJN70" i="10"/>
  <c r="JJO70" i="10"/>
  <c r="JJP70" i="10"/>
  <c r="JJQ70" i="10"/>
  <c r="JJR70" i="10"/>
  <c r="JJS70" i="10"/>
  <c r="JJT70" i="10"/>
  <c r="JJU70" i="10"/>
  <c r="JJV70" i="10"/>
  <c r="JJW70" i="10"/>
  <c r="JJX70" i="10"/>
  <c r="JJY70" i="10"/>
  <c r="JJZ70" i="10"/>
  <c r="JKA70" i="10"/>
  <c r="JKB70" i="10"/>
  <c r="JKC70" i="10"/>
  <c r="JKD70" i="10"/>
  <c r="JKE70" i="10"/>
  <c r="JKF70" i="10"/>
  <c r="JKG70" i="10"/>
  <c r="JKH70" i="10"/>
  <c r="JKI70" i="10"/>
  <c r="JKJ70" i="10"/>
  <c r="JKK70" i="10"/>
  <c r="JKL70" i="10"/>
  <c r="JKM70" i="10"/>
  <c r="JKN70" i="10"/>
  <c r="JKO70" i="10"/>
  <c r="JKP70" i="10"/>
  <c r="JKQ70" i="10"/>
  <c r="JKR70" i="10"/>
  <c r="JKS70" i="10"/>
  <c r="JKT70" i="10"/>
  <c r="JKU70" i="10"/>
  <c r="JKV70" i="10"/>
  <c r="JKW70" i="10"/>
  <c r="JKX70" i="10"/>
  <c r="JKY70" i="10"/>
  <c r="JKZ70" i="10"/>
  <c r="JLA70" i="10"/>
  <c r="JLB70" i="10"/>
  <c r="JLC70" i="10"/>
  <c r="JLD70" i="10"/>
  <c r="JLE70" i="10"/>
  <c r="JLF70" i="10"/>
  <c r="JLG70" i="10"/>
  <c r="JLH70" i="10"/>
  <c r="JLI70" i="10"/>
  <c r="JLJ70" i="10"/>
  <c r="JLK70" i="10"/>
  <c r="JLL70" i="10"/>
  <c r="JLM70" i="10"/>
  <c r="JLN70" i="10"/>
  <c r="JLO70" i="10"/>
  <c r="JLP70" i="10"/>
  <c r="JLQ70" i="10"/>
  <c r="JLR70" i="10"/>
  <c r="JLS70" i="10"/>
  <c r="JLT70" i="10"/>
  <c r="JLU70" i="10"/>
  <c r="JLV70" i="10"/>
  <c r="JLW70" i="10"/>
  <c r="JLX70" i="10"/>
  <c r="JLY70" i="10"/>
  <c r="JLZ70" i="10"/>
  <c r="JMA70" i="10"/>
  <c r="JMB70" i="10"/>
  <c r="JMC70" i="10"/>
  <c r="JMD70" i="10"/>
  <c r="JME70" i="10"/>
  <c r="JMF70" i="10"/>
  <c r="JMG70" i="10"/>
  <c r="JMH70" i="10"/>
  <c r="JMI70" i="10"/>
  <c r="JMJ70" i="10"/>
  <c r="JMK70" i="10"/>
  <c r="JML70" i="10"/>
  <c r="JMM70" i="10"/>
  <c r="JMN70" i="10"/>
  <c r="JMO70" i="10"/>
  <c r="JMP70" i="10"/>
  <c r="JMQ70" i="10"/>
  <c r="JMR70" i="10"/>
  <c r="JMS70" i="10"/>
  <c r="JMT70" i="10"/>
  <c r="JMU70" i="10"/>
  <c r="JMV70" i="10"/>
  <c r="JMW70" i="10"/>
  <c r="JMX70" i="10"/>
  <c r="JMY70" i="10"/>
  <c r="JMZ70" i="10"/>
  <c r="JNA70" i="10"/>
  <c r="JNB70" i="10"/>
  <c r="JNC70" i="10"/>
  <c r="JND70" i="10"/>
  <c r="JNE70" i="10"/>
  <c r="JNF70" i="10"/>
  <c r="JNG70" i="10"/>
  <c r="JNH70" i="10"/>
  <c r="JNI70" i="10"/>
  <c r="JNJ70" i="10"/>
  <c r="JNK70" i="10"/>
  <c r="JNL70" i="10"/>
  <c r="JNM70" i="10"/>
  <c r="JNN70" i="10"/>
  <c r="JNO70" i="10"/>
  <c r="JNP70" i="10"/>
  <c r="JNQ70" i="10"/>
  <c r="JNR70" i="10"/>
  <c r="JNS70" i="10"/>
  <c r="JNT70" i="10"/>
  <c r="JNU70" i="10"/>
  <c r="JNV70" i="10"/>
  <c r="JNW70" i="10"/>
  <c r="JNX70" i="10"/>
  <c r="JNY70" i="10"/>
  <c r="JNZ70" i="10"/>
  <c r="JOA70" i="10"/>
  <c r="JOB70" i="10"/>
  <c r="JOC70" i="10"/>
  <c r="JOD70" i="10"/>
  <c r="JOE70" i="10"/>
  <c r="JOF70" i="10"/>
  <c r="JOG70" i="10"/>
  <c r="JOH70" i="10"/>
  <c r="JOI70" i="10"/>
  <c r="JOJ70" i="10"/>
  <c r="JOK70" i="10"/>
  <c r="JOL70" i="10"/>
  <c r="JOM70" i="10"/>
  <c r="JON70" i="10"/>
  <c r="JOO70" i="10"/>
  <c r="JOP70" i="10"/>
  <c r="JOQ70" i="10"/>
  <c r="JOR70" i="10"/>
  <c r="JOS70" i="10"/>
  <c r="JOT70" i="10"/>
  <c r="JOU70" i="10"/>
  <c r="JOV70" i="10"/>
  <c r="JOW70" i="10"/>
  <c r="JOX70" i="10"/>
  <c r="JOY70" i="10"/>
  <c r="JOZ70" i="10"/>
  <c r="JPA70" i="10"/>
  <c r="JPB70" i="10"/>
  <c r="JPC70" i="10"/>
  <c r="JPD70" i="10"/>
  <c r="JPE70" i="10"/>
  <c r="JPF70" i="10"/>
  <c r="JPG70" i="10"/>
  <c r="JPH70" i="10"/>
  <c r="JPI70" i="10"/>
  <c r="JPJ70" i="10"/>
  <c r="JPK70" i="10"/>
  <c r="JPL70" i="10"/>
  <c r="JPM70" i="10"/>
  <c r="JPN70" i="10"/>
  <c r="JPO70" i="10"/>
  <c r="JPP70" i="10"/>
  <c r="JPQ70" i="10"/>
  <c r="JPR70" i="10"/>
  <c r="JPS70" i="10"/>
  <c r="JPT70" i="10"/>
  <c r="JPU70" i="10"/>
  <c r="JPV70" i="10"/>
  <c r="JPW70" i="10"/>
  <c r="JPX70" i="10"/>
  <c r="JPY70" i="10"/>
  <c r="JPZ70" i="10"/>
  <c r="JQA70" i="10"/>
  <c r="JQB70" i="10"/>
  <c r="JQC70" i="10"/>
  <c r="JQD70" i="10"/>
  <c r="JQE70" i="10"/>
  <c r="JQF70" i="10"/>
  <c r="JQG70" i="10"/>
  <c r="JQH70" i="10"/>
  <c r="JQI70" i="10"/>
  <c r="JQJ70" i="10"/>
  <c r="JQK70" i="10"/>
  <c r="JQL70" i="10"/>
  <c r="JQM70" i="10"/>
  <c r="JQN70" i="10"/>
  <c r="JQO70" i="10"/>
  <c r="JQP70" i="10"/>
  <c r="JQQ70" i="10"/>
  <c r="JQR70" i="10"/>
  <c r="JQS70" i="10"/>
  <c r="JQT70" i="10"/>
  <c r="JQU70" i="10"/>
  <c r="JQV70" i="10"/>
  <c r="JQW70" i="10"/>
  <c r="JQX70" i="10"/>
  <c r="JQY70" i="10"/>
  <c r="JQZ70" i="10"/>
  <c r="JRA70" i="10"/>
  <c r="JRB70" i="10"/>
  <c r="JRC70" i="10"/>
  <c r="JRD70" i="10"/>
  <c r="JRE70" i="10"/>
  <c r="JRF70" i="10"/>
  <c r="JRG70" i="10"/>
  <c r="JRH70" i="10"/>
  <c r="JRI70" i="10"/>
  <c r="JRJ70" i="10"/>
  <c r="JRK70" i="10"/>
  <c r="JRL70" i="10"/>
  <c r="JRM70" i="10"/>
  <c r="JRN70" i="10"/>
  <c r="JRO70" i="10"/>
  <c r="JRP70" i="10"/>
  <c r="JRQ70" i="10"/>
  <c r="JRR70" i="10"/>
  <c r="JRS70" i="10"/>
  <c r="JRT70" i="10"/>
  <c r="JRU70" i="10"/>
  <c r="JRV70" i="10"/>
  <c r="JRW70" i="10"/>
  <c r="JRX70" i="10"/>
  <c r="JRY70" i="10"/>
  <c r="JRZ70" i="10"/>
  <c r="JSA70" i="10"/>
  <c r="JSB70" i="10"/>
  <c r="JSC70" i="10"/>
  <c r="JSD70" i="10"/>
  <c r="JSE70" i="10"/>
  <c r="JSF70" i="10"/>
  <c r="JSG70" i="10"/>
  <c r="JSH70" i="10"/>
  <c r="JSI70" i="10"/>
  <c r="JSJ70" i="10"/>
  <c r="JSK70" i="10"/>
  <c r="JSL70" i="10"/>
  <c r="JSM70" i="10"/>
  <c r="JSN70" i="10"/>
  <c r="JSO70" i="10"/>
  <c r="JSP70" i="10"/>
  <c r="JSQ70" i="10"/>
  <c r="JSR70" i="10"/>
  <c r="JSS70" i="10"/>
  <c r="JST70" i="10"/>
  <c r="JSU70" i="10"/>
  <c r="JSV70" i="10"/>
  <c r="JSW70" i="10"/>
  <c r="JSX70" i="10"/>
  <c r="JSY70" i="10"/>
  <c r="JSZ70" i="10"/>
  <c r="JTA70" i="10"/>
  <c r="JTB70" i="10"/>
  <c r="JTC70" i="10"/>
  <c r="JTD70" i="10"/>
  <c r="JTE70" i="10"/>
  <c r="JTF70" i="10"/>
  <c r="JTG70" i="10"/>
  <c r="JTH70" i="10"/>
  <c r="JTI70" i="10"/>
  <c r="JTJ70" i="10"/>
  <c r="JTK70" i="10"/>
  <c r="JTL70" i="10"/>
  <c r="JTM70" i="10"/>
  <c r="JTN70" i="10"/>
  <c r="JTO70" i="10"/>
  <c r="JTP70" i="10"/>
  <c r="JTQ70" i="10"/>
  <c r="JTR70" i="10"/>
  <c r="JTS70" i="10"/>
  <c r="JTT70" i="10"/>
  <c r="JTU70" i="10"/>
  <c r="JTV70" i="10"/>
  <c r="JTW70" i="10"/>
  <c r="JTX70" i="10"/>
  <c r="JTY70" i="10"/>
  <c r="JTZ70" i="10"/>
  <c r="JUA70" i="10"/>
  <c r="JUB70" i="10"/>
  <c r="JUC70" i="10"/>
  <c r="JUD70" i="10"/>
  <c r="JUE70" i="10"/>
  <c r="JUF70" i="10"/>
  <c r="JUG70" i="10"/>
  <c r="JUH70" i="10"/>
  <c r="JUI70" i="10"/>
  <c r="JUJ70" i="10"/>
  <c r="JUK70" i="10"/>
  <c r="JUL70" i="10"/>
  <c r="JUM70" i="10"/>
  <c r="JUN70" i="10"/>
  <c r="JUO70" i="10"/>
  <c r="JUP70" i="10"/>
  <c r="JUQ70" i="10"/>
  <c r="JUR70" i="10"/>
  <c r="JUS70" i="10"/>
  <c r="JUT70" i="10"/>
  <c r="JUU70" i="10"/>
  <c r="JUV70" i="10"/>
  <c r="JUW70" i="10"/>
  <c r="JUX70" i="10"/>
  <c r="JUY70" i="10"/>
  <c r="JUZ70" i="10"/>
  <c r="JVA70" i="10"/>
  <c r="JVB70" i="10"/>
  <c r="JVC70" i="10"/>
  <c r="JVD70" i="10"/>
  <c r="JVE70" i="10"/>
  <c r="JVF70" i="10"/>
  <c r="JVG70" i="10"/>
  <c r="JVH70" i="10"/>
  <c r="JVI70" i="10"/>
  <c r="JVJ70" i="10"/>
  <c r="JVK70" i="10"/>
  <c r="JVL70" i="10"/>
  <c r="JVM70" i="10"/>
  <c r="JVN70" i="10"/>
  <c r="JVO70" i="10"/>
  <c r="JVP70" i="10"/>
  <c r="JVQ70" i="10"/>
  <c r="JVR70" i="10"/>
  <c r="JVS70" i="10"/>
  <c r="JVT70" i="10"/>
  <c r="JVU70" i="10"/>
  <c r="JVV70" i="10"/>
  <c r="JVW70" i="10"/>
  <c r="JVX70" i="10"/>
  <c r="JVY70" i="10"/>
  <c r="JVZ70" i="10"/>
  <c r="JWA70" i="10"/>
  <c r="JWB70" i="10"/>
  <c r="JWC70" i="10"/>
  <c r="JWD70" i="10"/>
  <c r="JWE70" i="10"/>
  <c r="JWF70" i="10"/>
  <c r="JWG70" i="10"/>
  <c r="JWH70" i="10"/>
  <c r="JWI70" i="10"/>
  <c r="JWJ70" i="10"/>
  <c r="JWK70" i="10"/>
  <c r="JWL70" i="10"/>
  <c r="JWM70" i="10"/>
  <c r="JWN70" i="10"/>
  <c r="JWO70" i="10"/>
  <c r="JWP70" i="10"/>
  <c r="JWQ70" i="10"/>
  <c r="JWR70" i="10"/>
  <c r="JWS70" i="10"/>
  <c r="JWT70" i="10"/>
  <c r="JWU70" i="10"/>
  <c r="JWV70" i="10"/>
  <c r="JWW70" i="10"/>
  <c r="JWX70" i="10"/>
  <c r="JWY70" i="10"/>
  <c r="JWZ70" i="10"/>
  <c r="JXA70" i="10"/>
  <c r="JXB70" i="10"/>
  <c r="JXC70" i="10"/>
  <c r="JXD70" i="10"/>
  <c r="JXE70" i="10"/>
  <c r="JXF70" i="10"/>
  <c r="JXG70" i="10"/>
  <c r="JXH70" i="10"/>
  <c r="JXI70" i="10"/>
  <c r="JXJ70" i="10"/>
  <c r="JXK70" i="10"/>
  <c r="JXL70" i="10"/>
  <c r="JXM70" i="10"/>
  <c r="JXN70" i="10"/>
  <c r="JXO70" i="10"/>
  <c r="JXP70" i="10"/>
  <c r="JXQ70" i="10"/>
  <c r="JXR70" i="10"/>
  <c r="JXS70" i="10"/>
  <c r="JXT70" i="10"/>
  <c r="JXU70" i="10"/>
  <c r="JXV70" i="10"/>
  <c r="JXW70" i="10"/>
  <c r="JXX70" i="10"/>
  <c r="JXY70" i="10"/>
  <c r="JXZ70" i="10"/>
  <c r="JYA70" i="10"/>
  <c r="JYB70" i="10"/>
  <c r="JYC70" i="10"/>
  <c r="JYD70" i="10"/>
  <c r="JYE70" i="10"/>
  <c r="JYF70" i="10"/>
  <c r="JYG70" i="10"/>
  <c r="JYH70" i="10"/>
  <c r="JYI70" i="10"/>
  <c r="JYJ70" i="10"/>
  <c r="JYK70" i="10"/>
  <c r="JYL70" i="10"/>
  <c r="JYM70" i="10"/>
  <c r="JYN70" i="10"/>
  <c r="JYO70" i="10"/>
  <c r="JYP70" i="10"/>
  <c r="JYQ70" i="10"/>
  <c r="JYR70" i="10"/>
  <c r="JYS70" i="10"/>
  <c r="JYT70" i="10"/>
  <c r="JYU70" i="10"/>
  <c r="JYV70" i="10"/>
  <c r="JYW70" i="10"/>
  <c r="JYX70" i="10"/>
  <c r="JYY70" i="10"/>
  <c r="JYZ70" i="10"/>
  <c r="JZA70" i="10"/>
  <c r="JZB70" i="10"/>
  <c r="JZC70" i="10"/>
  <c r="JZD70" i="10"/>
  <c r="JZE70" i="10"/>
  <c r="JZF70" i="10"/>
  <c r="JZG70" i="10"/>
  <c r="JZH70" i="10"/>
  <c r="JZI70" i="10"/>
  <c r="JZJ70" i="10"/>
  <c r="JZK70" i="10"/>
  <c r="JZL70" i="10"/>
  <c r="JZM70" i="10"/>
  <c r="JZN70" i="10"/>
  <c r="JZO70" i="10"/>
  <c r="JZP70" i="10"/>
  <c r="JZQ70" i="10"/>
  <c r="JZR70" i="10"/>
  <c r="JZS70" i="10"/>
  <c r="JZT70" i="10"/>
  <c r="JZU70" i="10"/>
  <c r="JZV70" i="10"/>
  <c r="JZW70" i="10"/>
  <c r="JZX70" i="10"/>
  <c r="JZY70" i="10"/>
  <c r="JZZ70" i="10"/>
  <c r="KAA70" i="10"/>
  <c r="KAB70" i="10"/>
  <c r="KAC70" i="10"/>
  <c r="KAD70" i="10"/>
  <c r="KAE70" i="10"/>
  <c r="KAF70" i="10"/>
  <c r="KAG70" i="10"/>
  <c r="KAH70" i="10"/>
  <c r="KAI70" i="10"/>
  <c r="KAJ70" i="10"/>
  <c r="KAK70" i="10"/>
  <c r="KAL70" i="10"/>
  <c r="KAM70" i="10"/>
  <c r="KAN70" i="10"/>
  <c r="KAO70" i="10"/>
  <c r="KAP70" i="10"/>
  <c r="KAQ70" i="10"/>
  <c r="KAR70" i="10"/>
  <c r="KAS70" i="10"/>
  <c r="KAT70" i="10"/>
  <c r="KAU70" i="10"/>
  <c r="KAV70" i="10"/>
  <c r="KAW70" i="10"/>
  <c r="KAX70" i="10"/>
  <c r="KAY70" i="10"/>
  <c r="KAZ70" i="10"/>
  <c r="KBA70" i="10"/>
  <c r="KBB70" i="10"/>
  <c r="KBC70" i="10"/>
  <c r="KBD70" i="10"/>
  <c r="KBE70" i="10"/>
  <c r="KBF70" i="10"/>
  <c r="KBG70" i="10"/>
  <c r="KBH70" i="10"/>
  <c r="KBI70" i="10"/>
  <c r="KBJ70" i="10"/>
  <c r="KBK70" i="10"/>
  <c r="KBL70" i="10"/>
  <c r="KBM70" i="10"/>
  <c r="KBN70" i="10"/>
  <c r="KBO70" i="10"/>
  <c r="KBP70" i="10"/>
  <c r="KBQ70" i="10"/>
  <c r="KBR70" i="10"/>
  <c r="KBS70" i="10"/>
  <c r="KBT70" i="10"/>
  <c r="KBU70" i="10"/>
  <c r="KBV70" i="10"/>
  <c r="KBW70" i="10"/>
  <c r="KBX70" i="10"/>
  <c r="KBY70" i="10"/>
  <c r="KBZ70" i="10"/>
  <c r="KCA70" i="10"/>
  <c r="KCB70" i="10"/>
  <c r="KCC70" i="10"/>
  <c r="KCD70" i="10"/>
  <c r="KCE70" i="10"/>
  <c r="KCF70" i="10"/>
  <c r="KCG70" i="10"/>
  <c r="KCH70" i="10"/>
  <c r="KCI70" i="10"/>
  <c r="KCJ70" i="10"/>
  <c r="KCK70" i="10"/>
  <c r="KCL70" i="10"/>
  <c r="KCM70" i="10"/>
  <c r="KCN70" i="10"/>
  <c r="KCO70" i="10"/>
  <c r="KCP70" i="10"/>
  <c r="KCQ70" i="10"/>
  <c r="KCR70" i="10"/>
  <c r="KCS70" i="10"/>
  <c r="KCT70" i="10"/>
  <c r="KCU70" i="10"/>
  <c r="KCV70" i="10"/>
  <c r="KCW70" i="10"/>
  <c r="KCX70" i="10"/>
  <c r="KCY70" i="10"/>
  <c r="KCZ70" i="10"/>
  <c r="KDA70" i="10"/>
  <c r="KDB70" i="10"/>
  <c r="KDC70" i="10"/>
  <c r="KDD70" i="10"/>
  <c r="KDE70" i="10"/>
  <c r="KDF70" i="10"/>
  <c r="KDG70" i="10"/>
  <c r="KDH70" i="10"/>
  <c r="KDI70" i="10"/>
  <c r="KDJ70" i="10"/>
  <c r="KDK70" i="10"/>
  <c r="KDL70" i="10"/>
  <c r="KDM70" i="10"/>
  <c r="KDN70" i="10"/>
  <c r="KDO70" i="10"/>
  <c r="KDP70" i="10"/>
  <c r="KDQ70" i="10"/>
  <c r="KDR70" i="10"/>
  <c r="KDS70" i="10"/>
  <c r="KDT70" i="10"/>
  <c r="KDU70" i="10"/>
  <c r="KDV70" i="10"/>
  <c r="KDW70" i="10"/>
  <c r="KDX70" i="10"/>
  <c r="KDY70" i="10"/>
  <c r="KDZ70" i="10"/>
  <c r="KEA70" i="10"/>
  <c r="KEB70" i="10"/>
  <c r="KEC70" i="10"/>
  <c r="KED70" i="10"/>
  <c r="KEE70" i="10"/>
  <c r="KEF70" i="10"/>
  <c r="KEG70" i="10"/>
  <c r="KEH70" i="10"/>
  <c r="KEI70" i="10"/>
  <c r="KEJ70" i="10"/>
  <c r="KEK70" i="10"/>
  <c r="KEL70" i="10"/>
  <c r="KEM70" i="10"/>
  <c r="KEN70" i="10"/>
  <c r="KEO70" i="10"/>
  <c r="KEP70" i="10"/>
  <c r="KEQ70" i="10"/>
  <c r="KER70" i="10"/>
  <c r="KES70" i="10"/>
  <c r="KET70" i="10"/>
  <c r="KEU70" i="10"/>
  <c r="KEV70" i="10"/>
  <c r="KEW70" i="10"/>
  <c r="KEX70" i="10"/>
  <c r="KEY70" i="10"/>
  <c r="KEZ70" i="10"/>
  <c r="KFA70" i="10"/>
  <c r="KFB70" i="10"/>
  <c r="KFC70" i="10"/>
  <c r="KFD70" i="10"/>
  <c r="KFE70" i="10"/>
  <c r="KFF70" i="10"/>
  <c r="KFG70" i="10"/>
  <c r="KFH70" i="10"/>
  <c r="KFI70" i="10"/>
  <c r="KFJ70" i="10"/>
  <c r="KFK70" i="10"/>
  <c r="KFL70" i="10"/>
  <c r="KFM70" i="10"/>
  <c r="KFN70" i="10"/>
  <c r="KFO70" i="10"/>
  <c r="KFP70" i="10"/>
  <c r="KFQ70" i="10"/>
  <c r="KFR70" i="10"/>
  <c r="KFS70" i="10"/>
  <c r="KFT70" i="10"/>
  <c r="KFU70" i="10"/>
  <c r="KFV70" i="10"/>
  <c r="KFW70" i="10"/>
  <c r="KFX70" i="10"/>
  <c r="KFY70" i="10"/>
  <c r="KFZ70" i="10"/>
  <c r="KGA70" i="10"/>
  <c r="KGB70" i="10"/>
  <c r="KGC70" i="10"/>
  <c r="KGD70" i="10"/>
  <c r="KGE70" i="10"/>
  <c r="KGF70" i="10"/>
  <c r="KGG70" i="10"/>
  <c r="KGH70" i="10"/>
  <c r="KGI70" i="10"/>
  <c r="KGJ70" i="10"/>
  <c r="KGK70" i="10"/>
  <c r="KGL70" i="10"/>
  <c r="KGM70" i="10"/>
  <c r="KGN70" i="10"/>
  <c r="KGO70" i="10"/>
  <c r="KGP70" i="10"/>
  <c r="KGQ70" i="10"/>
  <c r="KGR70" i="10"/>
  <c r="KGS70" i="10"/>
  <c r="KGT70" i="10"/>
  <c r="KGU70" i="10"/>
  <c r="KGV70" i="10"/>
  <c r="KGW70" i="10"/>
  <c r="KGX70" i="10"/>
  <c r="KGY70" i="10"/>
  <c r="KGZ70" i="10"/>
  <c r="KHA70" i="10"/>
  <c r="KHB70" i="10"/>
  <c r="KHC70" i="10"/>
  <c r="KHD70" i="10"/>
  <c r="KHE70" i="10"/>
  <c r="KHF70" i="10"/>
  <c r="KHG70" i="10"/>
  <c r="KHH70" i="10"/>
  <c r="KHI70" i="10"/>
  <c r="KHJ70" i="10"/>
  <c r="KHK70" i="10"/>
  <c r="KHL70" i="10"/>
  <c r="KHM70" i="10"/>
  <c r="KHN70" i="10"/>
  <c r="KHO70" i="10"/>
  <c r="KHP70" i="10"/>
  <c r="KHQ70" i="10"/>
  <c r="KHR70" i="10"/>
  <c r="KHS70" i="10"/>
  <c r="KHT70" i="10"/>
  <c r="KHU70" i="10"/>
  <c r="KHV70" i="10"/>
  <c r="KHW70" i="10"/>
  <c r="KHX70" i="10"/>
  <c r="KHY70" i="10"/>
  <c r="KHZ70" i="10"/>
  <c r="KIA70" i="10"/>
  <c r="KIB70" i="10"/>
  <c r="KIC70" i="10"/>
  <c r="KID70" i="10"/>
  <c r="KIE70" i="10"/>
  <c r="KIF70" i="10"/>
  <c r="KIG70" i="10"/>
  <c r="KIH70" i="10"/>
  <c r="KII70" i="10"/>
  <c r="KIJ70" i="10"/>
  <c r="KIK70" i="10"/>
  <c r="KIL70" i="10"/>
  <c r="KIM70" i="10"/>
  <c r="KIN70" i="10"/>
  <c r="KIO70" i="10"/>
  <c r="KIP70" i="10"/>
  <c r="KIQ70" i="10"/>
  <c r="KIR70" i="10"/>
  <c r="KIS70" i="10"/>
  <c r="KIT70" i="10"/>
  <c r="KIU70" i="10"/>
  <c r="KIV70" i="10"/>
  <c r="KIW70" i="10"/>
  <c r="KIX70" i="10"/>
  <c r="KIY70" i="10"/>
  <c r="KIZ70" i="10"/>
  <c r="KJA70" i="10"/>
  <c r="KJB70" i="10"/>
  <c r="KJC70" i="10"/>
  <c r="KJD70" i="10"/>
  <c r="KJE70" i="10"/>
  <c r="KJF70" i="10"/>
  <c r="KJG70" i="10"/>
  <c r="KJH70" i="10"/>
  <c r="KJI70" i="10"/>
  <c r="KJJ70" i="10"/>
  <c r="KJK70" i="10"/>
  <c r="KJL70" i="10"/>
  <c r="KJM70" i="10"/>
  <c r="KJN70" i="10"/>
  <c r="KJO70" i="10"/>
  <c r="KJP70" i="10"/>
  <c r="KJQ70" i="10"/>
  <c r="KJR70" i="10"/>
  <c r="KJS70" i="10"/>
  <c r="KJT70" i="10"/>
  <c r="KJU70" i="10"/>
  <c r="KJV70" i="10"/>
  <c r="KJW70" i="10"/>
  <c r="KJX70" i="10"/>
  <c r="KJY70" i="10"/>
  <c r="KJZ70" i="10"/>
  <c r="KKA70" i="10"/>
  <c r="KKB70" i="10"/>
  <c r="KKC70" i="10"/>
  <c r="KKD70" i="10"/>
  <c r="KKE70" i="10"/>
  <c r="KKF70" i="10"/>
  <c r="KKG70" i="10"/>
  <c r="KKH70" i="10"/>
  <c r="KKI70" i="10"/>
  <c r="KKJ70" i="10"/>
  <c r="KKK70" i="10"/>
  <c r="KKL70" i="10"/>
  <c r="KKM70" i="10"/>
  <c r="KKN70" i="10"/>
  <c r="KKO70" i="10"/>
  <c r="KKP70" i="10"/>
  <c r="KKQ70" i="10"/>
  <c r="KKR70" i="10"/>
  <c r="KKS70" i="10"/>
  <c r="KKT70" i="10"/>
  <c r="KKU70" i="10"/>
  <c r="KKV70" i="10"/>
  <c r="KKW70" i="10"/>
  <c r="KKX70" i="10"/>
  <c r="KKY70" i="10"/>
  <c r="KKZ70" i="10"/>
  <c r="KLA70" i="10"/>
  <c r="KLB70" i="10"/>
  <c r="KLC70" i="10"/>
  <c r="KLD70" i="10"/>
  <c r="KLE70" i="10"/>
  <c r="KLF70" i="10"/>
  <c r="KLG70" i="10"/>
  <c r="KLH70" i="10"/>
  <c r="KLI70" i="10"/>
  <c r="KLJ70" i="10"/>
  <c r="KLK70" i="10"/>
  <c r="KLL70" i="10"/>
  <c r="KLM70" i="10"/>
  <c r="KLN70" i="10"/>
  <c r="KLO70" i="10"/>
  <c r="KLP70" i="10"/>
  <c r="KLQ70" i="10"/>
  <c r="KLR70" i="10"/>
  <c r="KLS70" i="10"/>
  <c r="KLT70" i="10"/>
  <c r="KLU70" i="10"/>
  <c r="KLV70" i="10"/>
  <c r="KLW70" i="10"/>
  <c r="KLX70" i="10"/>
  <c r="KLY70" i="10"/>
  <c r="KLZ70" i="10"/>
  <c r="KMA70" i="10"/>
  <c r="KMB70" i="10"/>
  <c r="KMC70" i="10"/>
  <c r="KMD70" i="10"/>
  <c r="KME70" i="10"/>
  <c r="KMF70" i="10"/>
  <c r="KMG70" i="10"/>
  <c r="KMH70" i="10"/>
  <c r="KMI70" i="10"/>
  <c r="KMJ70" i="10"/>
  <c r="KMK70" i="10"/>
  <c r="KML70" i="10"/>
  <c r="KMM70" i="10"/>
  <c r="KMN70" i="10"/>
  <c r="KMO70" i="10"/>
  <c r="KMP70" i="10"/>
  <c r="KMQ70" i="10"/>
  <c r="KMR70" i="10"/>
  <c r="KMS70" i="10"/>
  <c r="KMT70" i="10"/>
  <c r="KMU70" i="10"/>
  <c r="KMV70" i="10"/>
  <c r="KMW70" i="10"/>
  <c r="KMX70" i="10"/>
  <c r="KMY70" i="10"/>
  <c r="KMZ70" i="10"/>
  <c r="KNA70" i="10"/>
  <c r="KNB70" i="10"/>
  <c r="KNC70" i="10"/>
  <c r="KND70" i="10"/>
  <c r="KNE70" i="10"/>
  <c r="KNF70" i="10"/>
  <c r="KNG70" i="10"/>
  <c r="KNH70" i="10"/>
  <c r="KNI70" i="10"/>
  <c r="KNJ70" i="10"/>
  <c r="KNK70" i="10"/>
  <c r="KNL70" i="10"/>
  <c r="KNM70" i="10"/>
  <c r="KNN70" i="10"/>
  <c r="KNO70" i="10"/>
  <c r="KNP70" i="10"/>
  <c r="KNQ70" i="10"/>
  <c r="KNR70" i="10"/>
  <c r="KNS70" i="10"/>
  <c r="KNT70" i="10"/>
  <c r="KNU70" i="10"/>
  <c r="KNV70" i="10"/>
  <c r="KNW70" i="10"/>
  <c r="KNX70" i="10"/>
  <c r="KNY70" i="10"/>
  <c r="KNZ70" i="10"/>
  <c r="KOA70" i="10"/>
  <c r="KOB70" i="10"/>
  <c r="KOC70" i="10"/>
  <c r="KOD70" i="10"/>
  <c r="KOE70" i="10"/>
  <c r="KOF70" i="10"/>
  <c r="KOG70" i="10"/>
  <c r="KOH70" i="10"/>
  <c r="KOI70" i="10"/>
  <c r="KOJ70" i="10"/>
  <c r="KOK70" i="10"/>
  <c r="KOL70" i="10"/>
  <c r="KOM70" i="10"/>
  <c r="KON70" i="10"/>
  <c r="KOO70" i="10"/>
  <c r="KOP70" i="10"/>
  <c r="KOQ70" i="10"/>
  <c r="KOR70" i="10"/>
  <c r="KOS70" i="10"/>
  <c r="KOT70" i="10"/>
  <c r="KOU70" i="10"/>
  <c r="KOV70" i="10"/>
  <c r="KOW70" i="10"/>
  <c r="KOX70" i="10"/>
  <c r="KOY70" i="10"/>
  <c r="KOZ70" i="10"/>
  <c r="KPA70" i="10"/>
  <c r="KPB70" i="10"/>
  <c r="KPC70" i="10"/>
  <c r="KPD70" i="10"/>
  <c r="KPE70" i="10"/>
  <c r="KPF70" i="10"/>
  <c r="KPG70" i="10"/>
  <c r="KPH70" i="10"/>
  <c r="KPI70" i="10"/>
  <c r="KPJ70" i="10"/>
  <c r="KPK70" i="10"/>
  <c r="KPL70" i="10"/>
  <c r="KPM70" i="10"/>
  <c r="KPN70" i="10"/>
  <c r="KPO70" i="10"/>
  <c r="KPP70" i="10"/>
  <c r="KPQ70" i="10"/>
  <c r="KPR70" i="10"/>
  <c r="KPS70" i="10"/>
  <c r="KPT70" i="10"/>
  <c r="KPU70" i="10"/>
  <c r="KPV70" i="10"/>
  <c r="KPW70" i="10"/>
  <c r="KPX70" i="10"/>
  <c r="KPY70" i="10"/>
  <c r="KPZ70" i="10"/>
  <c r="KQA70" i="10"/>
  <c r="KQB70" i="10"/>
  <c r="KQC70" i="10"/>
  <c r="KQD70" i="10"/>
  <c r="KQE70" i="10"/>
  <c r="KQF70" i="10"/>
  <c r="KQG70" i="10"/>
  <c r="KQH70" i="10"/>
  <c r="KQI70" i="10"/>
  <c r="KQJ70" i="10"/>
  <c r="KQK70" i="10"/>
  <c r="KQL70" i="10"/>
  <c r="KQM70" i="10"/>
  <c r="KQN70" i="10"/>
  <c r="KQO70" i="10"/>
  <c r="KQP70" i="10"/>
  <c r="KQQ70" i="10"/>
  <c r="KQR70" i="10"/>
  <c r="KQS70" i="10"/>
  <c r="KQT70" i="10"/>
  <c r="KQU70" i="10"/>
  <c r="KQV70" i="10"/>
  <c r="KQW70" i="10"/>
  <c r="KQX70" i="10"/>
  <c r="KQY70" i="10"/>
  <c r="KQZ70" i="10"/>
  <c r="KRA70" i="10"/>
  <c r="KRB70" i="10"/>
  <c r="KRC70" i="10"/>
  <c r="KRD70" i="10"/>
  <c r="KRE70" i="10"/>
  <c r="KRF70" i="10"/>
  <c r="KRG70" i="10"/>
  <c r="KRH70" i="10"/>
  <c r="KRI70" i="10"/>
  <c r="KRJ70" i="10"/>
  <c r="KRK70" i="10"/>
  <c r="KRL70" i="10"/>
  <c r="KRM70" i="10"/>
  <c r="KRN70" i="10"/>
  <c r="KRO70" i="10"/>
  <c r="KRP70" i="10"/>
  <c r="KRQ70" i="10"/>
  <c r="KRR70" i="10"/>
  <c r="KRS70" i="10"/>
  <c r="KRT70" i="10"/>
  <c r="KRU70" i="10"/>
  <c r="KRV70" i="10"/>
  <c r="KRW70" i="10"/>
  <c r="KRX70" i="10"/>
  <c r="KRY70" i="10"/>
  <c r="KRZ70" i="10"/>
  <c r="KSA70" i="10"/>
  <c r="KSB70" i="10"/>
  <c r="KSC70" i="10"/>
  <c r="KSD70" i="10"/>
  <c r="KSE70" i="10"/>
  <c r="KSF70" i="10"/>
  <c r="KSG70" i="10"/>
  <c r="KSH70" i="10"/>
  <c r="KSI70" i="10"/>
  <c r="KSJ70" i="10"/>
  <c r="KSK70" i="10"/>
  <c r="KSL70" i="10"/>
  <c r="KSM70" i="10"/>
  <c r="KSN70" i="10"/>
  <c r="KSO70" i="10"/>
  <c r="KSP70" i="10"/>
  <c r="KSQ70" i="10"/>
  <c r="KSR70" i="10"/>
  <c r="KSS70" i="10"/>
  <c r="KST70" i="10"/>
  <c r="KSU70" i="10"/>
  <c r="KSV70" i="10"/>
  <c r="KSW70" i="10"/>
  <c r="KSX70" i="10"/>
  <c r="KSY70" i="10"/>
  <c r="KSZ70" i="10"/>
  <c r="KTA70" i="10"/>
  <c r="KTB70" i="10"/>
  <c r="KTC70" i="10"/>
  <c r="KTD70" i="10"/>
  <c r="KTE70" i="10"/>
  <c r="KTF70" i="10"/>
  <c r="KTG70" i="10"/>
  <c r="KTH70" i="10"/>
  <c r="KTI70" i="10"/>
  <c r="KTJ70" i="10"/>
  <c r="KTK70" i="10"/>
  <c r="KTL70" i="10"/>
  <c r="KTM70" i="10"/>
  <c r="KTN70" i="10"/>
  <c r="KTO70" i="10"/>
  <c r="KTP70" i="10"/>
  <c r="KTQ70" i="10"/>
  <c r="KTR70" i="10"/>
  <c r="KTS70" i="10"/>
  <c r="KTT70" i="10"/>
  <c r="KTU70" i="10"/>
  <c r="KTV70" i="10"/>
  <c r="KTW70" i="10"/>
  <c r="KTX70" i="10"/>
  <c r="KTY70" i="10"/>
  <c r="KTZ70" i="10"/>
  <c r="KUA70" i="10"/>
  <c r="KUB70" i="10"/>
  <c r="KUC70" i="10"/>
  <c r="KUD70" i="10"/>
  <c r="KUE70" i="10"/>
  <c r="KUF70" i="10"/>
  <c r="KUG70" i="10"/>
  <c r="KUH70" i="10"/>
  <c r="KUI70" i="10"/>
  <c r="KUJ70" i="10"/>
  <c r="KUK70" i="10"/>
  <c r="KUL70" i="10"/>
  <c r="KUM70" i="10"/>
  <c r="KUN70" i="10"/>
  <c r="KUO70" i="10"/>
  <c r="KUP70" i="10"/>
  <c r="KUQ70" i="10"/>
  <c r="KUR70" i="10"/>
  <c r="KUS70" i="10"/>
  <c r="KUT70" i="10"/>
  <c r="KUU70" i="10"/>
  <c r="KUV70" i="10"/>
  <c r="KUW70" i="10"/>
  <c r="KUX70" i="10"/>
  <c r="KUY70" i="10"/>
  <c r="KUZ70" i="10"/>
  <c r="KVA70" i="10"/>
  <c r="KVB70" i="10"/>
  <c r="KVC70" i="10"/>
  <c r="KVD70" i="10"/>
  <c r="KVE70" i="10"/>
  <c r="KVF70" i="10"/>
  <c r="KVG70" i="10"/>
  <c r="KVH70" i="10"/>
  <c r="KVI70" i="10"/>
  <c r="KVJ70" i="10"/>
  <c r="KVK70" i="10"/>
  <c r="KVL70" i="10"/>
  <c r="KVM70" i="10"/>
  <c r="KVN70" i="10"/>
  <c r="KVO70" i="10"/>
  <c r="KVP70" i="10"/>
  <c r="KVQ70" i="10"/>
  <c r="KVR70" i="10"/>
  <c r="KVS70" i="10"/>
  <c r="KVT70" i="10"/>
  <c r="KVU70" i="10"/>
  <c r="KVV70" i="10"/>
  <c r="KVW70" i="10"/>
  <c r="KVX70" i="10"/>
  <c r="KVY70" i="10"/>
  <c r="KVZ70" i="10"/>
  <c r="KWA70" i="10"/>
  <c r="KWB70" i="10"/>
  <c r="KWC70" i="10"/>
  <c r="KWD70" i="10"/>
  <c r="KWE70" i="10"/>
  <c r="KWF70" i="10"/>
  <c r="KWG70" i="10"/>
  <c r="KWH70" i="10"/>
  <c r="KWI70" i="10"/>
  <c r="KWJ70" i="10"/>
  <c r="KWK70" i="10"/>
  <c r="KWL70" i="10"/>
  <c r="KWM70" i="10"/>
  <c r="KWN70" i="10"/>
  <c r="KWO70" i="10"/>
  <c r="KWP70" i="10"/>
  <c r="KWQ70" i="10"/>
  <c r="KWR70" i="10"/>
  <c r="KWS70" i="10"/>
  <c r="KWT70" i="10"/>
  <c r="KWU70" i="10"/>
  <c r="KWV70" i="10"/>
  <c r="KWW70" i="10"/>
  <c r="KWX70" i="10"/>
  <c r="KWY70" i="10"/>
  <c r="KWZ70" i="10"/>
  <c r="KXA70" i="10"/>
  <c r="KXB70" i="10"/>
  <c r="KXC70" i="10"/>
  <c r="KXD70" i="10"/>
  <c r="KXE70" i="10"/>
  <c r="KXF70" i="10"/>
  <c r="KXG70" i="10"/>
  <c r="KXH70" i="10"/>
  <c r="KXI70" i="10"/>
  <c r="KXJ70" i="10"/>
  <c r="KXK70" i="10"/>
  <c r="KXL70" i="10"/>
  <c r="KXM70" i="10"/>
  <c r="KXN70" i="10"/>
  <c r="KXO70" i="10"/>
  <c r="KXP70" i="10"/>
  <c r="KXQ70" i="10"/>
  <c r="KXR70" i="10"/>
  <c r="KXS70" i="10"/>
  <c r="KXT70" i="10"/>
  <c r="KXU70" i="10"/>
  <c r="KXV70" i="10"/>
  <c r="KXW70" i="10"/>
  <c r="KXX70" i="10"/>
  <c r="KXY70" i="10"/>
  <c r="KXZ70" i="10"/>
  <c r="KYA70" i="10"/>
  <c r="KYB70" i="10"/>
  <c r="KYC70" i="10"/>
  <c r="KYD70" i="10"/>
  <c r="KYE70" i="10"/>
  <c r="KYF70" i="10"/>
  <c r="KYG70" i="10"/>
  <c r="KYH70" i="10"/>
  <c r="KYI70" i="10"/>
  <c r="KYJ70" i="10"/>
  <c r="KYK70" i="10"/>
  <c r="KYL70" i="10"/>
  <c r="KYM70" i="10"/>
  <c r="KYN70" i="10"/>
  <c r="KYO70" i="10"/>
  <c r="KYP70" i="10"/>
  <c r="KYQ70" i="10"/>
  <c r="KYR70" i="10"/>
  <c r="KYS70" i="10"/>
  <c r="KYT70" i="10"/>
  <c r="KYU70" i="10"/>
  <c r="KYV70" i="10"/>
  <c r="KYW70" i="10"/>
  <c r="KYX70" i="10"/>
  <c r="KYY70" i="10"/>
  <c r="KYZ70" i="10"/>
  <c r="KZA70" i="10"/>
  <c r="KZB70" i="10"/>
  <c r="KZC70" i="10"/>
  <c r="KZD70" i="10"/>
  <c r="KZE70" i="10"/>
  <c r="KZF70" i="10"/>
  <c r="KZG70" i="10"/>
  <c r="KZH70" i="10"/>
  <c r="KZI70" i="10"/>
  <c r="KZJ70" i="10"/>
  <c r="KZK70" i="10"/>
  <c r="KZL70" i="10"/>
  <c r="KZM70" i="10"/>
  <c r="KZN70" i="10"/>
  <c r="KZO70" i="10"/>
  <c r="KZP70" i="10"/>
  <c r="KZQ70" i="10"/>
  <c r="KZR70" i="10"/>
  <c r="KZS70" i="10"/>
  <c r="KZT70" i="10"/>
  <c r="KZU70" i="10"/>
  <c r="KZV70" i="10"/>
  <c r="KZW70" i="10"/>
  <c r="KZX70" i="10"/>
  <c r="KZY70" i="10"/>
  <c r="KZZ70" i="10"/>
  <c r="LAA70" i="10"/>
  <c r="LAB70" i="10"/>
  <c r="LAC70" i="10"/>
  <c r="LAD70" i="10"/>
  <c r="LAE70" i="10"/>
  <c r="LAF70" i="10"/>
  <c r="LAG70" i="10"/>
  <c r="LAH70" i="10"/>
  <c r="LAI70" i="10"/>
  <c r="LAJ70" i="10"/>
  <c r="LAK70" i="10"/>
  <c r="LAL70" i="10"/>
  <c r="LAM70" i="10"/>
  <c r="LAN70" i="10"/>
  <c r="LAO70" i="10"/>
  <c r="LAP70" i="10"/>
  <c r="LAQ70" i="10"/>
  <c r="LAR70" i="10"/>
  <c r="LAS70" i="10"/>
  <c r="LAT70" i="10"/>
  <c r="LAU70" i="10"/>
  <c r="LAV70" i="10"/>
  <c r="LAW70" i="10"/>
  <c r="LAX70" i="10"/>
  <c r="LAY70" i="10"/>
  <c r="LAZ70" i="10"/>
  <c r="LBA70" i="10"/>
  <c r="LBB70" i="10"/>
  <c r="LBC70" i="10"/>
  <c r="LBD70" i="10"/>
  <c r="LBE70" i="10"/>
  <c r="LBF70" i="10"/>
  <c r="LBG70" i="10"/>
  <c r="LBH70" i="10"/>
  <c r="LBI70" i="10"/>
  <c r="LBJ70" i="10"/>
  <c r="LBK70" i="10"/>
  <c r="LBL70" i="10"/>
  <c r="LBM70" i="10"/>
  <c r="LBN70" i="10"/>
  <c r="LBO70" i="10"/>
  <c r="LBP70" i="10"/>
  <c r="LBQ70" i="10"/>
  <c r="LBR70" i="10"/>
  <c r="LBS70" i="10"/>
  <c r="LBT70" i="10"/>
  <c r="LBU70" i="10"/>
  <c r="LBV70" i="10"/>
  <c r="LBW70" i="10"/>
  <c r="LBX70" i="10"/>
  <c r="LBY70" i="10"/>
  <c r="LBZ70" i="10"/>
  <c r="LCA70" i="10"/>
  <c r="LCB70" i="10"/>
  <c r="LCC70" i="10"/>
  <c r="LCD70" i="10"/>
  <c r="LCE70" i="10"/>
  <c r="LCF70" i="10"/>
  <c r="LCG70" i="10"/>
  <c r="LCH70" i="10"/>
  <c r="LCI70" i="10"/>
  <c r="LCJ70" i="10"/>
  <c r="LCK70" i="10"/>
  <c r="LCL70" i="10"/>
  <c r="LCM70" i="10"/>
  <c r="LCN70" i="10"/>
  <c r="LCO70" i="10"/>
  <c r="LCP70" i="10"/>
  <c r="LCQ70" i="10"/>
  <c r="LCR70" i="10"/>
  <c r="LCS70" i="10"/>
  <c r="LCT70" i="10"/>
  <c r="LCU70" i="10"/>
  <c r="LCV70" i="10"/>
  <c r="LCW70" i="10"/>
  <c r="LCX70" i="10"/>
  <c r="LCY70" i="10"/>
  <c r="LCZ70" i="10"/>
  <c r="LDA70" i="10"/>
  <c r="LDB70" i="10"/>
  <c r="LDC70" i="10"/>
  <c r="LDD70" i="10"/>
  <c r="LDE70" i="10"/>
  <c r="LDF70" i="10"/>
  <c r="LDG70" i="10"/>
  <c r="LDH70" i="10"/>
  <c r="LDI70" i="10"/>
  <c r="LDJ70" i="10"/>
  <c r="LDK70" i="10"/>
  <c r="LDL70" i="10"/>
  <c r="LDM70" i="10"/>
  <c r="LDN70" i="10"/>
  <c r="LDO70" i="10"/>
  <c r="LDP70" i="10"/>
  <c r="LDQ70" i="10"/>
  <c r="LDR70" i="10"/>
  <c r="LDS70" i="10"/>
  <c r="LDT70" i="10"/>
  <c r="LDU70" i="10"/>
  <c r="LDV70" i="10"/>
  <c r="LDW70" i="10"/>
  <c r="LDX70" i="10"/>
  <c r="LDY70" i="10"/>
  <c r="LDZ70" i="10"/>
  <c r="LEA70" i="10"/>
  <c r="LEB70" i="10"/>
  <c r="LEC70" i="10"/>
  <c r="LED70" i="10"/>
  <c r="LEE70" i="10"/>
  <c r="LEF70" i="10"/>
  <c r="LEG70" i="10"/>
  <c r="LEH70" i="10"/>
  <c r="LEI70" i="10"/>
  <c r="LEJ70" i="10"/>
  <c r="LEK70" i="10"/>
  <c r="LEL70" i="10"/>
  <c r="LEM70" i="10"/>
  <c r="LEN70" i="10"/>
  <c r="LEO70" i="10"/>
  <c r="LEP70" i="10"/>
  <c r="LEQ70" i="10"/>
  <c r="LER70" i="10"/>
  <c r="LES70" i="10"/>
  <c r="LET70" i="10"/>
  <c r="LEU70" i="10"/>
  <c r="LEV70" i="10"/>
  <c r="LEW70" i="10"/>
  <c r="LEX70" i="10"/>
  <c r="LEY70" i="10"/>
  <c r="LEZ70" i="10"/>
  <c r="LFA70" i="10"/>
  <c r="LFB70" i="10"/>
  <c r="LFC70" i="10"/>
  <c r="LFD70" i="10"/>
  <c r="LFE70" i="10"/>
  <c r="LFF70" i="10"/>
  <c r="LFG70" i="10"/>
  <c r="LFH70" i="10"/>
  <c r="LFI70" i="10"/>
  <c r="LFJ70" i="10"/>
  <c r="LFK70" i="10"/>
  <c r="LFL70" i="10"/>
  <c r="LFM70" i="10"/>
  <c r="LFN70" i="10"/>
  <c r="LFO70" i="10"/>
  <c r="LFP70" i="10"/>
  <c r="LFQ70" i="10"/>
  <c r="LFR70" i="10"/>
  <c r="LFS70" i="10"/>
  <c r="LFT70" i="10"/>
  <c r="LFU70" i="10"/>
  <c r="LFV70" i="10"/>
  <c r="LFW70" i="10"/>
  <c r="LFX70" i="10"/>
  <c r="LFY70" i="10"/>
  <c r="LFZ70" i="10"/>
  <c r="LGA70" i="10"/>
  <c r="LGB70" i="10"/>
  <c r="LGC70" i="10"/>
  <c r="LGD70" i="10"/>
  <c r="LGE70" i="10"/>
  <c r="LGF70" i="10"/>
  <c r="LGG70" i="10"/>
  <c r="LGH70" i="10"/>
  <c r="LGI70" i="10"/>
  <c r="LGJ70" i="10"/>
  <c r="LGK70" i="10"/>
  <c r="LGL70" i="10"/>
  <c r="LGM70" i="10"/>
  <c r="LGN70" i="10"/>
  <c r="LGO70" i="10"/>
  <c r="LGP70" i="10"/>
  <c r="LGQ70" i="10"/>
  <c r="LGR70" i="10"/>
  <c r="LGS70" i="10"/>
  <c r="LGT70" i="10"/>
  <c r="LGU70" i="10"/>
  <c r="LGV70" i="10"/>
  <c r="LGW70" i="10"/>
  <c r="LGX70" i="10"/>
  <c r="LGY70" i="10"/>
  <c r="LGZ70" i="10"/>
  <c r="LHA70" i="10"/>
  <c r="LHB70" i="10"/>
  <c r="LHC70" i="10"/>
  <c r="LHD70" i="10"/>
  <c r="LHE70" i="10"/>
  <c r="LHF70" i="10"/>
  <c r="LHG70" i="10"/>
  <c r="LHH70" i="10"/>
  <c r="LHI70" i="10"/>
  <c r="LHJ70" i="10"/>
  <c r="LHK70" i="10"/>
  <c r="LHL70" i="10"/>
  <c r="LHM70" i="10"/>
  <c r="LHN70" i="10"/>
  <c r="LHO70" i="10"/>
  <c r="LHP70" i="10"/>
  <c r="LHQ70" i="10"/>
  <c r="LHR70" i="10"/>
  <c r="LHS70" i="10"/>
  <c r="LHT70" i="10"/>
  <c r="LHU70" i="10"/>
  <c r="LHV70" i="10"/>
  <c r="LHW70" i="10"/>
  <c r="LHX70" i="10"/>
  <c r="LHY70" i="10"/>
  <c r="LHZ70" i="10"/>
  <c r="LIA70" i="10"/>
  <c r="LIB70" i="10"/>
  <c r="LIC70" i="10"/>
  <c r="LID70" i="10"/>
  <c r="LIE70" i="10"/>
  <c r="LIF70" i="10"/>
  <c r="LIG70" i="10"/>
  <c r="LIH70" i="10"/>
  <c r="LII70" i="10"/>
  <c r="LIJ70" i="10"/>
  <c r="LIK70" i="10"/>
  <c r="LIL70" i="10"/>
  <c r="LIM70" i="10"/>
  <c r="LIN70" i="10"/>
  <c r="LIO70" i="10"/>
  <c r="LIP70" i="10"/>
  <c r="LIQ70" i="10"/>
  <c r="LIR70" i="10"/>
  <c r="LIS70" i="10"/>
  <c r="LIT70" i="10"/>
  <c r="LIU70" i="10"/>
  <c r="LIV70" i="10"/>
  <c r="LIW70" i="10"/>
  <c r="LIX70" i="10"/>
  <c r="LIY70" i="10"/>
  <c r="LIZ70" i="10"/>
  <c r="LJA70" i="10"/>
  <c r="LJB70" i="10"/>
  <c r="LJC70" i="10"/>
  <c r="LJD70" i="10"/>
  <c r="LJE70" i="10"/>
  <c r="LJF70" i="10"/>
  <c r="LJG70" i="10"/>
  <c r="LJH70" i="10"/>
  <c r="LJI70" i="10"/>
  <c r="LJJ70" i="10"/>
  <c r="LJK70" i="10"/>
  <c r="LJL70" i="10"/>
  <c r="LJM70" i="10"/>
  <c r="LJN70" i="10"/>
  <c r="LJO70" i="10"/>
  <c r="LJP70" i="10"/>
  <c r="LJQ70" i="10"/>
  <c r="LJR70" i="10"/>
  <c r="LJS70" i="10"/>
  <c r="LJT70" i="10"/>
  <c r="LJU70" i="10"/>
  <c r="LJV70" i="10"/>
  <c r="LJW70" i="10"/>
  <c r="LJX70" i="10"/>
  <c r="LJY70" i="10"/>
  <c r="LJZ70" i="10"/>
  <c r="LKA70" i="10"/>
  <c r="LKB70" i="10"/>
  <c r="LKC70" i="10"/>
  <c r="LKD70" i="10"/>
  <c r="LKE70" i="10"/>
  <c r="LKF70" i="10"/>
  <c r="LKG70" i="10"/>
  <c r="LKH70" i="10"/>
  <c r="LKI70" i="10"/>
  <c r="LKJ70" i="10"/>
  <c r="LKK70" i="10"/>
  <c r="LKL70" i="10"/>
  <c r="LKM70" i="10"/>
  <c r="LKN70" i="10"/>
  <c r="LKO70" i="10"/>
  <c r="LKP70" i="10"/>
  <c r="LKQ70" i="10"/>
  <c r="LKR70" i="10"/>
  <c r="LKS70" i="10"/>
  <c r="LKT70" i="10"/>
  <c r="LKU70" i="10"/>
  <c r="LKV70" i="10"/>
  <c r="LKW70" i="10"/>
  <c r="LKX70" i="10"/>
  <c r="LKY70" i="10"/>
  <c r="LKZ70" i="10"/>
  <c r="LLA70" i="10"/>
  <c r="LLB70" i="10"/>
  <c r="LLC70" i="10"/>
  <c r="LLD70" i="10"/>
  <c r="LLE70" i="10"/>
  <c r="LLF70" i="10"/>
  <c r="LLG70" i="10"/>
  <c r="LLH70" i="10"/>
  <c r="LLI70" i="10"/>
  <c r="LLJ70" i="10"/>
  <c r="LLK70" i="10"/>
  <c r="LLL70" i="10"/>
  <c r="LLM70" i="10"/>
  <c r="LLN70" i="10"/>
  <c r="LLO70" i="10"/>
  <c r="LLP70" i="10"/>
  <c r="LLQ70" i="10"/>
  <c r="LLR70" i="10"/>
  <c r="LLS70" i="10"/>
  <c r="LLT70" i="10"/>
  <c r="LLU70" i="10"/>
  <c r="LLV70" i="10"/>
  <c r="LLW70" i="10"/>
  <c r="LLX70" i="10"/>
  <c r="LLY70" i="10"/>
  <c r="LLZ70" i="10"/>
  <c r="LMA70" i="10"/>
  <c r="LMB70" i="10"/>
  <c r="LMC70" i="10"/>
  <c r="LMD70" i="10"/>
  <c r="LME70" i="10"/>
  <c r="LMF70" i="10"/>
  <c r="LMG70" i="10"/>
  <c r="LMH70" i="10"/>
  <c r="LMI70" i="10"/>
  <c r="LMJ70" i="10"/>
  <c r="LMK70" i="10"/>
  <c r="LML70" i="10"/>
  <c r="LMM70" i="10"/>
  <c r="LMN70" i="10"/>
  <c r="LMO70" i="10"/>
  <c r="LMP70" i="10"/>
  <c r="LMQ70" i="10"/>
  <c r="LMR70" i="10"/>
  <c r="LMS70" i="10"/>
  <c r="LMT70" i="10"/>
  <c r="LMU70" i="10"/>
  <c r="LMV70" i="10"/>
  <c r="LMW70" i="10"/>
  <c r="LMX70" i="10"/>
  <c r="LMY70" i="10"/>
  <c r="LMZ70" i="10"/>
  <c r="LNA70" i="10"/>
  <c r="LNB70" i="10"/>
  <c r="LNC70" i="10"/>
  <c r="LND70" i="10"/>
  <c r="LNE70" i="10"/>
  <c r="LNF70" i="10"/>
  <c r="LNG70" i="10"/>
  <c r="LNH70" i="10"/>
  <c r="LNI70" i="10"/>
  <c r="LNJ70" i="10"/>
  <c r="LNK70" i="10"/>
  <c r="LNL70" i="10"/>
  <c r="LNM70" i="10"/>
  <c r="LNN70" i="10"/>
  <c r="LNO70" i="10"/>
  <c r="LNP70" i="10"/>
  <c r="LNQ70" i="10"/>
  <c r="LNR70" i="10"/>
  <c r="LNS70" i="10"/>
  <c r="LNT70" i="10"/>
  <c r="LNU70" i="10"/>
  <c r="LNV70" i="10"/>
  <c r="LNW70" i="10"/>
  <c r="LNX70" i="10"/>
  <c r="LNY70" i="10"/>
  <c r="LNZ70" i="10"/>
  <c r="LOA70" i="10"/>
  <c r="LOB70" i="10"/>
  <c r="LOC70" i="10"/>
  <c r="LOD70" i="10"/>
  <c r="LOE70" i="10"/>
  <c r="LOF70" i="10"/>
  <c r="LOG70" i="10"/>
  <c r="LOH70" i="10"/>
  <c r="LOI70" i="10"/>
  <c r="LOJ70" i="10"/>
  <c r="LOK70" i="10"/>
  <c r="LOL70" i="10"/>
  <c r="LOM70" i="10"/>
  <c r="LON70" i="10"/>
  <c r="LOO70" i="10"/>
  <c r="LOP70" i="10"/>
  <c r="LOQ70" i="10"/>
  <c r="LOR70" i="10"/>
  <c r="LOS70" i="10"/>
  <c r="LOT70" i="10"/>
  <c r="LOU70" i="10"/>
  <c r="LOV70" i="10"/>
  <c r="LOW70" i="10"/>
  <c r="LOX70" i="10"/>
  <c r="LOY70" i="10"/>
  <c r="LOZ70" i="10"/>
  <c r="LPA70" i="10"/>
  <c r="LPB70" i="10"/>
  <c r="LPC70" i="10"/>
  <c r="LPD70" i="10"/>
  <c r="LPE70" i="10"/>
  <c r="LPF70" i="10"/>
  <c r="LPG70" i="10"/>
  <c r="LPH70" i="10"/>
  <c r="LPI70" i="10"/>
  <c r="LPJ70" i="10"/>
  <c r="LPK70" i="10"/>
  <c r="LPL70" i="10"/>
  <c r="LPM70" i="10"/>
  <c r="LPN70" i="10"/>
  <c r="LPO70" i="10"/>
  <c r="LPP70" i="10"/>
  <c r="LPQ70" i="10"/>
  <c r="LPR70" i="10"/>
  <c r="LPS70" i="10"/>
  <c r="LPT70" i="10"/>
  <c r="LPU70" i="10"/>
  <c r="LPV70" i="10"/>
  <c r="LPW70" i="10"/>
  <c r="LPX70" i="10"/>
  <c r="LPY70" i="10"/>
  <c r="LPZ70" i="10"/>
  <c r="LQA70" i="10"/>
  <c r="LQB70" i="10"/>
  <c r="LQC70" i="10"/>
  <c r="LQD70" i="10"/>
  <c r="LQE70" i="10"/>
  <c r="LQF70" i="10"/>
  <c r="LQG70" i="10"/>
  <c r="LQH70" i="10"/>
  <c r="LQI70" i="10"/>
  <c r="LQJ70" i="10"/>
  <c r="LQK70" i="10"/>
  <c r="LQL70" i="10"/>
  <c r="LQM70" i="10"/>
  <c r="LQN70" i="10"/>
  <c r="LQO70" i="10"/>
  <c r="LQP70" i="10"/>
  <c r="LQQ70" i="10"/>
  <c r="LQR70" i="10"/>
  <c r="LQS70" i="10"/>
  <c r="LQT70" i="10"/>
  <c r="LQU70" i="10"/>
  <c r="LQV70" i="10"/>
  <c r="LQW70" i="10"/>
  <c r="LQX70" i="10"/>
  <c r="LQY70" i="10"/>
  <c r="LQZ70" i="10"/>
  <c r="LRA70" i="10"/>
  <c r="LRB70" i="10"/>
  <c r="LRC70" i="10"/>
  <c r="LRD70" i="10"/>
  <c r="LRE70" i="10"/>
  <c r="LRF70" i="10"/>
  <c r="LRG70" i="10"/>
  <c r="LRH70" i="10"/>
  <c r="LRI70" i="10"/>
  <c r="LRJ70" i="10"/>
  <c r="LRK70" i="10"/>
  <c r="LRL70" i="10"/>
  <c r="LRM70" i="10"/>
  <c r="LRN70" i="10"/>
  <c r="LRO70" i="10"/>
  <c r="LRP70" i="10"/>
  <c r="LRQ70" i="10"/>
  <c r="LRR70" i="10"/>
  <c r="LRS70" i="10"/>
  <c r="LRT70" i="10"/>
  <c r="LRU70" i="10"/>
  <c r="LRV70" i="10"/>
  <c r="LRW70" i="10"/>
  <c r="LRX70" i="10"/>
  <c r="LRY70" i="10"/>
  <c r="LRZ70" i="10"/>
  <c r="LSA70" i="10"/>
  <c r="LSB70" i="10"/>
  <c r="LSC70" i="10"/>
  <c r="LSD70" i="10"/>
  <c r="LSE70" i="10"/>
  <c r="LSF70" i="10"/>
  <c r="LSG70" i="10"/>
  <c r="LSH70" i="10"/>
  <c r="LSI70" i="10"/>
  <c r="LSJ70" i="10"/>
  <c r="LSK70" i="10"/>
  <c r="LSL70" i="10"/>
  <c r="LSM70" i="10"/>
  <c r="LSN70" i="10"/>
  <c r="LSO70" i="10"/>
  <c r="LSP70" i="10"/>
  <c r="LSQ70" i="10"/>
  <c r="LSR70" i="10"/>
  <c r="LSS70" i="10"/>
  <c r="LST70" i="10"/>
  <c r="LSU70" i="10"/>
  <c r="LSV70" i="10"/>
  <c r="LSW70" i="10"/>
  <c r="LSX70" i="10"/>
  <c r="LSY70" i="10"/>
  <c r="LSZ70" i="10"/>
  <c r="LTA70" i="10"/>
  <c r="LTB70" i="10"/>
  <c r="LTC70" i="10"/>
  <c r="LTD70" i="10"/>
  <c r="LTE70" i="10"/>
  <c r="LTF70" i="10"/>
  <c r="LTG70" i="10"/>
  <c r="LTH70" i="10"/>
  <c r="LTI70" i="10"/>
  <c r="LTJ70" i="10"/>
  <c r="LTK70" i="10"/>
  <c r="LTL70" i="10"/>
  <c r="LTM70" i="10"/>
  <c r="LTN70" i="10"/>
  <c r="LTO70" i="10"/>
  <c r="LTP70" i="10"/>
  <c r="LTQ70" i="10"/>
  <c r="LTR70" i="10"/>
  <c r="LTS70" i="10"/>
  <c r="LTT70" i="10"/>
  <c r="LTU70" i="10"/>
  <c r="LTV70" i="10"/>
  <c r="LTW70" i="10"/>
  <c r="LTX70" i="10"/>
  <c r="LTY70" i="10"/>
  <c r="LTZ70" i="10"/>
  <c r="LUA70" i="10"/>
  <c r="LUB70" i="10"/>
  <c r="LUC70" i="10"/>
  <c r="LUD70" i="10"/>
  <c r="LUE70" i="10"/>
  <c r="LUF70" i="10"/>
  <c r="LUG70" i="10"/>
  <c r="LUH70" i="10"/>
  <c r="LUI70" i="10"/>
  <c r="LUJ70" i="10"/>
  <c r="LUK70" i="10"/>
  <c r="LUL70" i="10"/>
  <c r="LUM70" i="10"/>
  <c r="LUN70" i="10"/>
  <c r="LUO70" i="10"/>
  <c r="LUP70" i="10"/>
  <c r="LUQ70" i="10"/>
  <c r="LUR70" i="10"/>
  <c r="LUS70" i="10"/>
  <c r="LUT70" i="10"/>
  <c r="LUU70" i="10"/>
  <c r="LUV70" i="10"/>
  <c r="LUW70" i="10"/>
  <c r="LUX70" i="10"/>
  <c r="LUY70" i="10"/>
  <c r="LUZ70" i="10"/>
  <c r="LVA70" i="10"/>
  <c r="LVB70" i="10"/>
  <c r="LVC70" i="10"/>
  <c r="LVD70" i="10"/>
  <c r="LVE70" i="10"/>
  <c r="LVF70" i="10"/>
  <c r="LVG70" i="10"/>
  <c r="LVH70" i="10"/>
  <c r="LVI70" i="10"/>
  <c r="LVJ70" i="10"/>
  <c r="LVK70" i="10"/>
  <c r="LVL70" i="10"/>
  <c r="LVM70" i="10"/>
  <c r="LVN70" i="10"/>
  <c r="LVO70" i="10"/>
  <c r="LVP70" i="10"/>
  <c r="LVQ70" i="10"/>
  <c r="LVR70" i="10"/>
  <c r="LVS70" i="10"/>
  <c r="LVT70" i="10"/>
  <c r="LVU70" i="10"/>
  <c r="LVV70" i="10"/>
  <c r="LVW70" i="10"/>
  <c r="LVX70" i="10"/>
  <c r="LVY70" i="10"/>
  <c r="LVZ70" i="10"/>
  <c r="LWA70" i="10"/>
  <c r="LWB70" i="10"/>
  <c r="LWC70" i="10"/>
  <c r="LWD70" i="10"/>
  <c r="LWE70" i="10"/>
  <c r="LWF70" i="10"/>
  <c r="LWG70" i="10"/>
  <c r="LWH70" i="10"/>
  <c r="LWI70" i="10"/>
  <c r="LWJ70" i="10"/>
  <c r="LWK70" i="10"/>
  <c r="LWL70" i="10"/>
  <c r="LWM70" i="10"/>
  <c r="LWN70" i="10"/>
  <c r="LWO70" i="10"/>
  <c r="LWP70" i="10"/>
  <c r="LWQ70" i="10"/>
  <c r="LWR70" i="10"/>
  <c r="LWS70" i="10"/>
  <c r="LWT70" i="10"/>
  <c r="LWU70" i="10"/>
  <c r="LWV70" i="10"/>
  <c r="LWW70" i="10"/>
  <c r="LWX70" i="10"/>
  <c r="LWY70" i="10"/>
  <c r="LWZ70" i="10"/>
  <c r="LXA70" i="10"/>
  <c r="LXB70" i="10"/>
  <c r="LXC70" i="10"/>
  <c r="LXD70" i="10"/>
  <c r="LXE70" i="10"/>
  <c r="LXF70" i="10"/>
  <c r="LXG70" i="10"/>
  <c r="LXH70" i="10"/>
  <c r="LXI70" i="10"/>
  <c r="LXJ70" i="10"/>
  <c r="LXK70" i="10"/>
  <c r="LXL70" i="10"/>
  <c r="LXM70" i="10"/>
  <c r="LXN70" i="10"/>
  <c r="LXO70" i="10"/>
  <c r="LXP70" i="10"/>
  <c r="LXQ70" i="10"/>
  <c r="LXR70" i="10"/>
  <c r="LXS70" i="10"/>
  <c r="LXT70" i="10"/>
  <c r="LXU70" i="10"/>
  <c r="LXV70" i="10"/>
  <c r="LXW70" i="10"/>
  <c r="LXX70" i="10"/>
  <c r="LXY70" i="10"/>
  <c r="LXZ70" i="10"/>
  <c r="LYA70" i="10"/>
  <c r="LYB70" i="10"/>
  <c r="LYC70" i="10"/>
  <c r="LYD70" i="10"/>
  <c r="LYE70" i="10"/>
  <c r="LYF70" i="10"/>
  <c r="LYG70" i="10"/>
  <c r="LYH70" i="10"/>
  <c r="LYI70" i="10"/>
  <c r="LYJ70" i="10"/>
  <c r="LYK70" i="10"/>
  <c r="LYL70" i="10"/>
  <c r="LYM70" i="10"/>
  <c r="LYN70" i="10"/>
  <c r="LYO70" i="10"/>
  <c r="LYP70" i="10"/>
  <c r="LYQ70" i="10"/>
  <c r="LYR70" i="10"/>
  <c r="LYS70" i="10"/>
  <c r="LYT70" i="10"/>
  <c r="LYU70" i="10"/>
  <c r="LYV70" i="10"/>
  <c r="LYW70" i="10"/>
  <c r="LYX70" i="10"/>
  <c r="LYY70" i="10"/>
  <c r="LYZ70" i="10"/>
  <c r="LZA70" i="10"/>
  <c r="LZB70" i="10"/>
  <c r="LZC70" i="10"/>
  <c r="LZD70" i="10"/>
  <c r="LZE70" i="10"/>
  <c r="LZF70" i="10"/>
  <c r="LZG70" i="10"/>
  <c r="LZH70" i="10"/>
  <c r="LZI70" i="10"/>
  <c r="LZJ70" i="10"/>
  <c r="LZK70" i="10"/>
  <c r="LZL70" i="10"/>
  <c r="LZM70" i="10"/>
  <c r="LZN70" i="10"/>
  <c r="LZO70" i="10"/>
  <c r="LZP70" i="10"/>
  <c r="LZQ70" i="10"/>
  <c r="LZR70" i="10"/>
  <c r="LZS70" i="10"/>
  <c r="LZT70" i="10"/>
  <c r="LZU70" i="10"/>
  <c r="LZV70" i="10"/>
  <c r="LZW70" i="10"/>
  <c r="LZX70" i="10"/>
  <c r="LZY70" i="10"/>
  <c r="LZZ70" i="10"/>
  <c r="MAA70" i="10"/>
  <c r="MAB70" i="10"/>
  <c r="MAC70" i="10"/>
  <c r="MAD70" i="10"/>
  <c r="MAE70" i="10"/>
  <c r="MAF70" i="10"/>
  <c r="MAG70" i="10"/>
  <c r="MAH70" i="10"/>
  <c r="MAI70" i="10"/>
  <c r="MAJ70" i="10"/>
  <c r="MAK70" i="10"/>
  <c r="MAL70" i="10"/>
  <c r="MAM70" i="10"/>
  <c r="MAN70" i="10"/>
  <c r="MAO70" i="10"/>
  <c r="MAP70" i="10"/>
  <c r="MAQ70" i="10"/>
  <c r="MAR70" i="10"/>
  <c r="MAS70" i="10"/>
  <c r="MAT70" i="10"/>
  <c r="MAU70" i="10"/>
  <c r="MAV70" i="10"/>
  <c r="MAW70" i="10"/>
  <c r="MAX70" i="10"/>
  <c r="MAY70" i="10"/>
  <c r="MAZ70" i="10"/>
  <c r="MBA70" i="10"/>
  <c r="MBB70" i="10"/>
  <c r="MBC70" i="10"/>
  <c r="MBD70" i="10"/>
  <c r="MBE70" i="10"/>
  <c r="MBF70" i="10"/>
  <c r="MBG70" i="10"/>
  <c r="MBH70" i="10"/>
  <c r="MBI70" i="10"/>
  <c r="MBJ70" i="10"/>
  <c r="MBK70" i="10"/>
  <c r="MBL70" i="10"/>
  <c r="MBM70" i="10"/>
  <c r="MBN70" i="10"/>
  <c r="MBO70" i="10"/>
  <c r="MBP70" i="10"/>
  <c r="MBQ70" i="10"/>
  <c r="MBR70" i="10"/>
  <c r="MBS70" i="10"/>
  <c r="MBT70" i="10"/>
  <c r="MBU70" i="10"/>
  <c r="MBV70" i="10"/>
  <c r="MBW70" i="10"/>
  <c r="MBX70" i="10"/>
  <c r="MBY70" i="10"/>
  <c r="MBZ70" i="10"/>
  <c r="MCA70" i="10"/>
  <c r="MCB70" i="10"/>
  <c r="MCC70" i="10"/>
  <c r="MCD70" i="10"/>
  <c r="MCE70" i="10"/>
  <c r="MCF70" i="10"/>
  <c r="MCG70" i="10"/>
  <c r="MCH70" i="10"/>
  <c r="MCI70" i="10"/>
  <c r="MCJ70" i="10"/>
  <c r="MCK70" i="10"/>
  <c r="MCL70" i="10"/>
  <c r="MCM70" i="10"/>
  <c r="MCN70" i="10"/>
  <c r="MCO70" i="10"/>
  <c r="MCP70" i="10"/>
  <c r="MCQ70" i="10"/>
  <c r="MCR70" i="10"/>
  <c r="MCS70" i="10"/>
  <c r="MCT70" i="10"/>
  <c r="MCU70" i="10"/>
  <c r="MCV70" i="10"/>
  <c r="MCW70" i="10"/>
  <c r="MCX70" i="10"/>
  <c r="MCY70" i="10"/>
  <c r="MCZ70" i="10"/>
  <c r="MDA70" i="10"/>
  <c r="MDB70" i="10"/>
  <c r="MDC70" i="10"/>
  <c r="MDD70" i="10"/>
  <c r="MDE70" i="10"/>
  <c r="MDF70" i="10"/>
  <c r="MDG70" i="10"/>
  <c r="MDH70" i="10"/>
  <c r="MDI70" i="10"/>
  <c r="MDJ70" i="10"/>
  <c r="MDK70" i="10"/>
  <c r="MDL70" i="10"/>
  <c r="MDM70" i="10"/>
  <c r="MDN70" i="10"/>
  <c r="MDO70" i="10"/>
  <c r="MDP70" i="10"/>
  <c r="MDQ70" i="10"/>
  <c r="MDR70" i="10"/>
  <c r="MDS70" i="10"/>
  <c r="MDT70" i="10"/>
  <c r="MDU70" i="10"/>
  <c r="MDV70" i="10"/>
  <c r="MDW70" i="10"/>
  <c r="MDX70" i="10"/>
  <c r="MDY70" i="10"/>
  <c r="MDZ70" i="10"/>
  <c r="MEA70" i="10"/>
  <c r="MEB70" i="10"/>
  <c r="MEC70" i="10"/>
  <c r="MED70" i="10"/>
  <c r="MEE70" i="10"/>
  <c r="MEF70" i="10"/>
  <c r="MEG70" i="10"/>
  <c r="MEH70" i="10"/>
  <c r="MEI70" i="10"/>
  <c r="MEJ70" i="10"/>
  <c r="MEK70" i="10"/>
  <c r="MEL70" i="10"/>
  <c r="MEM70" i="10"/>
  <c r="MEN70" i="10"/>
  <c r="MEO70" i="10"/>
  <c r="MEP70" i="10"/>
  <c r="MEQ70" i="10"/>
  <c r="MER70" i="10"/>
  <c r="MES70" i="10"/>
  <c r="MET70" i="10"/>
  <c r="MEU70" i="10"/>
  <c r="MEV70" i="10"/>
  <c r="MEW70" i="10"/>
  <c r="MEX70" i="10"/>
  <c r="MEY70" i="10"/>
  <c r="MEZ70" i="10"/>
  <c r="MFA70" i="10"/>
  <c r="MFB70" i="10"/>
  <c r="MFC70" i="10"/>
  <c r="MFD70" i="10"/>
  <c r="MFE70" i="10"/>
  <c r="MFF70" i="10"/>
  <c r="MFG70" i="10"/>
  <c r="MFH70" i="10"/>
  <c r="MFI70" i="10"/>
  <c r="MFJ70" i="10"/>
  <c r="MFK70" i="10"/>
  <c r="MFL70" i="10"/>
  <c r="MFM70" i="10"/>
  <c r="MFN70" i="10"/>
  <c r="MFO70" i="10"/>
  <c r="MFP70" i="10"/>
  <c r="MFQ70" i="10"/>
  <c r="MFR70" i="10"/>
  <c r="MFS70" i="10"/>
  <c r="MFT70" i="10"/>
  <c r="MFU70" i="10"/>
  <c r="MFV70" i="10"/>
  <c r="MFW70" i="10"/>
  <c r="MFX70" i="10"/>
  <c r="MFY70" i="10"/>
  <c r="MFZ70" i="10"/>
  <c r="MGA70" i="10"/>
  <c r="MGB70" i="10"/>
  <c r="MGC70" i="10"/>
  <c r="MGD70" i="10"/>
  <c r="MGE70" i="10"/>
  <c r="MGF70" i="10"/>
  <c r="MGG70" i="10"/>
  <c r="MGH70" i="10"/>
  <c r="MGI70" i="10"/>
  <c r="MGJ70" i="10"/>
  <c r="MGK70" i="10"/>
  <c r="MGL70" i="10"/>
  <c r="MGM70" i="10"/>
  <c r="MGN70" i="10"/>
  <c r="MGO70" i="10"/>
  <c r="MGP70" i="10"/>
  <c r="MGQ70" i="10"/>
  <c r="MGR70" i="10"/>
  <c r="MGS70" i="10"/>
  <c r="MGT70" i="10"/>
  <c r="MGU70" i="10"/>
  <c r="MGV70" i="10"/>
  <c r="MGW70" i="10"/>
  <c r="MGX70" i="10"/>
  <c r="MGY70" i="10"/>
  <c r="MGZ70" i="10"/>
  <c r="MHA70" i="10"/>
  <c r="MHB70" i="10"/>
  <c r="MHC70" i="10"/>
  <c r="MHD70" i="10"/>
  <c r="MHE70" i="10"/>
  <c r="MHF70" i="10"/>
  <c r="MHG70" i="10"/>
  <c r="MHH70" i="10"/>
  <c r="MHI70" i="10"/>
  <c r="MHJ70" i="10"/>
  <c r="MHK70" i="10"/>
  <c r="MHL70" i="10"/>
  <c r="MHM70" i="10"/>
  <c r="MHN70" i="10"/>
  <c r="MHO70" i="10"/>
  <c r="MHP70" i="10"/>
  <c r="MHQ70" i="10"/>
  <c r="MHR70" i="10"/>
  <c r="MHS70" i="10"/>
  <c r="MHT70" i="10"/>
  <c r="MHU70" i="10"/>
  <c r="MHV70" i="10"/>
  <c r="MHW70" i="10"/>
  <c r="MHX70" i="10"/>
  <c r="MHY70" i="10"/>
  <c r="MHZ70" i="10"/>
  <c r="MIA70" i="10"/>
  <c r="MIB70" i="10"/>
  <c r="MIC70" i="10"/>
  <c r="MID70" i="10"/>
  <c r="MIE70" i="10"/>
  <c r="MIF70" i="10"/>
  <c r="MIG70" i="10"/>
  <c r="MIH70" i="10"/>
  <c r="MII70" i="10"/>
  <c r="MIJ70" i="10"/>
  <c r="MIK70" i="10"/>
  <c r="MIL70" i="10"/>
  <c r="MIM70" i="10"/>
  <c r="MIN70" i="10"/>
  <c r="MIO70" i="10"/>
  <c r="MIP70" i="10"/>
  <c r="MIQ70" i="10"/>
  <c r="MIR70" i="10"/>
  <c r="MIS70" i="10"/>
  <c r="MIT70" i="10"/>
  <c r="MIU70" i="10"/>
  <c r="MIV70" i="10"/>
  <c r="MIW70" i="10"/>
  <c r="MIX70" i="10"/>
  <c r="MIY70" i="10"/>
  <c r="MIZ70" i="10"/>
  <c r="MJA70" i="10"/>
  <c r="MJB70" i="10"/>
  <c r="MJC70" i="10"/>
  <c r="MJD70" i="10"/>
  <c r="MJE70" i="10"/>
  <c r="MJF70" i="10"/>
  <c r="MJG70" i="10"/>
  <c r="MJH70" i="10"/>
  <c r="MJI70" i="10"/>
  <c r="MJJ70" i="10"/>
  <c r="MJK70" i="10"/>
  <c r="MJL70" i="10"/>
  <c r="MJM70" i="10"/>
  <c r="MJN70" i="10"/>
  <c r="MJO70" i="10"/>
  <c r="MJP70" i="10"/>
  <c r="MJQ70" i="10"/>
  <c r="MJR70" i="10"/>
  <c r="MJS70" i="10"/>
  <c r="MJT70" i="10"/>
  <c r="MJU70" i="10"/>
  <c r="MJV70" i="10"/>
  <c r="MJW70" i="10"/>
  <c r="MJX70" i="10"/>
  <c r="MJY70" i="10"/>
  <c r="MJZ70" i="10"/>
  <c r="MKA70" i="10"/>
  <c r="MKB70" i="10"/>
  <c r="MKC70" i="10"/>
  <c r="MKD70" i="10"/>
  <c r="MKE70" i="10"/>
  <c r="MKF70" i="10"/>
  <c r="MKG70" i="10"/>
  <c r="MKH70" i="10"/>
  <c r="MKI70" i="10"/>
  <c r="MKJ70" i="10"/>
  <c r="MKK70" i="10"/>
  <c r="MKL70" i="10"/>
  <c r="MKM70" i="10"/>
  <c r="MKN70" i="10"/>
  <c r="MKO70" i="10"/>
  <c r="MKP70" i="10"/>
  <c r="MKQ70" i="10"/>
  <c r="MKR70" i="10"/>
  <c r="MKS70" i="10"/>
  <c r="MKT70" i="10"/>
  <c r="MKU70" i="10"/>
  <c r="MKV70" i="10"/>
  <c r="MKW70" i="10"/>
  <c r="MKX70" i="10"/>
  <c r="MKY70" i="10"/>
  <c r="MKZ70" i="10"/>
  <c r="MLA70" i="10"/>
  <c r="MLB70" i="10"/>
  <c r="MLC70" i="10"/>
  <c r="MLD70" i="10"/>
  <c r="MLE70" i="10"/>
  <c r="MLF70" i="10"/>
  <c r="MLG70" i="10"/>
  <c r="MLH70" i="10"/>
  <c r="MLI70" i="10"/>
  <c r="MLJ70" i="10"/>
  <c r="MLK70" i="10"/>
  <c r="MLL70" i="10"/>
  <c r="MLM70" i="10"/>
  <c r="MLN70" i="10"/>
  <c r="MLO70" i="10"/>
  <c r="MLP70" i="10"/>
  <c r="MLQ70" i="10"/>
  <c r="MLR70" i="10"/>
  <c r="MLS70" i="10"/>
  <c r="MLT70" i="10"/>
  <c r="MLU70" i="10"/>
  <c r="MLV70" i="10"/>
  <c r="MLW70" i="10"/>
  <c r="MLX70" i="10"/>
  <c r="MLY70" i="10"/>
  <c r="MLZ70" i="10"/>
  <c r="MMA70" i="10"/>
  <c r="MMB70" i="10"/>
  <c r="MMC70" i="10"/>
  <c r="MMD70" i="10"/>
  <c r="MME70" i="10"/>
  <c r="MMF70" i="10"/>
  <c r="MMG70" i="10"/>
  <c r="MMH70" i="10"/>
  <c r="MMI70" i="10"/>
  <c r="MMJ70" i="10"/>
  <c r="MMK70" i="10"/>
  <c r="MML70" i="10"/>
  <c r="MMM70" i="10"/>
  <c r="MMN70" i="10"/>
  <c r="MMO70" i="10"/>
  <c r="MMP70" i="10"/>
  <c r="MMQ70" i="10"/>
  <c r="MMR70" i="10"/>
  <c r="MMS70" i="10"/>
  <c r="MMT70" i="10"/>
  <c r="MMU70" i="10"/>
  <c r="MMV70" i="10"/>
  <c r="MMW70" i="10"/>
  <c r="MMX70" i="10"/>
  <c r="MMY70" i="10"/>
  <c r="MMZ70" i="10"/>
  <c r="MNA70" i="10"/>
  <c r="MNB70" i="10"/>
  <c r="MNC70" i="10"/>
  <c r="MND70" i="10"/>
  <c r="MNE70" i="10"/>
  <c r="MNF70" i="10"/>
  <c r="MNG70" i="10"/>
  <c r="MNH70" i="10"/>
  <c r="MNI70" i="10"/>
  <c r="MNJ70" i="10"/>
  <c r="MNK70" i="10"/>
  <c r="MNL70" i="10"/>
  <c r="MNM70" i="10"/>
  <c r="MNN70" i="10"/>
  <c r="MNO70" i="10"/>
  <c r="MNP70" i="10"/>
  <c r="MNQ70" i="10"/>
  <c r="MNR70" i="10"/>
  <c r="MNS70" i="10"/>
  <c r="MNT70" i="10"/>
  <c r="MNU70" i="10"/>
  <c r="MNV70" i="10"/>
  <c r="MNW70" i="10"/>
  <c r="MNX70" i="10"/>
  <c r="MNY70" i="10"/>
  <c r="MNZ70" i="10"/>
  <c r="MOA70" i="10"/>
  <c r="MOB70" i="10"/>
  <c r="MOC70" i="10"/>
  <c r="MOD70" i="10"/>
  <c r="MOE70" i="10"/>
  <c r="MOF70" i="10"/>
  <c r="MOG70" i="10"/>
  <c r="MOH70" i="10"/>
  <c r="MOI70" i="10"/>
  <c r="MOJ70" i="10"/>
  <c r="MOK70" i="10"/>
  <c r="MOL70" i="10"/>
  <c r="MOM70" i="10"/>
  <c r="MON70" i="10"/>
  <c r="MOO70" i="10"/>
  <c r="MOP70" i="10"/>
  <c r="MOQ70" i="10"/>
  <c r="MOR70" i="10"/>
  <c r="MOS70" i="10"/>
  <c r="MOT70" i="10"/>
  <c r="MOU70" i="10"/>
  <c r="MOV70" i="10"/>
  <c r="MOW70" i="10"/>
  <c r="MOX70" i="10"/>
  <c r="MOY70" i="10"/>
  <c r="MOZ70" i="10"/>
  <c r="MPA70" i="10"/>
  <c r="MPB70" i="10"/>
  <c r="MPC70" i="10"/>
  <c r="MPD70" i="10"/>
  <c r="MPE70" i="10"/>
  <c r="MPF70" i="10"/>
  <c r="MPG70" i="10"/>
  <c r="MPH70" i="10"/>
  <c r="MPI70" i="10"/>
  <c r="MPJ70" i="10"/>
  <c r="MPK70" i="10"/>
  <c r="MPL70" i="10"/>
  <c r="MPM70" i="10"/>
  <c r="MPN70" i="10"/>
  <c r="MPO70" i="10"/>
  <c r="MPP70" i="10"/>
  <c r="MPQ70" i="10"/>
  <c r="MPR70" i="10"/>
  <c r="MPS70" i="10"/>
  <c r="MPT70" i="10"/>
  <c r="MPU70" i="10"/>
  <c r="MPV70" i="10"/>
  <c r="MPW70" i="10"/>
  <c r="MPX70" i="10"/>
  <c r="MPY70" i="10"/>
  <c r="MPZ70" i="10"/>
  <c r="MQA70" i="10"/>
  <c r="MQB70" i="10"/>
  <c r="MQC70" i="10"/>
  <c r="MQD70" i="10"/>
  <c r="MQE70" i="10"/>
  <c r="MQF70" i="10"/>
  <c r="MQG70" i="10"/>
  <c r="MQH70" i="10"/>
  <c r="MQI70" i="10"/>
  <c r="MQJ70" i="10"/>
  <c r="MQK70" i="10"/>
  <c r="MQL70" i="10"/>
  <c r="MQM70" i="10"/>
  <c r="MQN70" i="10"/>
  <c r="MQO70" i="10"/>
  <c r="MQP70" i="10"/>
  <c r="MQQ70" i="10"/>
  <c r="MQR70" i="10"/>
  <c r="MQS70" i="10"/>
  <c r="MQT70" i="10"/>
  <c r="MQU70" i="10"/>
  <c r="MQV70" i="10"/>
  <c r="MQW70" i="10"/>
  <c r="MQX70" i="10"/>
  <c r="MQY70" i="10"/>
  <c r="MQZ70" i="10"/>
  <c r="MRA70" i="10"/>
  <c r="MRB70" i="10"/>
  <c r="MRC70" i="10"/>
  <c r="MRD70" i="10"/>
  <c r="MRE70" i="10"/>
  <c r="MRF70" i="10"/>
  <c r="MRG70" i="10"/>
  <c r="MRH70" i="10"/>
  <c r="MRI70" i="10"/>
  <c r="MRJ70" i="10"/>
  <c r="MRK70" i="10"/>
  <c r="MRL70" i="10"/>
  <c r="MRM70" i="10"/>
  <c r="MRN70" i="10"/>
  <c r="MRO70" i="10"/>
  <c r="MRP70" i="10"/>
  <c r="MRQ70" i="10"/>
  <c r="MRR70" i="10"/>
  <c r="MRS70" i="10"/>
  <c r="MRT70" i="10"/>
  <c r="MRU70" i="10"/>
  <c r="MRV70" i="10"/>
  <c r="MRW70" i="10"/>
  <c r="MRX70" i="10"/>
  <c r="MRY70" i="10"/>
  <c r="MRZ70" i="10"/>
  <c r="MSA70" i="10"/>
  <c r="MSB70" i="10"/>
  <c r="MSC70" i="10"/>
  <c r="MSD70" i="10"/>
  <c r="MSE70" i="10"/>
  <c r="MSF70" i="10"/>
  <c r="MSG70" i="10"/>
  <c r="MSH70" i="10"/>
  <c r="MSI70" i="10"/>
  <c r="MSJ70" i="10"/>
  <c r="MSK70" i="10"/>
  <c r="MSL70" i="10"/>
  <c r="MSM70" i="10"/>
  <c r="MSN70" i="10"/>
  <c r="MSO70" i="10"/>
  <c r="MSP70" i="10"/>
  <c r="MSQ70" i="10"/>
  <c r="MSR70" i="10"/>
  <c r="MSS70" i="10"/>
  <c r="MST70" i="10"/>
  <c r="MSU70" i="10"/>
  <c r="MSV70" i="10"/>
  <c r="MSW70" i="10"/>
  <c r="MSX70" i="10"/>
  <c r="MSY70" i="10"/>
  <c r="MSZ70" i="10"/>
  <c r="MTA70" i="10"/>
  <c r="MTB70" i="10"/>
  <c r="MTC70" i="10"/>
  <c r="MTD70" i="10"/>
  <c r="MTE70" i="10"/>
  <c r="MTF70" i="10"/>
  <c r="MTG70" i="10"/>
  <c r="MTH70" i="10"/>
  <c r="MTI70" i="10"/>
  <c r="MTJ70" i="10"/>
  <c r="MTK70" i="10"/>
  <c r="MTL70" i="10"/>
  <c r="MTM70" i="10"/>
  <c r="MTN70" i="10"/>
  <c r="MTO70" i="10"/>
  <c r="MTP70" i="10"/>
  <c r="MTQ70" i="10"/>
  <c r="MTR70" i="10"/>
  <c r="MTS70" i="10"/>
  <c r="MTT70" i="10"/>
  <c r="MTU70" i="10"/>
  <c r="MTV70" i="10"/>
  <c r="MTW70" i="10"/>
  <c r="MTX70" i="10"/>
  <c r="MTY70" i="10"/>
  <c r="MTZ70" i="10"/>
  <c r="MUA70" i="10"/>
  <c r="MUB70" i="10"/>
  <c r="MUC70" i="10"/>
  <c r="MUD70" i="10"/>
  <c r="MUE70" i="10"/>
  <c r="MUF70" i="10"/>
  <c r="MUG70" i="10"/>
  <c r="MUH70" i="10"/>
  <c r="MUI70" i="10"/>
  <c r="MUJ70" i="10"/>
  <c r="MUK70" i="10"/>
  <c r="MUL70" i="10"/>
  <c r="MUM70" i="10"/>
  <c r="MUN70" i="10"/>
  <c r="MUO70" i="10"/>
  <c r="MUP70" i="10"/>
  <c r="MUQ70" i="10"/>
  <c r="MUR70" i="10"/>
  <c r="MUS70" i="10"/>
  <c r="MUT70" i="10"/>
  <c r="MUU70" i="10"/>
  <c r="MUV70" i="10"/>
  <c r="MUW70" i="10"/>
  <c r="MUX70" i="10"/>
  <c r="MUY70" i="10"/>
  <c r="MUZ70" i="10"/>
  <c r="MVA70" i="10"/>
  <c r="MVB70" i="10"/>
  <c r="MVC70" i="10"/>
  <c r="MVD70" i="10"/>
  <c r="MVE70" i="10"/>
  <c r="MVF70" i="10"/>
  <c r="MVG70" i="10"/>
  <c r="MVH70" i="10"/>
  <c r="MVI70" i="10"/>
  <c r="MVJ70" i="10"/>
  <c r="MVK70" i="10"/>
  <c r="MVL70" i="10"/>
  <c r="MVM70" i="10"/>
  <c r="MVN70" i="10"/>
  <c r="MVO70" i="10"/>
  <c r="MVP70" i="10"/>
  <c r="MVQ70" i="10"/>
  <c r="MVR70" i="10"/>
  <c r="MVS70" i="10"/>
  <c r="MVT70" i="10"/>
  <c r="MVU70" i="10"/>
  <c r="MVV70" i="10"/>
  <c r="MVW70" i="10"/>
  <c r="MVX70" i="10"/>
  <c r="MVY70" i="10"/>
  <c r="MVZ70" i="10"/>
  <c r="MWA70" i="10"/>
  <c r="MWB70" i="10"/>
  <c r="MWC70" i="10"/>
  <c r="MWD70" i="10"/>
  <c r="MWE70" i="10"/>
  <c r="MWF70" i="10"/>
  <c r="MWG70" i="10"/>
  <c r="MWH70" i="10"/>
  <c r="MWI70" i="10"/>
  <c r="MWJ70" i="10"/>
  <c r="MWK70" i="10"/>
  <c r="MWL70" i="10"/>
  <c r="MWM70" i="10"/>
  <c r="MWN70" i="10"/>
  <c r="MWO70" i="10"/>
  <c r="MWP70" i="10"/>
  <c r="MWQ70" i="10"/>
  <c r="MWR70" i="10"/>
  <c r="MWS70" i="10"/>
  <c r="MWT70" i="10"/>
  <c r="MWU70" i="10"/>
  <c r="MWV70" i="10"/>
  <c r="MWW70" i="10"/>
  <c r="MWX70" i="10"/>
  <c r="MWY70" i="10"/>
  <c r="MWZ70" i="10"/>
  <c r="MXA70" i="10"/>
  <c r="MXB70" i="10"/>
  <c r="MXC70" i="10"/>
  <c r="MXD70" i="10"/>
  <c r="MXE70" i="10"/>
  <c r="MXF70" i="10"/>
  <c r="MXG70" i="10"/>
  <c r="MXH70" i="10"/>
  <c r="MXI70" i="10"/>
  <c r="MXJ70" i="10"/>
  <c r="MXK70" i="10"/>
  <c r="MXL70" i="10"/>
  <c r="MXM70" i="10"/>
  <c r="MXN70" i="10"/>
  <c r="MXO70" i="10"/>
  <c r="MXP70" i="10"/>
  <c r="MXQ70" i="10"/>
  <c r="MXR70" i="10"/>
  <c r="MXS70" i="10"/>
  <c r="MXT70" i="10"/>
  <c r="MXU70" i="10"/>
  <c r="MXV70" i="10"/>
  <c r="MXW70" i="10"/>
  <c r="MXX70" i="10"/>
  <c r="MXY70" i="10"/>
  <c r="MXZ70" i="10"/>
  <c r="MYA70" i="10"/>
  <c r="MYB70" i="10"/>
  <c r="MYC70" i="10"/>
  <c r="MYD70" i="10"/>
  <c r="MYE70" i="10"/>
  <c r="MYF70" i="10"/>
  <c r="MYG70" i="10"/>
  <c r="MYH70" i="10"/>
  <c r="MYI70" i="10"/>
  <c r="MYJ70" i="10"/>
  <c r="MYK70" i="10"/>
  <c r="MYL70" i="10"/>
  <c r="MYM70" i="10"/>
  <c r="MYN70" i="10"/>
  <c r="MYO70" i="10"/>
  <c r="MYP70" i="10"/>
  <c r="MYQ70" i="10"/>
  <c r="MYR70" i="10"/>
  <c r="MYS70" i="10"/>
  <c r="MYT70" i="10"/>
  <c r="MYU70" i="10"/>
  <c r="MYV70" i="10"/>
  <c r="MYW70" i="10"/>
  <c r="MYX70" i="10"/>
  <c r="MYY70" i="10"/>
  <c r="MYZ70" i="10"/>
  <c r="MZA70" i="10"/>
  <c r="MZB70" i="10"/>
  <c r="MZC70" i="10"/>
  <c r="MZD70" i="10"/>
  <c r="MZE70" i="10"/>
  <c r="MZF70" i="10"/>
  <c r="MZG70" i="10"/>
  <c r="MZH70" i="10"/>
  <c r="MZI70" i="10"/>
  <c r="MZJ70" i="10"/>
  <c r="MZK70" i="10"/>
  <c r="MZL70" i="10"/>
  <c r="MZM70" i="10"/>
  <c r="MZN70" i="10"/>
  <c r="MZO70" i="10"/>
  <c r="MZP70" i="10"/>
  <c r="MZQ70" i="10"/>
  <c r="MZR70" i="10"/>
  <c r="MZS70" i="10"/>
  <c r="MZT70" i="10"/>
  <c r="MZU70" i="10"/>
  <c r="MZV70" i="10"/>
  <c r="MZW70" i="10"/>
  <c r="MZX70" i="10"/>
  <c r="MZY70" i="10"/>
  <c r="MZZ70" i="10"/>
  <c r="NAA70" i="10"/>
  <c r="NAB70" i="10"/>
  <c r="NAC70" i="10"/>
  <c r="NAD70" i="10"/>
  <c r="NAE70" i="10"/>
  <c r="NAF70" i="10"/>
  <c r="NAG70" i="10"/>
  <c r="NAH70" i="10"/>
  <c r="NAI70" i="10"/>
  <c r="NAJ70" i="10"/>
  <c r="NAK70" i="10"/>
  <c r="NAL70" i="10"/>
  <c r="NAM70" i="10"/>
  <c r="NAN70" i="10"/>
  <c r="NAO70" i="10"/>
  <c r="NAP70" i="10"/>
  <c r="NAQ70" i="10"/>
  <c r="NAR70" i="10"/>
  <c r="NAS70" i="10"/>
  <c r="NAT70" i="10"/>
  <c r="NAU70" i="10"/>
  <c r="NAV70" i="10"/>
  <c r="NAW70" i="10"/>
  <c r="NAX70" i="10"/>
  <c r="NAY70" i="10"/>
  <c r="NAZ70" i="10"/>
  <c r="NBA70" i="10"/>
  <c r="NBB70" i="10"/>
  <c r="NBC70" i="10"/>
  <c r="NBD70" i="10"/>
  <c r="NBE70" i="10"/>
  <c r="NBF70" i="10"/>
  <c r="NBG70" i="10"/>
  <c r="NBH70" i="10"/>
  <c r="NBI70" i="10"/>
  <c r="NBJ70" i="10"/>
  <c r="NBK70" i="10"/>
  <c r="NBL70" i="10"/>
  <c r="NBM70" i="10"/>
  <c r="NBN70" i="10"/>
  <c r="NBO70" i="10"/>
  <c r="NBP70" i="10"/>
  <c r="NBQ70" i="10"/>
  <c r="NBR70" i="10"/>
  <c r="NBS70" i="10"/>
  <c r="NBT70" i="10"/>
  <c r="NBU70" i="10"/>
  <c r="NBV70" i="10"/>
  <c r="NBW70" i="10"/>
  <c r="NBX70" i="10"/>
  <c r="NBY70" i="10"/>
  <c r="NBZ70" i="10"/>
  <c r="NCA70" i="10"/>
  <c r="NCB70" i="10"/>
  <c r="NCC70" i="10"/>
  <c r="NCD70" i="10"/>
  <c r="NCE70" i="10"/>
  <c r="NCF70" i="10"/>
  <c r="NCG70" i="10"/>
  <c r="NCH70" i="10"/>
  <c r="NCI70" i="10"/>
  <c r="NCJ70" i="10"/>
  <c r="NCK70" i="10"/>
  <c r="NCL70" i="10"/>
  <c r="NCM70" i="10"/>
  <c r="NCN70" i="10"/>
  <c r="NCO70" i="10"/>
  <c r="NCP70" i="10"/>
  <c r="NCQ70" i="10"/>
  <c r="NCR70" i="10"/>
  <c r="NCS70" i="10"/>
  <c r="NCT70" i="10"/>
  <c r="NCU70" i="10"/>
  <c r="NCV70" i="10"/>
  <c r="NCW70" i="10"/>
  <c r="NCX70" i="10"/>
  <c r="NCY70" i="10"/>
  <c r="NCZ70" i="10"/>
  <c r="NDA70" i="10"/>
  <c r="NDB70" i="10"/>
  <c r="NDC70" i="10"/>
  <c r="NDD70" i="10"/>
  <c r="NDE70" i="10"/>
  <c r="NDF70" i="10"/>
  <c r="NDG70" i="10"/>
  <c r="NDH70" i="10"/>
  <c r="NDI70" i="10"/>
  <c r="NDJ70" i="10"/>
  <c r="NDK70" i="10"/>
  <c r="NDL70" i="10"/>
  <c r="NDM70" i="10"/>
  <c r="NDN70" i="10"/>
  <c r="NDO70" i="10"/>
  <c r="NDP70" i="10"/>
  <c r="NDQ70" i="10"/>
  <c r="NDR70" i="10"/>
  <c r="NDS70" i="10"/>
  <c r="NDT70" i="10"/>
  <c r="NDU70" i="10"/>
  <c r="NDV70" i="10"/>
  <c r="NDW70" i="10"/>
  <c r="NDX70" i="10"/>
  <c r="NDY70" i="10"/>
  <c r="NDZ70" i="10"/>
  <c r="NEA70" i="10"/>
  <c r="NEB70" i="10"/>
  <c r="NEC70" i="10"/>
  <c r="NED70" i="10"/>
  <c r="NEE70" i="10"/>
  <c r="NEF70" i="10"/>
  <c r="NEG70" i="10"/>
  <c r="NEH70" i="10"/>
  <c r="NEI70" i="10"/>
  <c r="NEJ70" i="10"/>
  <c r="NEK70" i="10"/>
  <c r="NEL70" i="10"/>
  <c r="NEM70" i="10"/>
  <c r="NEN70" i="10"/>
  <c r="NEO70" i="10"/>
  <c r="NEP70" i="10"/>
  <c r="NEQ70" i="10"/>
  <c r="NER70" i="10"/>
  <c r="NES70" i="10"/>
  <c r="NET70" i="10"/>
  <c r="NEU70" i="10"/>
  <c r="NEV70" i="10"/>
  <c r="NEW70" i="10"/>
  <c r="NEX70" i="10"/>
  <c r="NEY70" i="10"/>
  <c r="NEZ70" i="10"/>
  <c r="NFA70" i="10"/>
  <c r="NFB70" i="10"/>
  <c r="NFC70" i="10"/>
  <c r="NFD70" i="10"/>
  <c r="NFE70" i="10"/>
  <c r="NFF70" i="10"/>
  <c r="NFG70" i="10"/>
  <c r="NFH70" i="10"/>
  <c r="NFI70" i="10"/>
  <c r="NFJ70" i="10"/>
  <c r="NFK70" i="10"/>
  <c r="NFL70" i="10"/>
  <c r="NFM70" i="10"/>
  <c r="NFN70" i="10"/>
  <c r="NFO70" i="10"/>
  <c r="NFP70" i="10"/>
  <c r="NFQ70" i="10"/>
  <c r="NFR70" i="10"/>
  <c r="NFS70" i="10"/>
  <c r="NFT70" i="10"/>
  <c r="NFU70" i="10"/>
  <c r="NFV70" i="10"/>
  <c r="NFW70" i="10"/>
  <c r="NFX70" i="10"/>
  <c r="NFY70" i="10"/>
  <c r="NFZ70" i="10"/>
  <c r="NGA70" i="10"/>
  <c r="NGB70" i="10"/>
  <c r="NGC70" i="10"/>
  <c r="NGD70" i="10"/>
  <c r="NGE70" i="10"/>
  <c r="NGF70" i="10"/>
  <c r="NGG70" i="10"/>
  <c r="NGH70" i="10"/>
  <c r="NGI70" i="10"/>
  <c r="NGJ70" i="10"/>
  <c r="NGK70" i="10"/>
  <c r="NGL70" i="10"/>
  <c r="NGM70" i="10"/>
  <c r="NGN70" i="10"/>
  <c r="NGO70" i="10"/>
  <c r="NGP70" i="10"/>
  <c r="NGQ70" i="10"/>
  <c r="NGR70" i="10"/>
  <c r="NGS70" i="10"/>
  <c r="NGT70" i="10"/>
  <c r="NGU70" i="10"/>
  <c r="NGV70" i="10"/>
  <c r="NGW70" i="10"/>
  <c r="NGX70" i="10"/>
  <c r="NGY70" i="10"/>
  <c r="NGZ70" i="10"/>
  <c r="NHA70" i="10"/>
  <c r="NHB70" i="10"/>
  <c r="NHC70" i="10"/>
  <c r="NHD70" i="10"/>
  <c r="NHE70" i="10"/>
  <c r="NHF70" i="10"/>
  <c r="NHG70" i="10"/>
  <c r="NHH70" i="10"/>
  <c r="NHI70" i="10"/>
  <c r="NHJ70" i="10"/>
  <c r="NHK70" i="10"/>
  <c r="NHL70" i="10"/>
  <c r="NHM70" i="10"/>
  <c r="NHN70" i="10"/>
  <c r="NHO70" i="10"/>
  <c r="NHP70" i="10"/>
  <c r="NHQ70" i="10"/>
  <c r="NHR70" i="10"/>
  <c r="NHS70" i="10"/>
  <c r="NHT70" i="10"/>
  <c r="NHU70" i="10"/>
  <c r="NHV70" i="10"/>
  <c r="NHW70" i="10"/>
  <c r="NHX70" i="10"/>
  <c r="NHY70" i="10"/>
  <c r="NHZ70" i="10"/>
  <c r="NIA70" i="10"/>
  <c r="NIB70" i="10"/>
  <c r="NIC70" i="10"/>
  <c r="NID70" i="10"/>
  <c r="NIE70" i="10"/>
  <c r="NIF70" i="10"/>
  <c r="NIG70" i="10"/>
  <c r="NIH70" i="10"/>
  <c r="NII70" i="10"/>
  <c r="NIJ70" i="10"/>
  <c r="NIK70" i="10"/>
  <c r="NIL70" i="10"/>
  <c r="NIM70" i="10"/>
  <c r="NIN70" i="10"/>
  <c r="NIO70" i="10"/>
  <c r="NIP70" i="10"/>
  <c r="NIQ70" i="10"/>
  <c r="NIR70" i="10"/>
  <c r="NIS70" i="10"/>
  <c r="NIT70" i="10"/>
  <c r="NIU70" i="10"/>
  <c r="NIV70" i="10"/>
  <c r="NIW70" i="10"/>
  <c r="NIX70" i="10"/>
  <c r="NIY70" i="10"/>
  <c r="NIZ70" i="10"/>
  <c r="NJA70" i="10"/>
  <c r="NJB70" i="10"/>
  <c r="NJC70" i="10"/>
  <c r="NJD70" i="10"/>
  <c r="NJE70" i="10"/>
  <c r="NJF70" i="10"/>
  <c r="NJG70" i="10"/>
  <c r="NJH70" i="10"/>
  <c r="NJI70" i="10"/>
  <c r="NJJ70" i="10"/>
  <c r="NJK70" i="10"/>
  <c r="NJL70" i="10"/>
  <c r="NJM70" i="10"/>
  <c r="NJN70" i="10"/>
  <c r="NJO70" i="10"/>
  <c r="NJP70" i="10"/>
  <c r="NJQ70" i="10"/>
  <c r="NJR70" i="10"/>
  <c r="NJS70" i="10"/>
  <c r="NJT70" i="10"/>
  <c r="NJU70" i="10"/>
  <c r="NJV70" i="10"/>
  <c r="NJW70" i="10"/>
  <c r="NJX70" i="10"/>
  <c r="NJY70" i="10"/>
  <c r="NJZ70" i="10"/>
  <c r="NKA70" i="10"/>
  <c r="NKB70" i="10"/>
  <c r="NKC70" i="10"/>
  <c r="NKD70" i="10"/>
  <c r="NKE70" i="10"/>
  <c r="NKF70" i="10"/>
  <c r="NKG70" i="10"/>
  <c r="NKH70" i="10"/>
  <c r="NKI70" i="10"/>
  <c r="NKJ70" i="10"/>
  <c r="NKK70" i="10"/>
  <c r="NKL70" i="10"/>
  <c r="NKM70" i="10"/>
  <c r="NKN70" i="10"/>
  <c r="NKO70" i="10"/>
  <c r="NKP70" i="10"/>
  <c r="NKQ70" i="10"/>
  <c r="NKR70" i="10"/>
  <c r="NKS70" i="10"/>
  <c r="NKT70" i="10"/>
  <c r="NKU70" i="10"/>
  <c r="NKV70" i="10"/>
  <c r="NKW70" i="10"/>
  <c r="NKX70" i="10"/>
  <c r="NKY70" i="10"/>
  <c r="NKZ70" i="10"/>
  <c r="NLA70" i="10"/>
  <c r="NLB70" i="10"/>
  <c r="NLC70" i="10"/>
  <c r="NLD70" i="10"/>
  <c r="NLE70" i="10"/>
  <c r="NLF70" i="10"/>
  <c r="NLG70" i="10"/>
  <c r="NLH70" i="10"/>
  <c r="NLI70" i="10"/>
  <c r="NLJ70" i="10"/>
  <c r="NLK70" i="10"/>
  <c r="NLL70" i="10"/>
  <c r="NLM70" i="10"/>
  <c r="NLN70" i="10"/>
  <c r="NLO70" i="10"/>
  <c r="NLP70" i="10"/>
  <c r="NLQ70" i="10"/>
  <c r="NLR70" i="10"/>
  <c r="NLS70" i="10"/>
  <c r="NLT70" i="10"/>
  <c r="NLU70" i="10"/>
  <c r="NLV70" i="10"/>
  <c r="NLW70" i="10"/>
  <c r="NLX70" i="10"/>
  <c r="NLY70" i="10"/>
  <c r="NLZ70" i="10"/>
  <c r="NMA70" i="10"/>
  <c r="NMB70" i="10"/>
  <c r="NMC70" i="10"/>
  <c r="NMD70" i="10"/>
  <c r="NME70" i="10"/>
  <c r="NMF70" i="10"/>
  <c r="NMG70" i="10"/>
  <c r="NMH70" i="10"/>
  <c r="NMI70" i="10"/>
  <c r="NMJ70" i="10"/>
  <c r="NMK70" i="10"/>
  <c r="NML70" i="10"/>
  <c r="NMM70" i="10"/>
  <c r="NMN70" i="10"/>
  <c r="NMO70" i="10"/>
  <c r="NMP70" i="10"/>
  <c r="NMQ70" i="10"/>
  <c r="NMR70" i="10"/>
  <c r="NMS70" i="10"/>
  <c r="NMT70" i="10"/>
  <c r="NMU70" i="10"/>
  <c r="NMV70" i="10"/>
  <c r="NMW70" i="10"/>
  <c r="NMX70" i="10"/>
  <c r="NMY70" i="10"/>
  <c r="NMZ70" i="10"/>
  <c r="NNA70" i="10"/>
  <c r="NNB70" i="10"/>
  <c r="NNC70" i="10"/>
  <c r="NND70" i="10"/>
  <c r="NNE70" i="10"/>
  <c r="NNF70" i="10"/>
  <c r="NNG70" i="10"/>
  <c r="NNH70" i="10"/>
  <c r="NNI70" i="10"/>
  <c r="NNJ70" i="10"/>
  <c r="NNK70" i="10"/>
  <c r="NNL70" i="10"/>
  <c r="NNM70" i="10"/>
  <c r="NNN70" i="10"/>
  <c r="NNO70" i="10"/>
  <c r="NNP70" i="10"/>
  <c r="NNQ70" i="10"/>
  <c r="NNR70" i="10"/>
  <c r="NNS70" i="10"/>
  <c r="NNT70" i="10"/>
  <c r="NNU70" i="10"/>
  <c r="NNV70" i="10"/>
  <c r="NNW70" i="10"/>
  <c r="NNX70" i="10"/>
  <c r="NNY70" i="10"/>
  <c r="NNZ70" i="10"/>
  <c r="NOA70" i="10"/>
  <c r="NOB70" i="10"/>
  <c r="NOC70" i="10"/>
  <c r="NOD70" i="10"/>
  <c r="NOE70" i="10"/>
  <c r="NOF70" i="10"/>
  <c r="NOG70" i="10"/>
  <c r="NOH70" i="10"/>
  <c r="NOI70" i="10"/>
  <c r="NOJ70" i="10"/>
  <c r="NOK70" i="10"/>
  <c r="NOL70" i="10"/>
  <c r="NOM70" i="10"/>
  <c r="NON70" i="10"/>
  <c r="NOO70" i="10"/>
  <c r="NOP70" i="10"/>
  <c r="NOQ70" i="10"/>
  <c r="NOR70" i="10"/>
  <c r="NOS70" i="10"/>
  <c r="NOT70" i="10"/>
  <c r="NOU70" i="10"/>
  <c r="NOV70" i="10"/>
  <c r="NOW70" i="10"/>
  <c r="NOX70" i="10"/>
  <c r="NOY70" i="10"/>
  <c r="NOZ70" i="10"/>
  <c r="NPA70" i="10"/>
  <c r="NPB70" i="10"/>
  <c r="NPC70" i="10"/>
  <c r="NPD70" i="10"/>
  <c r="NPE70" i="10"/>
  <c r="NPF70" i="10"/>
  <c r="NPG70" i="10"/>
  <c r="NPH70" i="10"/>
  <c r="NPI70" i="10"/>
  <c r="NPJ70" i="10"/>
  <c r="NPK70" i="10"/>
  <c r="NPL70" i="10"/>
  <c r="NPM70" i="10"/>
  <c r="NPN70" i="10"/>
  <c r="NPO70" i="10"/>
  <c r="NPP70" i="10"/>
  <c r="NPQ70" i="10"/>
  <c r="NPR70" i="10"/>
  <c r="NPS70" i="10"/>
  <c r="NPT70" i="10"/>
  <c r="NPU70" i="10"/>
  <c r="NPV70" i="10"/>
  <c r="NPW70" i="10"/>
  <c r="NPX70" i="10"/>
  <c r="NPY70" i="10"/>
  <c r="NPZ70" i="10"/>
  <c r="NQA70" i="10"/>
  <c r="NQB70" i="10"/>
  <c r="NQC70" i="10"/>
  <c r="NQD70" i="10"/>
  <c r="NQE70" i="10"/>
  <c r="NQF70" i="10"/>
  <c r="NQG70" i="10"/>
  <c r="NQH70" i="10"/>
  <c r="NQI70" i="10"/>
  <c r="NQJ70" i="10"/>
  <c r="NQK70" i="10"/>
  <c r="NQL70" i="10"/>
  <c r="NQM70" i="10"/>
  <c r="NQN70" i="10"/>
  <c r="NQO70" i="10"/>
  <c r="NQP70" i="10"/>
  <c r="NQQ70" i="10"/>
  <c r="NQR70" i="10"/>
  <c r="NQS70" i="10"/>
  <c r="NQT70" i="10"/>
  <c r="NQU70" i="10"/>
  <c r="NQV70" i="10"/>
  <c r="NQW70" i="10"/>
  <c r="NQX70" i="10"/>
  <c r="NQY70" i="10"/>
  <c r="NQZ70" i="10"/>
  <c r="NRA70" i="10"/>
  <c r="NRB70" i="10"/>
  <c r="NRC70" i="10"/>
  <c r="NRD70" i="10"/>
  <c r="NRE70" i="10"/>
  <c r="NRF70" i="10"/>
  <c r="NRG70" i="10"/>
  <c r="NRH70" i="10"/>
  <c r="NRI70" i="10"/>
  <c r="NRJ70" i="10"/>
  <c r="NRK70" i="10"/>
  <c r="NRL70" i="10"/>
  <c r="NRM70" i="10"/>
  <c r="NRN70" i="10"/>
  <c r="NRO70" i="10"/>
  <c r="NRP70" i="10"/>
  <c r="NRQ70" i="10"/>
  <c r="NRR70" i="10"/>
  <c r="NRS70" i="10"/>
  <c r="NRT70" i="10"/>
  <c r="NRU70" i="10"/>
  <c r="NRV70" i="10"/>
  <c r="NRW70" i="10"/>
  <c r="NRX70" i="10"/>
  <c r="NRY70" i="10"/>
  <c r="NRZ70" i="10"/>
  <c r="NSA70" i="10"/>
  <c r="NSB70" i="10"/>
  <c r="NSC70" i="10"/>
  <c r="NSD70" i="10"/>
  <c r="NSE70" i="10"/>
  <c r="NSF70" i="10"/>
  <c r="NSG70" i="10"/>
  <c r="NSH70" i="10"/>
  <c r="NSI70" i="10"/>
  <c r="NSJ70" i="10"/>
  <c r="NSK70" i="10"/>
  <c r="NSL70" i="10"/>
  <c r="NSM70" i="10"/>
  <c r="NSN70" i="10"/>
  <c r="NSO70" i="10"/>
  <c r="NSP70" i="10"/>
  <c r="NSQ70" i="10"/>
  <c r="NSR70" i="10"/>
  <c r="NSS70" i="10"/>
  <c r="NST70" i="10"/>
  <c r="NSU70" i="10"/>
  <c r="NSV70" i="10"/>
  <c r="NSW70" i="10"/>
  <c r="NSX70" i="10"/>
  <c r="NSY70" i="10"/>
  <c r="NSZ70" i="10"/>
  <c r="NTA70" i="10"/>
  <c r="NTB70" i="10"/>
  <c r="NTC70" i="10"/>
  <c r="NTD70" i="10"/>
  <c r="NTE70" i="10"/>
  <c r="NTF70" i="10"/>
  <c r="NTG70" i="10"/>
  <c r="NTH70" i="10"/>
  <c r="NTI70" i="10"/>
  <c r="NTJ70" i="10"/>
  <c r="NTK70" i="10"/>
  <c r="NTL70" i="10"/>
  <c r="NTM70" i="10"/>
  <c r="NTN70" i="10"/>
  <c r="NTO70" i="10"/>
  <c r="NTP70" i="10"/>
  <c r="NTQ70" i="10"/>
  <c r="NTR70" i="10"/>
  <c r="NTS70" i="10"/>
  <c r="NTT70" i="10"/>
  <c r="NTU70" i="10"/>
  <c r="NTV70" i="10"/>
  <c r="NTW70" i="10"/>
  <c r="NTX70" i="10"/>
  <c r="NTY70" i="10"/>
  <c r="NTZ70" i="10"/>
  <c r="NUA70" i="10"/>
  <c r="NUB70" i="10"/>
  <c r="NUC70" i="10"/>
  <c r="NUD70" i="10"/>
  <c r="NUE70" i="10"/>
  <c r="NUF70" i="10"/>
  <c r="NUG70" i="10"/>
  <c r="NUH70" i="10"/>
  <c r="NUI70" i="10"/>
  <c r="NUJ70" i="10"/>
  <c r="NUK70" i="10"/>
  <c r="NUL70" i="10"/>
  <c r="NUM70" i="10"/>
  <c r="NUN70" i="10"/>
  <c r="NUO70" i="10"/>
  <c r="NUP70" i="10"/>
  <c r="NUQ70" i="10"/>
  <c r="NUR70" i="10"/>
  <c r="NUS70" i="10"/>
  <c r="NUT70" i="10"/>
  <c r="NUU70" i="10"/>
  <c r="NUV70" i="10"/>
  <c r="NUW70" i="10"/>
  <c r="NUX70" i="10"/>
  <c r="NUY70" i="10"/>
  <c r="NUZ70" i="10"/>
  <c r="NVA70" i="10"/>
  <c r="NVB70" i="10"/>
  <c r="NVC70" i="10"/>
  <c r="NVD70" i="10"/>
  <c r="NVE70" i="10"/>
  <c r="NVF70" i="10"/>
  <c r="NVG70" i="10"/>
  <c r="NVH70" i="10"/>
  <c r="NVI70" i="10"/>
  <c r="NVJ70" i="10"/>
  <c r="NVK70" i="10"/>
  <c r="NVL70" i="10"/>
  <c r="NVM70" i="10"/>
  <c r="NVN70" i="10"/>
  <c r="NVO70" i="10"/>
  <c r="NVP70" i="10"/>
  <c r="NVQ70" i="10"/>
  <c r="NVR70" i="10"/>
  <c r="NVS70" i="10"/>
  <c r="NVT70" i="10"/>
  <c r="NVU70" i="10"/>
  <c r="NVV70" i="10"/>
  <c r="NVW70" i="10"/>
  <c r="NVX70" i="10"/>
  <c r="NVY70" i="10"/>
  <c r="NVZ70" i="10"/>
  <c r="NWA70" i="10"/>
  <c r="NWB70" i="10"/>
  <c r="NWC70" i="10"/>
  <c r="NWD70" i="10"/>
  <c r="NWE70" i="10"/>
  <c r="NWF70" i="10"/>
  <c r="NWG70" i="10"/>
  <c r="NWH70" i="10"/>
  <c r="NWI70" i="10"/>
  <c r="NWJ70" i="10"/>
  <c r="NWK70" i="10"/>
  <c r="NWL70" i="10"/>
  <c r="NWM70" i="10"/>
  <c r="NWN70" i="10"/>
  <c r="NWO70" i="10"/>
  <c r="NWP70" i="10"/>
  <c r="NWQ70" i="10"/>
  <c r="NWR70" i="10"/>
  <c r="NWS70" i="10"/>
  <c r="NWT70" i="10"/>
  <c r="NWU70" i="10"/>
  <c r="NWV70" i="10"/>
  <c r="NWW70" i="10"/>
  <c r="NWX70" i="10"/>
  <c r="NWY70" i="10"/>
  <c r="NWZ70" i="10"/>
  <c r="NXA70" i="10"/>
  <c r="NXB70" i="10"/>
  <c r="NXC70" i="10"/>
  <c r="NXD70" i="10"/>
  <c r="NXE70" i="10"/>
  <c r="NXF70" i="10"/>
  <c r="NXG70" i="10"/>
  <c r="NXH70" i="10"/>
  <c r="NXI70" i="10"/>
  <c r="NXJ70" i="10"/>
  <c r="NXK70" i="10"/>
  <c r="NXL70" i="10"/>
  <c r="NXM70" i="10"/>
  <c r="NXN70" i="10"/>
  <c r="NXO70" i="10"/>
  <c r="NXP70" i="10"/>
  <c r="NXQ70" i="10"/>
  <c r="NXR70" i="10"/>
  <c r="NXS70" i="10"/>
  <c r="NXT70" i="10"/>
  <c r="NXU70" i="10"/>
  <c r="NXV70" i="10"/>
  <c r="NXW70" i="10"/>
  <c r="NXX70" i="10"/>
  <c r="NXY70" i="10"/>
  <c r="NXZ70" i="10"/>
  <c r="NYA70" i="10"/>
  <c r="NYB70" i="10"/>
  <c r="NYC70" i="10"/>
  <c r="NYD70" i="10"/>
  <c r="NYE70" i="10"/>
  <c r="NYF70" i="10"/>
  <c r="NYG70" i="10"/>
  <c r="NYH70" i="10"/>
  <c r="NYI70" i="10"/>
  <c r="NYJ70" i="10"/>
  <c r="NYK70" i="10"/>
  <c r="NYL70" i="10"/>
  <c r="NYM70" i="10"/>
  <c r="NYN70" i="10"/>
  <c r="NYO70" i="10"/>
  <c r="NYP70" i="10"/>
  <c r="NYQ70" i="10"/>
  <c r="NYR70" i="10"/>
  <c r="NYS70" i="10"/>
  <c r="NYT70" i="10"/>
  <c r="NYU70" i="10"/>
  <c r="NYV70" i="10"/>
  <c r="NYW70" i="10"/>
  <c r="NYX70" i="10"/>
  <c r="NYY70" i="10"/>
  <c r="NYZ70" i="10"/>
  <c r="NZA70" i="10"/>
  <c r="NZB70" i="10"/>
  <c r="NZC70" i="10"/>
  <c r="NZD70" i="10"/>
  <c r="NZE70" i="10"/>
  <c r="NZF70" i="10"/>
  <c r="NZG70" i="10"/>
  <c r="NZH70" i="10"/>
  <c r="NZI70" i="10"/>
  <c r="NZJ70" i="10"/>
  <c r="NZK70" i="10"/>
  <c r="NZL70" i="10"/>
  <c r="NZM70" i="10"/>
  <c r="NZN70" i="10"/>
  <c r="NZO70" i="10"/>
  <c r="NZP70" i="10"/>
  <c r="NZQ70" i="10"/>
  <c r="NZR70" i="10"/>
  <c r="NZS70" i="10"/>
  <c r="NZT70" i="10"/>
  <c r="NZU70" i="10"/>
  <c r="NZV70" i="10"/>
  <c r="NZW70" i="10"/>
  <c r="NZX70" i="10"/>
  <c r="NZY70" i="10"/>
  <c r="NZZ70" i="10"/>
  <c r="OAA70" i="10"/>
  <c r="OAB70" i="10"/>
  <c r="OAC70" i="10"/>
  <c r="OAD70" i="10"/>
  <c r="OAE70" i="10"/>
  <c r="OAF70" i="10"/>
  <c r="OAG70" i="10"/>
  <c r="OAH70" i="10"/>
  <c r="OAI70" i="10"/>
  <c r="OAJ70" i="10"/>
  <c r="OAK70" i="10"/>
  <c r="OAL70" i="10"/>
  <c r="OAM70" i="10"/>
  <c r="OAN70" i="10"/>
  <c r="OAO70" i="10"/>
  <c r="OAP70" i="10"/>
  <c r="OAQ70" i="10"/>
  <c r="OAR70" i="10"/>
  <c r="OAS70" i="10"/>
  <c r="OAT70" i="10"/>
  <c r="OAU70" i="10"/>
  <c r="OAV70" i="10"/>
  <c r="OAW70" i="10"/>
  <c r="OAX70" i="10"/>
  <c r="OAY70" i="10"/>
  <c r="OAZ70" i="10"/>
  <c r="OBA70" i="10"/>
  <c r="OBB70" i="10"/>
  <c r="OBC70" i="10"/>
  <c r="OBD70" i="10"/>
  <c r="OBE70" i="10"/>
  <c r="OBF70" i="10"/>
  <c r="OBG70" i="10"/>
  <c r="OBH70" i="10"/>
  <c r="OBI70" i="10"/>
  <c r="OBJ70" i="10"/>
  <c r="OBK70" i="10"/>
  <c r="OBL70" i="10"/>
  <c r="OBM70" i="10"/>
  <c r="OBN70" i="10"/>
  <c r="OBO70" i="10"/>
  <c r="OBP70" i="10"/>
  <c r="OBQ70" i="10"/>
  <c r="OBR70" i="10"/>
  <c r="OBS70" i="10"/>
  <c r="OBT70" i="10"/>
  <c r="OBU70" i="10"/>
  <c r="OBV70" i="10"/>
  <c r="OBW70" i="10"/>
  <c r="OBX70" i="10"/>
  <c r="OBY70" i="10"/>
  <c r="OBZ70" i="10"/>
  <c r="OCA70" i="10"/>
  <c r="OCB70" i="10"/>
  <c r="OCC70" i="10"/>
  <c r="OCD70" i="10"/>
  <c r="OCE70" i="10"/>
  <c r="OCF70" i="10"/>
  <c r="OCG70" i="10"/>
  <c r="OCH70" i="10"/>
  <c r="OCI70" i="10"/>
  <c r="OCJ70" i="10"/>
  <c r="OCK70" i="10"/>
  <c r="OCL70" i="10"/>
  <c r="OCM70" i="10"/>
  <c r="OCN70" i="10"/>
  <c r="OCO70" i="10"/>
  <c r="OCP70" i="10"/>
  <c r="OCQ70" i="10"/>
  <c r="OCR70" i="10"/>
  <c r="OCS70" i="10"/>
  <c r="OCT70" i="10"/>
  <c r="OCU70" i="10"/>
  <c r="OCV70" i="10"/>
  <c r="OCW70" i="10"/>
  <c r="OCX70" i="10"/>
  <c r="OCY70" i="10"/>
  <c r="OCZ70" i="10"/>
  <c r="ODA70" i="10"/>
  <c r="ODB70" i="10"/>
  <c r="ODC70" i="10"/>
  <c r="ODD70" i="10"/>
  <c r="ODE70" i="10"/>
  <c r="ODF70" i="10"/>
  <c r="ODG70" i="10"/>
  <c r="ODH70" i="10"/>
  <c r="ODI70" i="10"/>
  <c r="ODJ70" i="10"/>
  <c r="ODK70" i="10"/>
  <c r="ODL70" i="10"/>
  <c r="ODM70" i="10"/>
  <c r="ODN70" i="10"/>
  <c r="ODO70" i="10"/>
  <c r="ODP70" i="10"/>
  <c r="ODQ70" i="10"/>
  <c r="ODR70" i="10"/>
  <c r="ODS70" i="10"/>
  <c r="ODT70" i="10"/>
  <c r="ODU70" i="10"/>
  <c r="ODV70" i="10"/>
  <c r="ODW70" i="10"/>
  <c r="ODX70" i="10"/>
  <c r="ODY70" i="10"/>
  <c r="ODZ70" i="10"/>
  <c r="OEA70" i="10"/>
  <c r="OEB70" i="10"/>
  <c r="OEC70" i="10"/>
  <c r="OED70" i="10"/>
  <c r="OEE70" i="10"/>
  <c r="OEF70" i="10"/>
  <c r="OEG70" i="10"/>
  <c r="OEH70" i="10"/>
  <c r="OEI70" i="10"/>
  <c r="OEJ70" i="10"/>
  <c r="OEK70" i="10"/>
  <c r="OEL70" i="10"/>
  <c r="OEM70" i="10"/>
  <c r="OEN70" i="10"/>
  <c r="OEO70" i="10"/>
  <c r="OEP70" i="10"/>
  <c r="OEQ70" i="10"/>
  <c r="OER70" i="10"/>
  <c r="OES70" i="10"/>
  <c r="OET70" i="10"/>
  <c r="OEU70" i="10"/>
  <c r="OEV70" i="10"/>
  <c r="OEW70" i="10"/>
  <c r="OEX70" i="10"/>
  <c r="OEY70" i="10"/>
  <c r="OEZ70" i="10"/>
  <c r="OFA70" i="10"/>
  <c r="OFB70" i="10"/>
  <c r="OFC70" i="10"/>
  <c r="OFD70" i="10"/>
  <c r="OFE70" i="10"/>
  <c r="OFF70" i="10"/>
  <c r="OFG70" i="10"/>
  <c r="OFH70" i="10"/>
  <c r="OFI70" i="10"/>
  <c r="OFJ70" i="10"/>
  <c r="OFK70" i="10"/>
  <c r="OFL70" i="10"/>
  <c r="OFM70" i="10"/>
  <c r="OFN70" i="10"/>
  <c r="OFO70" i="10"/>
  <c r="OFP70" i="10"/>
  <c r="OFQ70" i="10"/>
  <c r="OFR70" i="10"/>
  <c r="OFS70" i="10"/>
  <c r="OFT70" i="10"/>
  <c r="OFU70" i="10"/>
  <c r="OFV70" i="10"/>
  <c r="OFW70" i="10"/>
  <c r="OFX70" i="10"/>
  <c r="OFY70" i="10"/>
  <c r="OFZ70" i="10"/>
  <c r="OGA70" i="10"/>
  <c r="OGB70" i="10"/>
  <c r="OGC70" i="10"/>
  <c r="OGD70" i="10"/>
  <c r="OGE70" i="10"/>
  <c r="OGF70" i="10"/>
  <c r="OGG70" i="10"/>
  <c r="OGH70" i="10"/>
  <c r="OGI70" i="10"/>
  <c r="OGJ70" i="10"/>
  <c r="OGK70" i="10"/>
  <c r="OGL70" i="10"/>
  <c r="OGM70" i="10"/>
  <c r="OGN70" i="10"/>
  <c r="OGO70" i="10"/>
  <c r="OGP70" i="10"/>
  <c r="OGQ70" i="10"/>
  <c r="OGR70" i="10"/>
  <c r="OGS70" i="10"/>
  <c r="OGT70" i="10"/>
  <c r="OGU70" i="10"/>
  <c r="OGV70" i="10"/>
  <c r="OGW70" i="10"/>
  <c r="OGX70" i="10"/>
  <c r="OGY70" i="10"/>
  <c r="OGZ70" i="10"/>
  <c r="OHA70" i="10"/>
  <c r="OHB70" i="10"/>
  <c r="OHC70" i="10"/>
  <c r="OHD70" i="10"/>
  <c r="OHE70" i="10"/>
  <c r="OHF70" i="10"/>
  <c r="OHG70" i="10"/>
  <c r="OHH70" i="10"/>
  <c r="OHI70" i="10"/>
  <c r="OHJ70" i="10"/>
  <c r="OHK70" i="10"/>
  <c r="OHL70" i="10"/>
  <c r="OHM70" i="10"/>
  <c r="OHN70" i="10"/>
  <c r="OHO70" i="10"/>
  <c r="OHP70" i="10"/>
  <c r="OHQ70" i="10"/>
  <c r="OHR70" i="10"/>
  <c r="OHS70" i="10"/>
  <c r="OHT70" i="10"/>
  <c r="OHU70" i="10"/>
  <c r="OHV70" i="10"/>
  <c r="OHW70" i="10"/>
  <c r="OHX70" i="10"/>
  <c r="OHY70" i="10"/>
  <c r="OHZ70" i="10"/>
  <c r="OIA70" i="10"/>
  <c r="OIB70" i="10"/>
  <c r="OIC70" i="10"/>
  <c r="OID70" i="10"/>
  <c r="OIE70" i="10"/>
  <c r="OIF70" i="10"/>
  <c r="OIG70" i="10"/>
  <c r="OIH70" i="10"/>
  <c r="OII70" i="10"/>
  <c r="OIJ70" i="10"/>
  <c r="OIK70" i="10"/>
  <c r="OIL70" i="10"/>
  <c r="OIM70" i="10"/>
  <c r="OIN70" i="10"/>
  <c r="OIO70" i="10"/>
  <c r="OIP70" i="10"/>
  <c r="OIQ70" i="10"/>
  <c r="OIR70" i="10"/>
  <c r="OIS70" i="10"/>
  <c r="OIT70" i="10"/>
  <c r="OIU70" i="10"/>
  <c r="OIV70" i="10"/>
  <c r="OIW70" i="10"/>
  <c r="OIX70" i="10"/>
  <c r="OIY70" i="10"/>
  <c r="OIZ70" i="10"/>
  <c r="OJA70" i="10"/>
  <c r="OJB70" i="10"/>
  <c r="OJC70" i="10"/>
  <c r="OJD70" i="10"/>
  <c r="OJE70" i="10"/>
  <c r="OJF70" i="10"/>
  <c r="OJG70" i="10"/>
  <c r="OJH70" i="10"/>
  <c r="OJI70" i="10"/>
  <c r="OJJ70" i="10"/>
  <c r="OJK70" i="10"/>
  <c r="OJL70" i="10"/>
  <c r="OJM70" i="10"/>
  <c r="OJN70" i="10"/>
  <c r="OJO70" i="10"/>
  <c r="OJP70" i="10"/>
  <c r="OJQ70" i="10"/>
  <c r="OJR70" i="10"/>
  <c r="OJS70" i="10"/>
  <c r="OJT70" i="10"/>
  <c r="OJU70" i="10"/>
  <c r="OJV70" i="10"/>
  <c r="OJW70" i="10"/>
  <c r="OJX70" i="10"/>
  <c r="OJY70" i="10"/>
  <c r="OJZ70" i="10"/>
  <c r="OKA70" i="10"/>
  <c r="OKB70" i="10"/>
  <c r="OKC70" i="10"/>
  <c r="OKD70" i="10"/>
  <c r="OKE70" i="10"/>
  <c r="OKF70" i="10"/>
  <c r="OKG70" i="10"/>
  <c r="OKH70" i="10"/>
  <c r="OKI70" i="10"/>
  <c r="OKJ70" i="10"/>
  <c r="OKK70" i="10"/>
  <c r="OKL70" i="10"/>
  <c r="OKM70" i="10"/>
  <c r="OKN70" i="10"/>
  <c r="OKO70" i="10"/>
  <c r="OKP70" i="10"/>
  <c r="OKQ70" i="10"/>
  <c r="OKR70" i="10"/>
  <c r="OKS70" i="10"/>
  <c r="OKT70" i="10"/>
  <c r="OKU70" i="10"/>
  <c r="OKV70" i="10"/>
  <c r="OKW70" i="10"/>
  <c r="OKX70" i="10"/>
  <c r="OKY70" i="10"/>
  <c r="OKZ70" i="10"/>
  <c r="OLA70" i="10"/>
  <c r="OLB70" i="10"/>
  <c r="OLC70" i="10"/>
  <c r="OLD70" i="10"/>
  <c r="OLE70" i="10"/>
  <c r="OLF70" i="10"/>
  <c r="OLG70" i="10"/>
  <c r="OLH70" i="10"/>
  <c r="OLI70" i="10"/>
  <c r="OLJ70" i="10"/>
  <c r="OLK70" i="10"/>
  <c r="OLL70" i="10"/>
  <c r="OLM70" i="10"/>
  <c r="OLN70" i="10"/>
  <c r="OLO70" i="10"/>
  <c r="OLP70" i="10"/>
  <c r="OLQ70" i="10"/>
  <c r="OLR70" i="10"/>
  <c r="OLS70" i="10"/>
  <c r="OLT70" i="10"/>
  <c r="OLU70" i="10"/>
  <c r="OLV70" i="10"/>
  <c r="OLW70" i="10"/>
  <c r="OLX70" i="10"/>
  <c r="OLY70" i="10"/>
  <c r="OLZ70" i="10"/>
  <c r="OMA70" i="10"/>
  <c r="OMB70" i="10"/>
  <c r="OMC70" i="10"/>
  <c r="OMD70" i="10"/>
  <c r="OME70" i="10"/>
  <c r="OMF70" i="10"/>
  <c r="OMG70" i="10"/>
  <c r="OMH70" i="10"/>
  <c r="OMI70" i="10"/>
  <c r="OMJ70" i="10"/>
  <c r="OMK70" i="10"/>
  <c r="OML70" i="10"/>
  <c r="OMM70" i="10"/>
  <c r="OMN70" i="10"/>
  <c r="OMO70" i="10"/>
  <c r="OMP70" i="10"/>
  <c r="OMQ70" i="10"/>
  <c r="OMR70" i="10"/>
  <c r="OMS70" i="10"/>
  <c r="OMT70" i="10"/>
  <c r="OMU70" i="10"/>
  <c r="OMV70" i="10"/>
  <c r="OMW70" i="10"/>
  <c r="OMX70" i="10"/>
  <c r="OMY70" i="10"/>
  <c r="OMZ70" i="10"/>
  <c r="ONA70" i="10"/>
  <c r="ONB70" i="10"/>
  <c r="ONC70" i="10"/>
  <c r="OND70" i="10"/>
  <c r="ONE70" i="10"/>
  <c r="ONF70" i="10"/>
  <c r="ONG70" i="10"/>
  <c r="ONH70" i="10"/>
  <c r="ONI70" i="10"/>
  <c r="ONJ70" i="10"/>
  <c r="ONK70" i="10"/>
  <c r="ONL70" i="10"/>
  <c r="ONM70" i="10"/>
  <c r="ONN70" i="10"/>
  <c r="ONO70" i="10"/>
  <c r="ONP70" i="10"/>
  <c r="ONQ70" i="10"/>
  <c r="ONR70" i="10"/>
  <c r="ONS70" i="10"/>
  <c r="ONT70" i="10"/>
  <c r="ONU70" i="10"/>
  <c r="ONV70" i="10"/>
  <c r="ONW70" i="10"/>
  <c r="ONX70" i="10"/>
  <c r="ONY70" i="10"/>
  <c r="ONZ70" i="10"/>
  <c r="OOA70" i="10"/>
  <c r="OOB70" i="10"/>
  <c r="OOC70" i="10"/>
  <c r="OOD70" i="10"/>
  <c r="OOE70" i="10"/>
  <c r="OOF70" i="10"/>
  <c r="OOG70" i="10"/>
  <c r="OOH70" i="10"/>
  <c r="OOI70" i="10"/>
  <c r="OOJ70" i="10"/>
  <c r="OOK70" i="10"/>
  <c r="OOL70" i="10"/>
  <c r="OOM70" i="10"/>
  <c r="OON70" i="10"/>
  <c r="OOO70" i="10"/>
  <c r="OOP70" i="10"/>
  <c r="OOQ70" i="10"/>
  <c r="OOR70" i="10"/>
  <c r="OOS70" i="10"/>
  <c r="OOT70" i="10"/>
  <c r="OOU70" i="10"/>
  <c r="OOV70" i="10"/>
  <c r="OOW70" i="10"/>
  <c r="OOX70" i="10"/>
  <c r="OOY70" i="10"/>
  <c r="OOZ70" i="10"/>
  <c r="OPA70" i="10"/>
  <c r="OPB70" i="10"/>
  <c r="OPC70" i="10"/>
  <c r="OPD70" i="10"/>
  <c r="OPE70" i="10"/>
  <c r="OPF70" i="10"/>
  <c r="OPG70" i="10"/>
  <c r="OPH70" i="10"/>
  <c r="OPI70" i="10"/>
  <c r="OPJ70" i="10"/>
  <c r="OPK70" i="10"/>
  <c r="OPL70" i="10"/>
  <c r="OPM70" i="10"/>
  <c r="OPN70" i="10"/>
  <c r="OPO70" i="10"/>
  <c r="OPP70" i="10"/>
  <c r="OPQ70" i="10"/>
  <c r="OPR70" i="10"/>
  <c r="OPS70" i="10"/>
  <c r="OPT70" i="10"/>
  <c r="OPU70" i="10"/>
  <c r="OPV70" i="10"/>
  <c r="OPW70" i="10"/>
  <c r="OPX70" i="10"/>
  <c r="OPY70" i="10"/>
  <c r="OPZ70" i="10"/>
  <c r="OQA70" i="10"/>
  <c r="OQB70" i="10"/>
  <c r="OQC70" i="10"/>
  <c r="OQD70" i="10"/>
  <c r="OQE70" i="10"/>
  <c r="OQF70" i="10"/>
  <c r="OQG70" i="10"/>
  <c r="OQH70" i="10"/>
  <c r="OQI70" i="10"/>
  <c r="OQJ70" i="10"/>
  <c r="OQK70" i="10"/>
  <c r="OQL70" i="10"/>
  <c r="OQM70" i="10"/>
  <c r="OQN70" i="10"/>
  <c r="OQO70" i="10"/>
  <c r="OQP70" i="10"/>
  <c r="OQQ70" i="10"/>
  <c r="OQR70" i="10"/>
  <c r="OQS70" i="10"/>
  <c r="OQT70" i="10"/>
  <c r="OQU70" i="10"/>
  <c r="OQV70" i="10"/>
  <c r="OQW70" i="10"/>
  <c r="OQX70" i="10"/>
  <c r="OQY70" i="10"/>
  <c r="OQZ70" i="10"/>
  <c r="ORA70" i="10"/>
  <c r="ORB70" i="10"/>
  <c r="ORC70" i="10"/>
  <c r="ORD70" i="10"/>
  <c r="ORE70" i="10"/>
  <c r="ORF70" i="10"/>
  <c r="ORG70" i="10"/>
  <c r="ORH70" i="10"/>
  <c r="ORI70" i="10"/>
  <c r="ORJ70" i="10"/>
  <c r="ORK70" i="10"/>
  <c r="ORL70" i="10"/>
  <c r="ORM70" i="10"/>
  <c r="ORN70" i="10"/>
  <c r="ORO70" i="10"/>
  <c r="ORP70" i="10"/>
  <c r="ORQ70" i="10"/>
  <c r="ORR70" i="10"/>
  <c r="ORS70" i="10"/>
  <c r="ORT70" i="10"/>
  <c r="ORU70" i="10"/>
  <c r="ORV70" i="10"/>
  <c r="ORW70" i="10"/>
  <c r="ORX70" i="10"/>
  <c r="ORY70" i="10"/>
  <c r="ORZ70" i="10"/>
  <c r="OSA70" i="10"/>
  <c r="OSB70" i="10"/>
  <c r="OSC70" i="10"/>
  <c r="OSD70" i="10"/>
  <c r="OSE70" i="10"/>
  <c r="OSF70" i="10"/>
  <c r="OSG70" i="10"/>
  <c r="OSH70" i="10"/>
  <c r="OSI70" i="10"/>
  <c r="OSJ70" i="10"/>
  <c r="OSK70" i="10"/>
  <c r="OSL70" i="10"/>
  <c r="OSM70" i="10"/>
  <c r="OSN70" i="10"/>
  <c r="OSO70" i="10"/>
  <c r="OSP70" i="10"/>
  <c r="OSQ70" i="10"/>
  <c r="OSR70" i="10"/>
  <c r="OSS70" i="10"/>
  <c r="OST70" i="10"/>
  <c r="OSU70" i="10"/>
  <c r="OSV70" i="10"/>
  <c r="OSW70" i="10"/>
  <c r="OSX70" i="10"/>
  <c r="OSY70" i="10"/>
  <c r="OSZ70" i="10"/>
  <c r="OTA70" i="10"/>
  <c r="OTB70" i="10"/>
  <c r="OTC70" i="10"/>
  <c r="OTD70" i="10"/>
  <c r="OTE70" i="10"/>
  <c r="OTF70" i="10"/>
  <c r="OTG70" i="10"/>
  <c r="OTH70" i="10"/>
  <c r="OTI70" i="10"/>
  <c r="OTJ70" i="10"/>
  <c r="OTK70" i="10"/>
  <c r="OTL70" i="10"/>
  <c r="OTM70" i="10"/>
  <c r="OTN70" i="10"/>
  <c r="OTO70" i="10"/>
  <c r="OTP70" i="10"/>
  <c r="OTQ70" i="10"/>
  <c r="OTR70" i="10"/>
  <c r="OTS70" i="10"/>
  <c r="OTT70" i="10"/>
  <c r="OTU70" i="10"/>
  <c r="OTV70" i="10"/>
  <c r="OTW70" i="10"/>
  <c r="OTX70" i="10"/>
  <c r="OTY70" i="10"/>
  <c r="OTZ70" i="10"/>
  <c r="OUA70" i="10"/>
  <c r="OUB70" i="10"/>
  <c r="OUC70" i="10"/>
  <c r="OUD70" i="10"/>
  <c r="OUE70" i="10"/>
  <c r="OUF70" i="10"/>
  <c r="OUG70" i="10"/>
  <c r="OUH70" i="10"/>
  <c r="OUI70" i="10"/>
  <c r="OUJ70" i="10"/>
  <c r="OUK70" i="10"/>
  <c r="OUL70" i="10"/>
  <c r="OUM70" i="10"/>
  <c r="OUN70" i="10"/>
  <c r="OUO70" i="10"/>
  <c r="OUP70" i="10"/>
  <c r="OUQ70" i="10"/>
  <c r="OUR70" i="10"/>
  <c r="OUS70" i="10"/>
  <c r="OUT70" i="10"/>
  <c r="OUU70" i="10"/>
  <c r="OUV70" i="10"/>
  <c r="OUW70" i="10"/>
  <c r="OUX70" i="10"/>
  <c r="OUY70" i="10"/>
  <c r="OUZ70" i="10"/>
  <c r="OVA70" i="10"/>
  <c r="OVB70" i="10"/>
  <c r="OVC70" i="10"/>
  <c r="OVD70" i="10"/>
  <c r="OVE70" i="10"/>
  <c r="OVF70" i="10"/>
  <c r="OVG70" i="10"/>
  <c r="OVH70" i="10"/>
  <c r="OVI70" i="10"/>
  <c r="OVJ70" i="10"/>
  <c r="OVK70" i="10"/>
  <c r="OVL70" i="10"/>
  <c r="OVM70" i="10"/>
  <c r="OVN70" i="10"/>
  <c r="OVO70" i="10"/>
  <c r="OVP70" i="10"/>
  <c r="OVQ70" i="10"/>
  <c r="OVR70" i="10"/>
  <c r="OVS70" i="10"/>
  <c r="OVT70" i="10"/>
  <c r="OVU70" i="10"/>
  <c r="OVV70" i="10"/>
  <c r="OVW70" i="10"/>
  <c r="OVX70" i="10"/>
  <c r="OVY70" i="10"/>
  <c r="OVZ70" i="10"/>
  <c r="OWA70" i="10"/>
  <c r="OWB70" i="10"/>
  <c r="OWC70" i="10"/>
  <c r="OWD70" i="10"/>
  <c r="OWE70" i="10"/>
  <c r="OWF70" i="10"/>
  <c r="OWG70" i="10"/>
  <c r="OWH70" i="10"/>
  <c r="OWI70" i="10"/>
  <c r="OWJ70" i="10"/>
  <c r="OWK70" i="10"/>
  <c r="OWL70" i="10"/>
  <c r="OWM70" i="10"/>
  <c r="OWN70" i="10"/>
  <c r="OWO70" i="10"/>
  <c r="OWP70" i="10"/>
  <c r="OWQ70" i="10"/>
  <c r="OWR70" i="10"/>
  <c r="OWS70" i="10"/>
  <c r="OWT70" i="10"/>
  <c r="OWU70" i="10"/>
  <c r="OWV70" i="10"/>
  <c r="OWW70" i="10"/>
  <c r="OWX70" i="10"/>
  <c r="OWY70" i="10"/>
  <c r="OWZ70" i="10"/>
  <c r="OXA70" i="10"/>
  <c r="OXB70" i="10"/>
  <c r="OXC70" i="10"/>
  <c r="OXD70" i="10"/>
  <c r="OXE70" i="10"/>
  <c r="OXF70" i="10"/>
  <c r="OXG70" i="10"/>
  <c r="OXH70" i="10"/>
  <c r="OXI70" i="10"/>
  <c r="OXJ70" i="10"/>
  <c r="OXK70" i="10"/>
  <c r="OXL70" i="10"/>
  <c r="OXM70" i="10"/>
  <c r="OXN70" i="10"/>
  <c r="OXO70" i="10"/>
  <c r="OXP70" i="10"/>
  <c r="OXQ70" i="10"/>
  <c r="OXR70" i="10"/>
  <c r="OXS70" i="10"/>
  <c r="OXT70" i="10"/>
  <c r="OXU70" i="10"/>
  <c r="OXV70" i="10"/>
  <c r="OXW70" i="10"/>
  <c r="OXX70" i="10"/>
  <c r="OXY70" i="10"/>
  <c r="OXZ70" i="10"/>
  <c r="OYA70" i="10"/>
  <c r="OYB70" i="10"/>
  <c r="OYC70" i="10"/>
  <c r="OYD70" i="10"/>
  <c r="OYE70" i="10"/>
  <c r="OYF70" i="10"/>
  <c r="OYG70" i="10"/>
  <c r="OYH70" i="10"/>
  <c r="OYI70" i="10"/>
  <c r="OYJ70" i="10"/>
  <c r="OYK70" i="10"/>
  <c r="OYL70" i="10"/>
  <c r="OYM70" i="10"/>
  <c r="OYN70" i="10"/>
  <c r="OYO70" i="10"/>
  <c r="OYP70" i="10"/>
  <c r="OYQ70" i="10"/>
  <c r="OYR70" i="10"/>
  <c r="OYS70" i="10"/>
  <c r="OYT70" i="10"/>
  <c r="OYU70" i="10"/>
  <c r="OYV70" i="10"/>
  <c r="OYW70" i="10"/>
  <c r="OYX70" i="10"/>
  <c r="OYY70" i="10"/>
  <c r="OYZ70" i="10"/>
  <c r="OZA70" i="10"/>
  <c r="OZB70" i="10"/>
  <c r="OZC70" i="10"/>
  <c r="OZD70" i="10"/>
  <c r="OZE70" i="10"/>
  <c r="OZF70" i="10"/>
  <c r="OZG70" i="10"/>
  <c r="OZH70" i="10"/>
  <c r="OZI70" i="10"/>
  <c r="OZJ70" i="10"/>
  <c r="OZK70" i="10"/>
  <c r="OZL70" i="10"/>
  <c r="OZM70" i="10"/>
  <c r="OZN70" i="10"/>
  <c r="OZO70" i="10"/>
  <c r="OZP70" i="10"/>
  <c r="OZQ70" i="10"/>
  <c r="OZR70" i="10"/>
  <c r="OZS70" i="10"/>
  <c r="OZT70" i="10"/>
  <c r="OZU70" i="10"/>
  <c r="OZV70" i="10"/>
  <c r="OZW70" i="10"/>
  <c r="OZX70" i="10"/>
  <c r="OZY70" i="10"/>
  <c r="OZZ70" i="10"/>
  <c r="PAA70" i="10"/>
  <c r="PAB70" i="10"/>
  <c r="PAC70" i="10"/>
  <c r="PAD70" i="10"/>
  <c r="PAE70" i="10"/>
  <c r="PAF70" i="10"/>
  <c r="PAG70" i="10"/>
  <c r="PAH70" i="10"/>
  <c r="PAI70" i="10"/>
  <c r="PAJ70" i="10"/>
  <c r="PAK70" i="10"/>
  <c r="PAL70" i="10"/>
  <c r="PAM70" i="10"/>
  <c r="PAN70" i="10"/>
  <c r="PAO70" i="10"/>
  <c r="PAP70" i="10"/>
  <c r="PAQ70" i="10"/>
  <c r="PAR70" i="10"/>
  <c r="PAS70" i="10"/>
  <c r="PAT70" i="10"/>
  <c r="PAU70" i="10"/>
  <c r="PAV70" i="10"/>
  <c r="PAW70" i="10"/>
  <c r="PAX70" i="10"/>
  <c r="PAY70" i="10"/>
  <c r="PAZ70" i="10"/>
  <c r="PBA70" i="10"/>
  <c r="PBB70" i="10"/>
  <c r="PBC70" i="10"/>
  <c r="PBD70" i="10"/>
  <c r="PBE70" i="10"/>
  <c r="PBF70" i="10"/>
  <c r="PBG70" i="10"/>
  <c r="PBH70" i="10"/>
  <c r="PBI70" i="10"/>
  <c r="PBJ70" i="10"/>
  <c r="PBK70" i="10"/>
  <c r="PBL70" i="10"/>
  <c r="PBM70" i="10"/>
  <c r="PBN70" i="10"/>
  <c r="PBO70" i="10"/>
  <c r="PBP70" i="10"/>
  <c r="PBQ70" i="10"/>
  <c r="PBR70" i="10"/>
  <c r="PBS70" i="10"/>
  <c r="PBT70" i="10"/>
  <c r="PBU70" i="10"/>
  <c r="PBV70" i="10"/>
  <c r="PBW70" i="10"/>
  <c r="PBX70" i="10"/>
  <c r="PBY70" i="10"/>
  <c r="PBZ70" i="10"/>
  <c r="PCA70" i="10"/>
  <c r="PCB70" i="10"/>
  <c r="PCC70" i="10"/>
  <c r="PCD70" i="10"/>
  <c r="PCE70" i="10"/>
  <c r="PCF70" i="10"/>
  <c r="PCG70" i="10"/>
  <c r="PCH70" i="10"/>
  <c r="PCI70" i="10"/>
  <c r="PCJ70" i="10"/>
  <c r="PCK70" i="10"/>
  <c r="PCL70" i="10"/>
  <c r="PCM70" i="10"/>
  <c r="PCN70" i="10"/>
  <c r="PCO70" i="10"/>
  <c r="PCP70" i="10"/>
  <c r="PCQ70" i="10"/>
  <c r="PCR70" i="10"/>
  <c r="PCS70" i="10"/>
  <c r="PCT70" i="10"/>
  <c r="PCU70" i="10"/>
  <c r="PCV70" i="10"/>
  <c r="PCW70" i="10"/>
  <c r="PCX70" i="10"/>
  <c r="PCY70" i="10"/>
  <c r="PCZ70" i="10"/>
  <c r="PDA70" i="10"/>
  <c r="PDB70" i="10"/>
  <c r="PDC70" i="10"/>
  <c r="PDD70" i="10"/>
  <c r="PDE70" i="10"/>
  <c r="PDF70" i="10"/>
  <c r="PDG70" i="10"/>
  <c r="PDH70" i="10"/>
  <c r="PDI70" i="10"/>
  <c r="PDJ70" i="10"/>
  <c r="PDK70" i="10"/>
  <c r="PDL70" i="10"/>
  <c r="PDM70" i="10"/>
  <c r="PDN70" i="10"/>
  <c r="PDO70" i="10"/>
  <c r="PDP70" i="10"/>
  <c r="PDQ70" i="10"/>
  <c r="PDR70" i="10"/>
  <c r="PDS70" i="10"/>
  <c r="PDT70" i="10"/>
  <c r="PDU70" i="10"/>
  <c r="PDV70" i="10"/>
  <c r="PDW70" i="10"/>
  <c r="PDX70" i="10"/>
  <c r="PDY70" i="10"/>
  <c r="PDZ70" i="10"/>
  <c r="PEA70" i="10"/>
  <c r="PEB70" i="10"/>
  <c r="PEC70" i="10"/>
  <c r="PED70" i="10"/>
  <c r="PEE70" i="10"/>
  <c r="PEF70" i="10"/>
  <c r="PEG70" i="10"/>
  <c r="PEH70" i="10"/>
  <c r="PEI70" i="10"/>
  <c r="PEJ70" i="10"/>
  <c r="PEK70" i="10"/>
  <c r="PEL70" i="10"/>
  <c r="PEM70" i="10"/>
  <c r="PEN70" i="10"/>
  <c r="PEO70" i="10"/>
  <c r="PEP70" i="10"/>
  <c r="PEQ70" i="10"/>
  <c r="PER70" i="10"/>
  <c r="PES70" i="10"/>
  <c r="PET70" i="10"/>
  <c r="PEU70" i="10"/>
  <c r="PEV70" i="10"/>
  <c r="PEW70" i="10"/>
  <c r="PEX70" i="10"/>
  <c r="PEY70" i="10"/>
  <c r="PEZ70" i="10"/>
  <c r="PFA70" i="10"/>
  <c r="PFB70" i="10"/>
  <c r="PFC70" i="10"/>
  <c r="PFD70" i="10"/>
  <c r="PFE70" i="10"/>
  <c r="PFF70" i="10"/>
  <c r="PFG70" i="10"/>
  <c r="PFH70" i="10"/>
  <c r="PFI70" i="10"/>
  <c r="PFJ70" i="10"/>
  <c r="PFK70" i="10"/>
  <c r="PFL70" i="10"/>
  <c r="PFM70" i="10"/>
  <c r="PFN70" i="10"/>
  <c r="PFO70" i="10"/>
  <c r="PFP70" i="10"/>
  <c r="PFQ70" i="10"/>
  <c r="PFR70" i="10"/>
  <c r="PFS70" i="10"/>
  <c r="PFT70" i="10"/>
  <c r="PFU70" i="10"/>
  <c r="PFV70" i="10"/>
  <c r="PFW70" i="10"/>
  <c r="PFX70" i="10"/>
  <c r="PFY70" i="10"/>
  <c r="PFZ70" i="10"/>
  <c r="PGA70" i="10"/>
  <c r="PGB70" i="10"/>
  <c r="PGC70" i="10"/>
  <c r="PGD70" i="10"/>
  <c r="PGE70" i="10"/>
  <c r="PGF70" i="10"/>
  <c r="PGG70" i="10"/>
  <c r="PGH70" i="10"/>
  <c r="PGI70" i="10"/>
  <c r="PGJ70" i="10"/>
  <c r="PGK70" i="10"/>
  <c r="PGL70" i="10"/>
  <c r="PGM70" i="10"/>
  <c r="PGN70" i="10"/>
  <c r="PGO70" i="10"/>
  <c r="PGP70" i="10"/>
  <c r="PGQ70" i="10"/>
  <c r="PGR70" i="10"/>
  <c r="PGS70" i="10"/>
  <c r="PGT70" i="10"/>
  <c r="PGU70" i="10"/>
  <c r="PGV70" i="10"/>
  <c r="PGW70" i="10"/>
  <c r="PGX70" i="10"/>
  <c r="PGY70" i="10"/>
  <c r="PGZ70" i="10"/>
  <c r="PHA70" i="10"/>
  <c r="PHB70" i="10"/>
  <c r="PHC70" i="10"/>
  <c r="PHD70" i="10"/>
  <c r="PHE70" i="10"/>
  <c r="PHF70" i="10"/>
  <c r="PHG70" i="10"/>
  <c r="PHH70" i="10"/>
  <c r="PHI70" i="10"/>
  <c r="PHJ70" i="10"/>
  <c r="PHK70" i="10"/>
  <c r="PHL70" i="10"/>
  <c r="PHM70" i="10"/>
  <c r="PHN70" i="10"/>
  <c r="PHO70" i="10"/>
  <c r="PHP70" i="10"/>
  <c r="PHQ70" i="10"/>
  <c r="PHR70" i="10"/>
  <c r="PHS70" i="10"/>
  <c r="PHT70" i="10"/>
  <c r="PHU70" i="10"/>
  <c r="PHV70" i="10"/>
  <c r="PHW70" i="10"/>
  <c r="PHX70" i="10"/>
  <c r="PHY70" i="10"/>
  <c r="PHZ70" i="10"/>
  <c r="PIA70" i="10"/>
  <c r="PIB70" i="10"/>
  <c r="PIC70" i="10"/>
  <c r="PID70" i="10"/>
  <c r="PIE70" i="10"/>
  <c r="PIF70" i="10"/>
  <c r="PIG70" i="10"/>
  <c r="PIH70" i="10"/>
  <c r="PII70" i="10"/>
  <c r="PIJ70" i="10"/>
  <c r="PIK70" i="10"/>
  <c r="PIL70" i="10"/>
  <c r="PIM70" i="10"/>
  <c r="PIN70" i="10"/>
  <c r="PIO70" i="10"/>
  <c r="PIP70" i="10"/>
  <c r="PIQ70" i="10"/>
  <c r="PIR70" i="10"/>
  <c r="PIS70" i="10"/>
  <c r="PIT70" i="10"/>
  <c r="PIU70" i="10"/>
  <c r="PIV70" i="10"/>
  <c r="PIW70" i="10"/>
  <c r="PIX70" i="10"/>
  <c r="PIY70" i="10"/>
  <c r="PIZ70" i="10"/>
  <c r="PJA70" i="10"/>
  <c r="PJB70" i="10"/>
  <c r="PJC70" i="10"/>
  <c r="PJD70" i="10"/>
  <c r="PJE70" i="10"/>
  <c r="PJF70" i="10"/>
  <c r="PJG70" i="10"/>
  <c r="PJH70" i="10"/>
  <c r="PJI70" i="10"/>
  <c r="PJJ70" i="10"/>
  <c r="PJK70" i="10"/>
  <c r="PJL70" i="10"/>
  <c r="PJM70" i="10"/>
  <c r="PJN70" i="10"/>
  <c r="PJO70" i="10"/>
  <c r="PJP70" i="10"/>
  <c r="PJQ70" i="10"/>
  <c r="PJR70" i="10"/>
  <c r="PJS70" i="10"/>
  <c r="PJT70" i="10"/>
  <c r="PJU70" i="10"/>
  <c r="PJV70" i="10"/>
  <c r="PJW70" i="10"/>
  <c r="PJX70" i="10"/>
  <c r="PJY70" i="10"/>
  <c r="PJZ70" i="10"/>
  <c r="PKA70" i="10"/>
  <c r="PKB70" i="10"/>
  <c r="PKC70" i="10"/>
  <c r="PKD70" i="10"/>
  <c r="PKE70" i="10"/>
  <c r="PKF70" i="10"/>
  <c r="PKG70" i="10"/>
  <c r="PKH70" i="10"/>
  <c r="PKI70" i="10"/>
  <c r="PKJ70" i="10"/>
  <c r="PKK70" i="10"/>
  <c r="PKL70" i="10"/>
  <c r="PKM70" i="10"/>
  <c r="PKN70" i="10"/>
  <c r="PKO70" i="10"/>
  <c r="PKP70" i="10"/>
  <c r="PKQ70" i="10"/>
  <c r="PKR70" i="10"/>
  <c r="PKS70" i="10"/>
  <c r="PKT70" i="10"/>
  <c r="PKU70" i="10"/>
  <c r="PKV70" i="10"/>
  <c r="PKW70" i="10"/>
  <c r="PKX70" i="10"/>
  <c r="PKY70" i="10"/>
  <c r="PKZ70" i="10"/>
  <c r="PLA70" i="10"/>
  <c r="PLB70" i="10"/>
  <c r="PLC70" i="10"/>
  <c r="PLD70" i="10"/>
  <c r="PLE70" i="10"/>
  <c r="PLF70" i="10"/>
  <c r="PLG70" i="10"/>
  <c r="PLH70" i="10"/>
  <c r="PLI70" i="10"/>
  <c r="PLJ70" i="10"/>
  <c r="PLK70" i="10"/>
  <c r="PLL70" i="10"/>
  <c r="PLM70" i="10"/>
  <c r="PLN70" i="10"/>
  <c r="PLO70" i="10"/>
  <c r="PLP70" i="10"/>
  <c r="PLQ70" i="10"/>
  <c r="PLR70" i="10"/>
  <c r="PLS70" i="10"/>
  <c r="PLT70" i="10"/>
  <c r="PLU70" i="10"/>
  <c r="PLV70" i="10"/>
  <c r="PLW70" i="10"/>
  <c r="PLX70" i="10"/>
  <c r="PLY70" i="10"/>
  <c r="PLZ70" i="10"/>
  <c r="PMA70" i="10"/>
  <c r="PMB70" i="10"/>
  <c r="PMC70" i="10"/>
  <c r="PMD70" i="10"/>
  <c r="PME70" i="10"/>
  <c r="PMF70" i="10"/>
  <c r="PMG70" i="10"/>
  <c r="PMH70" i="10"/>
  <c r="PMI70" i="10"/>
  <c r="PMJ70" i="10"/>
  <c r="PMK70" i="10"/>
  <c r="PML70" i="10"/>
  <c r="PMM70" i="10"/>
  <c r="PMN70" i="10"/>
  <c r="PMO70" i="10"/>
  <c r="PMP70" i="10"/>
  <c r="PMQ70" i="10"/>
  <c r="PMR70" i="10"/>
  <c r="PMS70" i="10"/>
  <c r="PMT70" i="10"/>
  <c r="PMU70" i="10"/>
  <c r="PMV70" i="10"/>
  <c r="PMW70" i="10"/>
  <c r="PMX70" i="10"/>
  <c r="PMY70" i="10"/>
  <c r="PMZ70" i="10"/>
  <c r="PNA70" i="10"/>
  <c r="PNB70" i="10"/>
  <c r="PNC70" i="10"/>
  <c r="PND70" i="10"/>
  <c r="PNE70" i="10"/>
  <c r="PNF70" i="10"/>
  <c r="PNG70" i="10"/>
  <c r="PNH70" i="10"/>
  <c r="PNI70" i="10"/>
  <c r="PNJ70" i="10"/>
  <c r="PNK70" i="10"/>
  <c r="PNL70" i="10"/>
  <c r="PNM70" i="10"/>
  <c r="PNN70" i="10"/>
  <c r="PNO70" i="10"/>
  <c r="PNP70" i="10"/>
  <c r="PNQ70" i="10"/>
  <c r="PNR70" i="10"/>
  <c r="PNS70" i="10"/>
  <c r="PNT70" i="10"/>
  <c r="PNU70" i="10"/>
  <c r="PNV70" i="10"/>
  <c r="PNW70" i="10"/>
  <c r="PNX70" i="10"/>
  <c r="PNY70" i="10"/>
  <c r="PNZ70" i="10"/>
  <c r="POA70" i="10"/>
  <c r="POB70" i="10"/>
  <c r="POC70" i="10"/>
  <c r="POD70" i="10"/>
  <c r="POE70" i="10"/>
  <c r="POF70" i="10"/>
  <c r="POG70" i="10"/>
  <c r="POH70" i="10"/>
  <c r="POI70" i="10"/>
  <c r="POJ70" i="10"/>
  <c r="POK70" i="10"/>
  <c r="POL70" i="10"/>
  <c r="POM70" i="10"/>
  <c r="PON70" i="10"/>
  <c r="POO70" i="10"/>
  <c r="POP70" i="10"/>
  <c r="POQ70" i="10"/>
  <c r="POR70" i="10"/>
  <c r="POS70" i="10"/>
  <c r="POT70" i="10"/>
  <c r="POU70" i="10"/>
  <c r="POV70" i="10"/>
  <c r="POW70" i="10"/>
  <c r="POX70" i="10"/>
  <c r="POY70" i="10"/>
  <c r="POZ70" i="10"/>
  <c r="PPA70" i="10"/>
  <c r="PPB70" i="10"/>
  <c r="PPC70" i="10"/>
  <c r="PPD70" i="10"/>
  <c r="PPE70" i="10"/>
  <c r="PPF70" i="10"/>
  <c r="PPG70" i="10"/>
  <c r="PPH70" i="10"/>
  <c r="PPI70" i="10"/>
  <c r="PPJ70" i="10"/>
  <c r="PPK70" i="10"/>
  <c r="PPL70" i="10"/>
  <c r="PPM70" i="10"/>
  <c r="PPN70" i="10"/>
  <c r="PPO70" i="10"/>
  <c r="PPP70" i="10"/>
  <c r="PPQ70" i="10"/>
  <c r="PPR70" i="10"/>
  <c r="PPS70" i="10"/>
  <c r="PPT70" i="10"/>
  <c r="PPU70" i="10"/>
  <c r="PPV70" i="10"/>
  <c r="PPW70" i="10"/>
  <c r="PPX70" i="10"/>
  <c r="PPY70" i="10"/>
  <c r="PPZ70" i="10"/>
  <c r="PQA70" i="10"/>
  <c r="PQB70" i="10"/>
  <c r="PQC70" i="10"/>
  <c r="PQD70" i="10"/>
  <c r="PQE70" i="10"/>
  <c r="PQF70" i="10"/>
  <c r="PQG70" i="10"/>
  <c r="PQH70" i="10"/>
  <c r="PQI70" i="10"/>
  <c r="PQJ70" i="10"/>
  <c r="PQK70" i="10"/>
  <c r="PQL70" i="10"/>
  <c r="PQM70" i="10"/>
  <c r="PQN70" i="10"/>
  <c r="PQO70" i="10"/>
  <c r="PQP70" i="10"/>
  <c r="PQQ70" i="10"/>
  <c r="PQR70" i="10"/>
  <c r="PQS70" i="10"/>
  <c r="PQT70" i="10"/>
  <c r="PQU70" i="10"/>
  <c r="PQV70" i="10"/>
  <c r="PQW70" i="10"/>
  <c r="PQX70" i="10"/>
  <c r="PQY70" i="10"/>
  <c r="PQZ70" i="10"/>
  <c r="PRA70" i="10"/>
  <c r="PRB70" i="10"/>
  <c r="PRC70" i="10"/>
  <c r="PRD70" i="10"/>
  <c r="PRE70" i="10"/>
  <c r="PRF70" i="10"/>
  <c r="PRG70" i="10"/>
  <c r="PRH70" i="10"/>
  <c r="PRI70" i="10"/>
  <c r="PRJ70" i="10"/>
  <c r="PRK70" i="10"/>
  <c r="PRL70" i="10"/>
  <c r="PRM70" i="10"/>
  <c r="PRN70" i="10"/>
  <c r="PRO70" i="10"/>
  <c r="PRP70" i="10"/>
  <c r="PRQ70" i="10"/>
  <c r="PRR70" i="10"/>
  <c r="PRS70" i="10"/>
  <c r="PRT70" i="10"/>
  <c r="PRU70" i="10"/>
  <c r="PRV70" i="10"/>
  <c r="PRW70" i="10"/>
  <c r="PRX70" i="10"/>
  <c r="PRY70" i="10"/>
  <c r="PRZ70" i="10"/>
  <c r="PSA70" i="10"/>
  <c r="PSB70" i="10"/>
  <c r="PSC70" i="10"/>
  <c r="PSD70" i="10"/>
  <c r="PSE70" i="10"/>
  <c r="PSF70" i="10"/>
  <c r="PSG70" i="10"/>
  <c r="PSH70" i="10"/>
  <c r="PSI70" i="10"/>
  <c r="PSJ70" i="10"/>
  <c r="PSK70" i="10"/>
  <c r="PSL70" i="10"/>
  <c r="PSM70" i="10"/>
  <c r="PSN70" i="10"/>
  <c r="PSO70" i="10"/>
  <c r="PSP70" i="10"/>
  <c r="PSQ70" i="10"/>
  <c r="PSR70" i="10"/>
  <c r="PSS70" i="10"/>
  <c r="PST70" i="10"/>
  <c r="PSU70" i="10"/>
  <c r="PSV70" i="10"/>
  <c r="PSW70" i="10"/>
  <c r="PSX70" i="10"/>
  <c r="PSY70" i="10"/>
  <c r="PSZ70" i="10"/>
  <c r="PTA70" i="10"/>
  <c r="PTB70" i="10"/>
  <c r="PTC70" i="10"/>
  <c r="PTD70" i="10"/>
  <c r="PTE70" i="10"/>
  <c r="PTF70" i="10"/>
  <c r="PTG70" i="10"/>
  <c r="PTH70" i="10"/>
  <c r="PTI70" i="10"/>
  <c r="PTJ70" i="10"/>
  <c r="PTK70" i="10"/>
  <c r="PTL70" i="10"/>
  <c r="PTM70" i="10"/>
  <c r="PTN70" i="10"/>
  <c r="PTO70" i="10"/>
  <c r="PTP70" i="10"/>
  <c r="PTQ70" i="10"/>
  <c r="PTR70" i="10"/>
  <c r="PTS70" i="10"/>
  <c r="PTT70" i="10"/>
  <c r="PTU70" i="10"/>
  <c r="PTV70" i="10"/>
  <c r="PTW70" i="10"/>
  <c r="PTX70" i="10"/>
  <c r="PTY70" i="10"/>
  <c r="PTZ70" i="10"/>
  <c r="PUA70" i="10"/>
  <c r="PUB70" i="10"/>
  <c r="PUC70" i="10"/>
  <c r="PUD70" i="10"/>
  <c r="PUE70" i="10"/>
  <c r="PUF70" i="10"/>
  <c r="PUG70" i="10"/>
  <c r="PUH70" i="10"/>
  <c r="PUI70" i="10"/>
  <c r="PUJ70" i="10"/>
  <c r="PUK70" i="10"/>
  <c r="PUL70" i="10"/>
  <c r="PUM70" i="10"/>
  <c r="PUN70" i="10"/>
  <c r="PUO70" i="10"/>
  <c r="PUP70" i="10"/>
  <c r="PUQ70" i="10"/>
  <c r="PUR70" i="10"/>
  <c r="PUS70" i="10"/>
  <c r="PUT70" i="10"/>
  <c r="PUU70" i="10"/>
  <c r="PUV70" i="10"/>
  <c r="PUW70" i="10"/>
  <c r="PUX70" i="10"/>
  <c r="PUY70" i="10"/>
  <c r="PUZ70" i="10"/>
  <c r="PVA70" i="10"/>
  <c r="PVB70" i="10"/>
  <c r="PVC70" i="10"/>
  <c r="PVD70" i="10"/>
  <c r="PVE70" i="10"/>
  <c r="PVF70" i="10"/>
  <c r="PVG70" i="10"/>
  <c r="PVH70" i="10"/>
  <c r="PVI70" i="10"/>
  <c r="PVJ70" i="10"/>
  <c r="PVK70" i="10"/>
  <c r="PVL70" i="10"/>
  <c r="PVM70" i="10"/>
  <c r="PVN70" i="10"/>
  <c r="PVO70" i="10"/>
  <c r="PVP70" i="10"/>
  <c r="PVQ70" i="10"/>
  <c r="PVR70" i="10"/>
  <c r="PVS70" i="10"/>
  <c r="PVT70" i="10"/>
  <c r="PVU70" i="10"/>
  <c r="PVV70" i="10"/>
  <c r="PVW70" i="10"/>
  <c r="PVX70" i="10"/>
  <c r="PVY70" i="10"/>
  <c r="PVZ70" i="10"/>
  <c r="PWA70" i="10"/>
  <c r="PWB70" i="10"/>
  <c r="PWC70" i="10"/>
  <c r="PWD70" i="10"/>
  <c r="PWE70" i="10"/>
  <c r="PWF70" i="10"/>
  <c r="PWG70" i="10"/>
  <c r="PWH70" i="10"/>
  <c r="PWI70" i="10"/>
  <c r="PWJ70" i="10"/>
  <c r="PWK70" i="10"/>
  <c r="PWL70" i="10"/>
  <c r="PWM70" i="10"/>
  <c r="PWN70" i="10"/>
  <c r="PWO70" i="10"/>
  <c r="PWP70" i="10"/>
  <c r="PWQ70" i="10"/>
  <c r="PWR70" i="10"/>
  <c r="PWS70" i="10"/>
  <c r="PWT70" i="10"/>
  <c r="PWU70" i="10"/>
  <c r="PWV70" i="10"/>
  <c r="PWW70" i="10"/>
  <c r="PWX70" i="10"/>
  <c r="PWY70" i="10"/>
  <c r="PWZ70" i="10"/>
  <c r="PXA70" i="10"/>
  <c r="PXB70" i="10"/>
  <c r="PXC70" i="10"/>
  <c r="PXD70" i="10"/>
  <c r="PXE70" i="10"/>
  <c r="PXF70" i="10"/>
  <c r="PXG70" i="10"/>
  <c r="PXH70" i="10"/>
  <c r="PXI70" i="10"/>
  <c r="PXJ70" i="10"/>
  <c r="PXK70" i="10"/>
  <c r="PXL70" i="10"/>
  <c r="PXM70" i="10"/>
  <c r="PXN70" i="10"/>
  <c r="PXO70" i="10"/>
  <c r="PXP70" i="10"/>
  <c r="PXQ70" i="10"/>
  <c r="PXR70" i="10"/>
  <c r="PXS70" i="10"/>
  <c r="PXT70" i="10"/>
  <c r="PXU70" i="10"/>
  <c r="PXV70" i="10"/>
  <c r="PXW70" i="10"/>
  <c r="PXX70" i="10"/>
  <c r="PXY70" i="10"/>
  <c r="PXZ70" i="10"/>
  <c r="PYA70" i="10"/>
  <c r="PYB70" i="10"/>
  <c r="PYC70" i="10"/>
  <c r="PYD70" i="10"/>
  <c r="PYE70" i="10"/>
  <c r="PYF70" i="10"/>
  <c r="PYG70" i="10"/>
  <c r="PYH70" i="10"/>
  <c r="PYI70" i="10"/>
  <c r="PYJ70" i="10"/>
  <c r="PYK70" i="10"/>
  <c r="PYL70" i="10"/>
  <c r="PYM70" i="10"/>
  <c r="PYN70" i="10"/>
  <c r="PYO70" i="10"/>
  <c r="PYP70" i="10"/>
  <c r="PYQ70" i="10"/>
  <c r="PYR70" i="10"/>
  <c r="PYS70" i="10"/>
  <c r="PYT70" i="10"/>
  <c r="PYU70" i="10"/>
  <c r="PYV70" i="10"/>
  <c r="PYW70" i="10"/>
  <c r="PYX70" i="10"/>
  <c r="PYY70" i="10"/>
  <c r="PYZ70" i="10"/>
  <c r="PZA70" i="10"/>
  <c r="PZB70" i="10"/>
  <c r="PZC70" i="10"/>
  <c r="PZD70" i="10"/>
  <c r="PZE70" i="10"/>
  <c r="PZF70" i="10"/>
  <c r="PZG70" i="10"/>
  <c r="PZH70" i="10"/>
  <c r="PZI70" i="10"/>
  <c r="PZJ70" i="10"/>
  <c r="PZK70" i="10"/>
  <c r="PZL70" i="10"/>
  <c r="PZM70" i="10"/>
  <c r="PZN70" i="10"/>
  <c r="PZO70" i="10"/>
  <c r="PZP70" i="10"/>
  <c r="PZQ70" i="10"/>
  <c r="PZR70" i="10"/>
  <c r="PZS70" i="10"/>
  <c r="PZT70" i="10"/>
  <c r="PZU70" i="10"/>
  <c r="PZV70" i="10"/>
  <c r="PZW70" i="10"/>
  <c r="PZX70" i="10"/>
  <c r="PZY70" i="10"/>
  <c r="PZZ70" i="10"/>
  <c r="QAA70" i="10"/>
  <c r="QAB70" i="10"/>
  <c r="QAC70" i="10"/>
  <c r="QAD70" i="10"/>
  <c r="QAE70" i="10"/>
  <c r="QAF70" i="10"/>
  <c r="QAG70" i="10"/>
  <c r="QAH70" i="10"/>
  <c r="QAI70" i="10"/>
  <c r="QAJ70" i="10"/>
  <c r="QAK70" i="10"/>
  <c r="QAL70" i="10"/>
  <c r="QAM70" i="10"/>
  <c r="QAN70" i="10"/>
  <c r="QAO70" i="10"/>
  <c r="QAP70" i="10"/>
  <c r="QAQ70" i="10"/>
  <c r="QAR70" i="10"/>
  <c r="QAS70" i="10"/>
  <c r="QAT70" i="10"/>
  <c r="QAU70" i="10"/>
  <c r="QAV70" i="10"/>
  <c r="QAW70" i="10"/>
  <c r="QAX70" i="10"/>
  <c r="QAY70" i="10"/>
  <c r="QAZ70" i="10"/>
  <c r="QBA70" i="10"/>
  <c r="QBB70" i="10"/>
  <c r="QBC70" i="10"/>
  <c r="QBD70" i="10"/>
  <c r="QBE70" i="10"/>
  <c r="QBF70" i="10"/>
  <c r="QBG70" i="10"/>
  <c r="QBH70" i="10"/>
  <c r="QBI70" i="10"/>
  <c r="QBJ70" i="10"/>
  <c r="QBK70" i="10"/>
  <c r="QBL70" i="10"/>
  <c r="QBM70" i="10"/>
  <c r="QBN70" i="10"/>
  <c r="QBO70" i="10"/>
  <c r="QBP70" i="10"/>
  <c r="QBQ70" i="10"/>
  <c r="QBR70" i="10"/>
  <c r="QBS70" i="10"/>
  <c r="QBT70" i="10"/>
  <c r="QBU70" i="10"/>
  <c r="QBV70" i="10"/>
  <c r="QBW70" i="10"/>
  <c r="QBX70" i="10"/>
  <c r="QBY70" i="10"/>
  <c r="QBZ70" i="10"/>
  <c r="QCA70" i="10"/>
  <c r="QCB70" i="10"/>
  <c r="QCC70" i="10"/>
  <c r="QCD70" i="10"/>
  <c r="QCE70" i="10"/>
  <c r="QCF70" i="10"/>
  <c r="QCG70" i="10"/>
  <c r="QCH70" i="10"/>
  <c r="QCI70" i="10"/>
  <c r="QCJ70" i="10"/>
  <c r="QCK70" i="10"/>
  <c r="QCL70" i="10"/>
  <c r="QCM70" i="10"/>
  <c r="QCN70" i="10"/>
  <c r="QCO70" i="10"/>
  <c r="QCP70" i="10"/>
  <c r="QCQ70" i="10"/>
  <c r="QCR70" i="10"/>
  <c r="QCS70" i="10"/>
  <c r="QCT70" i="10"/>
  <c r="QCU70" i="10"/>
  <c r="QCV70" i="10"/>
  <c r="QCW70" i="10"/>
  <c r="QCX70" i="10"/>
  <c r="QCY70" i="10"/>
  <c r="QCZ70" i="10"/>
  <c r="QDA70" i="10"/>
  <c r="QDB70" i="10"/>
  <c r="QDC70" i="10"/>
  <c r="QDD70" i="10"/>
  <c r="QDE70" i="10"/>
  <c r="QDF70" i="10"/>
  <c r="QDG70" i="10"/>
  <c r="QDH70" i="10"/>
  <c r="QDI70" i="10"/>
  <c r="QDJ70" i="10"/>
  <c r="QDK70" i="10"/>
  <c r="QDL70" i="10"/>
  <c r="QDM70" i="10"/>
  <c r="QDN70" i="10"/>
  <c r="QDO70" i="10"/>
  <c r="QDP70" i="10"/>
  <c r="QDQ70" i="10"/>
  <c r="QDR70" i="10"/>
  <c r="QDS70" i="10"/>
  <c r="QDT70" i="10"/>
  <c r="QDU70" i="10"/>
  <c r="QDV70" i="10"/>
  <c r="QDW70" i="10"/>
  <c r="QDX70" i="10"/>
  <c r="QDY70" i="10"/>
  <c r="QDZ70" i="10"/>
  <c r="QEA70" i="10"/>
  <c r="QEB70" i="10"/>
  <c r="QEC70" i="10"/>
  <c r="QED70" i="10"/>
  <c r="QEE70" i="10"/>
  <c r="QEF70" i="10"/>
  <c r="QEG70" i="10"/>
  <c r="QEH70" i="10"/>
  <c r="QEI70" i="10"/>
  <c r="QEJ70" i="10"/>
  <c r="QEK70" i="10"/>
  <c r="QEL70" i="10"/>
  <c r="QEM70" i="10"/>
  <c r="QEN70" i="10"/>
  <c r="QEO70" i="10"/>
  <c r="QEP70" i="10"/>
  <c r="QEQ70" i="10"/>
  <c r="QER70" i="10"/>
  <c r="QES70" i="10"/>
  <c r="QET70" i="10"/>
  <c r="QEU70" i="10"/>
  <c r="QEV70" i="10"/>
  <c r="QEW70" i="10"/>
  <c r="QEX70" i="10"/>
  <c r="QEY70" i="10"/>
  <c r="QEZ70" i="10"/>
  <c r="QFA70" i="10"/>
  <c r="QFB70" i="10"/>
  <c r="QFC70" i="10"/>
  <c r="QFD70" i="10"/>
  <c r="QFE70" i="10"/>
  <c r="QFF70" i="10"/>
  <c r="QFG70" i="10"/>
  <c r="QFH70" i="10"/>
  <c r="QFI70" i="10"/>
  <c r="QFJ70" i="10"/>
  <c r="QFK70" i="10"/>
  <c r="QFL70" i="10"/>
  <c r="QFM70" i="10"/>
  <c r="QFN70" i="10"/>
  <c r="QFO70" i="10"/>
  <c r="QFP70" i="10"/>
  <c r="QFQ70" i="10"/>
  <c r="QFR70" i="10"/>
  <c r="QFS70" i="10"/>
  <c r="QFT70" i="10"/>
  <c r="QFU70" i="10"/>
  <c r="QFV70" i="10"/>
  <c r="QFW70" i="10"/>
  <c r="QFX70" i="10"/>
  <c r="QFY70" i="10"/>
  <c r="QFZ70" i="10"/>
  <c r="QGA70" i="10"/>
  <c r="QGB70" i="10"/>
  <c r="QGC70" i="10"/>
  <c r="QGD70" i="10"/>
  <c r="QGE70" i="10"/>
  <c r="QGF70" i="10"/>
  <c r="QGG70" i="10"/>
  <c r="QGH70" i="10"/>
  <c r="QGI70" i="10"/>
  <c r="QGJ70" i="10"/>
  <c r="QGK70" i="10"/>
  <c r="QGL70" i="10"/>
  <c r="QGM70" i="10"/>
  <c r="QGN70" i="10"/>
  <c r="QGO70" i="10"/>
  <c r="QGP70" i="10"/>
  <c r="QGQ70" i="10"/>
  <c r="QGR70" i="10"/>
  <c r="QGS70" i="10"/>
  <c r="QGT70" i="10"/>
  <c r="QGU70" i="10"/>
  <c r="QGV70" i="10"/>
  <c r="QGW70" i="10"/>
  <c r="QGX70" i="10"/>
  <c r="QGY70" i="10"/>
  <c r="QGZ70" i="10"/>
  <c r="QHA70" i="10"/>
  <c r="QHB70" i="10"/>
  <c r="QHC70" i="10"/>
  <c r="QHD70" i="10"/>
  <c r="QHE70" i="10"/>
  <c r="QHF70" i="10"/>
  <c r="QHG70" i="10"/>
  <c r="QHH70" i="10"/>
  <c r="QHI70" i="10"/>
  <c r="QHJ70" i="10"/>
  <c r="QHK70" i="10"/>
  <c r="QHL70" i="10"/>
  <c r="QHM70" i="10"/>
  <c r="QHN70" i="10"/>
  <c r="QHO70" i="10"/>
  <c r="QHP70" i="10"/>
  <c r="QHQ70" i="10"/>
  <c r="QHR70" i="10"/>
  <c r="QHS70" i="10"/>
  <c r="QHT70" i="10"/>
  <c r="QHU70" i="10"/>
  <c r="QHV70" i="10"/>
  <c r="QHW70" i="10"/>
  <c r="QHX70" i="10"/>
  <c r="QHY70" i="10"/>
  <c r="QHZ70" i="10"/>
  <c r="QIA70" i="10"/>
  <c r="QIB70" i="10"/>
  <c r="QIC70" i="10"/>
  <c r="QID70" i="10"/>
  <c r="QIE70" i="10"/>
  <c r="QIF70" i="10"/>
  <c r="QIG70" i="10"/>
  <c r="QIH70" i="10"/>
  <c r="QII70" i="10"/>
  <c r="QIJ70" i="10"/>
  <c r="QIK70" i="10"/>
  <c r="QIL70" i="10"/>
  <c r="QIM70" i="10"/>
  <c r="QIN70" i="10"/>
  <c r="QIO70" i="10"/>
  <c r="QIP70" i="10"/>
  <c r="QIQ70" i="10"/>
  <c r="QIR70" i="10"/>
  <c r="QIS70" i="10"/>
  <c r="QIT70" i="10"/>
  <c r="QIU70" i="10"/>
  <c r="QIV70" i="10"/>
  <c r="QIW70" i="10"/>
  <c r="QIX70" i="10"/>
  <c r="QIY70" i="10"/>
  <c r="QIZ70" i="10"/>
  <c r="QJA70" i="10"/>
  <c r="QJB70" i="10"/>
  <c r="QJC70" i="10"/>
  <c r="QJD70" i="10"/>
  <c r="QJE70" i="10"/>
  <c r="QJF70" i="10"/>
  <c r="QJG70" i="10"/>
  <c r="QJH70" i="10"/>
  <c r="QJI70" i="10"/>
  <c r="QJJ70" i="10"/>
  <c r="QJK70" i="10"/>
  <c r="QJL70" i="10"/>
  <c r="QJM70" i="10"/>
  <c r="QJN70" i="10"/>
  <c r="QJO70" i="10"/>
  <c r="QJP70" i="10"/>
  <c r="QJQ70" i="10"/>
  <c r="QJR70" i="10"/>
  <c r="QJS70" i="10"/>
  <c r="QJT70" i="10"/>
  <c r="QJU70" i="10"/>
  <c r="QJV70" i="10"/>
  <c r="QJW70" i="10"/>
  <c r="QJX70" i="10"/>
  <c r="QJY70" i="10"/>
  <c r="QJZ70" i="10"/>
  <c r="QKA70" i="10"/>
  <c r="QKB70" i="10"/>
  <c r="QKC70" i="10"/>
  <c r="QKD70" i="10"/>
  <c r="QKE70" i="10"/>
  <c r="QKF70" i="10"/>
  <c r="QKG70" i="10"/>
  <c r="QKH70" i="10"/>
  <c r="QKI70" i="10"/>
  <c r="QKJ70" i="10"/>
  <c r="QKK70" i="10"/>
  <c r="QKL70" i="10"/>
  <c r="QKM70" i="10"/>
  <c r="QKN70" i="10"/>
  <c r="QKO70" i="10"/>
  <c r="QKP70" i="10"/>
  <c r="QKQ70" i="10"/>
  <c r="QKR70" i="10"/>
  <c r="QKS70" i="10"/>
  <c r="QKT70" i="10"/>
  <c r="QKU70" i="10"/>
  <c r="QKV70" i="10"/>
  <c r="QKW70" i="10"/>
  <c r="QKX70" i="10"/>
  <c r="QKY70" i="10"/>
  <c r="QKZ70" i="10"/>
  <c r="QLA70" i="10"/>
  <c r="QLB70" i="10"/>
  <c r="QLC70" i="10"/>
  <c r="QLD70" i="10"/>
  <c r="QLE70" i="10"/>
  <c r="QLF70" i="10"/>
  <c r="QLG70" i="10"/>
  <c r="QLH70" i="10"/>
  <c r="QLI70" i="10"/>
  <c r="QLJ70" i="10"/>
  <c r="QLK70" i="10"/>
  <c r="QLL70" i="10"/>
  <c r="QLM70" i="10"/>
  <c r="QLN70" i="10"/>
  <c r="QLO70" i="10"/>
  <c r="QLP70" i="10"/>
  <c r="QLQ70" i="10"/>
  <c r="QLR70" i="10"/>
  <c r="QLS70" i="10"/>
  <c r="QLT70" i="10"/>
  <c r="QLU70" i="10"/>
  <c r="QLV70" i="10"/>
  <c r="QLW70" i="10"/>
  <c r="QLX70" i="10"/>
  <c r="QLY70" i="10"/>
  <c r="QLZ70" i="10"/>
  <c r="QMA70" i="10"/>
  <c r="QMB70" i="10"/>
  <c r="QMC70" i="10"/>
  <c r="QMD70" i="10"/>
  <c r="QME70" i="10"/>
  <c r="QMF70" i="10"/>
  <c r="QMG70" i="10"/>
  <c r="QMH70" i="10"/>
  <c r="QMI70" i="10"/>
  <c r="QMJ70" i="10"/>
  <c r="QMK70" i="10"/>
  <c r="QML70" i="10"/>
  <c r="QMM70" i="10"/>
  <c r="QMN70" i="10"/>
  <c r="QMO70" i="10"/>
  <c r="QMP70" i="10"/>
  <c r="QMQ70" i="10"/>
  <c r="QMR70" i="10"/>
  <c r="QMS70" i="10"/>
  <c r="QMT70" i="10"/>
  <c r="QMU70" i="10"/>
  <c r="QMV70" i="10"/>
  <c r="QMW70" i="10"/>
  <c r="QMX70" i="10"/>
  <c r="QMY70" i="10"/>
  <c r="QMZ70" i="10"/>
  <c r="QNA70" i="10"/>
  <c r="QNB70" i="10"/>
  <c r="QNC70" i="10"/>
  <c r="QND70" i="10"/>
  <c r="QNE70" i="10"/>
  <c r="QNF70" i="10"/>
  <c r="QNG70" i="10"/>
  <c r="QNH70" i="10"/>
  <c r="QNI70" i="10"/>
  <c r="QNJ70" i="10"/>
  <c r="QNK70" i="10"/>
  <c r="QNL70" i="10"/>
  <c r="QNM70" i="10"/>
  <c r="QNN70" i="10"/>
  <c r="QNO70" i="10"/>
  <c r="QNP70" i="10"/>
  <c r="QNQ70" i="10"/>
  <c r="QNR70" i="10"/>
  <c r="QNS70" i="10"/>
  <c r="QNT70" i="10"/>
  <c r="QNU70" i="10"/>
  <c r="QNV70" i="10"/>
  <c r="QNW70" i="10"/>
  <c r="QNX70" i="10"/>
  <c r="QNY70" i="10"/>
  <c r="QNZ70" i="10"/>
  <c r="QOA70" i="10"/>
  <c r="QOB70" i="10"/>
  <c r="QOC70" i="10"/>
  <c r="QOD70" i="10"/>
  <c r="QOE70" i="10"/>
  <c r="QOF70" i="10"/>
  <c r="QOG70" i="10"/>
  <c r="QOH70" i="10"/>
  <c r="QOI70" i="10"/>
  <c r="QOJ70" i="10"/>
  <c r="QOK70" i="10"/>
  <c r="QOL70" i="10"/>
  <c r="QOM70" i="10"/>
  <c r="QON70" i="10"/>
  <c r="QOO70" i="10"/>
  <c r="QOP70" i="10"/>
  <c r="QOQ70" i="10"/>
  <c r="QOR70" i="10"/>
  <c r="QOS70" i="10"/>
  <c r="QOT70" i="10"/>
  <c r="QOU70" i="10"/>
  <c r="QOV70" i="10"/>
  <c r="QOW70" i="10"/>
  <c r="QOX70" i="10"/>
  <c r="QOY70" i="10"/>
  <c r="QOZ70" i="10"/>
  <c r="QPA70" i="10"/>
  <c r="QPB70" i="10"/>
  <c r="QPC70" i="10"/>
  <c r="QPD70" i="10"/>
  <c r="QPE70" i="10"/>
  <c r="QPF70" i="10"/>
  <c r="QPG70" i="10"/>
  <c r="QPH70" i="10"/>
  <c r="QPI70" i="10"/>
  <c r="QPJ70" i="10"/>
  <c r="QPK70" i="10"/>
  <c r="QPL70" i="10"/>
  <c r="QPM70" i="10"/>
  <c r="QPN70" i="10"/>
  <c r="QPO70" i="10"/>
  <c r="QPP70" i="10"/>
  <c r="QPQ70" i="10"/>
  <c r="QPR70" i="10"/>
  <c r="QPS70" i="10"/>
  <c r="QPT70" i="10"/>
  <c r="QPU70" i="10"/>
  <c r="QPV70" i="10"/>
  <c r="QPW70" i="10"/>
  <c r="QPX70" i="10"/>
  <c r="QPY70" i="10"/>
  <c r="QPZ70" i="10"/>
  <c r="QQA70" i="10"/>
  <c r="QQB70" i="10"/>
  <c r="QQC70" i="10"/>
  <c r="QQD70" i="10"/>
  <c r="QQE70" i="10"/>
  <c r="QQF70" i="10"/>
  <c r="QQG70" i="10"/>
  <c r="QQH70" i="10"/>
  <c r="QQI70" i="10"/>
  <c r="QQJ70" i="10"/>
  <c r="QQK70" i="10"/>
  <c r="QQL70" i="10"/>
  <c r="QQM70" i="10"/>
  <c r="QQN70" i="10"/>
  <c r="QQO70" i="10"/>
  <c r="QQP70" i="10"/>
  <c r="QQQ70" i="10"/>
  <c r="QQR70" i="10"/>
  <c r="QQS70" i="10"/>
  <c r="QQT70" i="10"/>
  <c r="QQU70" i="10"/>
  <c r="QQV70" i="10"/>
  <c r="QQW70" i="10"/>
  <c r="QQX70" i="10"/>
  <c r="QQY70" i="10"/>
  <c r="QQZ70" i="10"/>
  <c r="QRA70" i="10"/>
  <c r="QRB70" i="10"/>
  <c r="QRC70" i="10"/>
  <c r="QRD70" i="10"/>
  <c r="QRE70" i="10"/>
  <c r="QRF70" i="10"/>
  <c r="QRG70" i="10"/>
  <c r="QRH70" i="10"/>
  <c r="QRI70" i="10"/>
  <c r="QRJ70" i="10"/>
  <c r="QRK70" i="10"/>
  <c r="QRL70" i="10"/>
  <c r="QRM70" i="10"/>
  <c r="QRN70" i="10"/>
  <c r="QRO70" i="10"/>
  <c r="QRP70" i="10"/>
  <c r="QRQ70" i="10"/>
  <c r="QRR70" i="10"/>
  <c r="QRS70" i="10"/>
  <c r="QRT70" i="10"/>
  <c r="QRU70" i="10"/>
  <c r="QRV70" i="10"/>
  <c r="QRW70" i="10"/>
  <c r="QRX70" i="10"/>
  <c r="QRY70" i="10"/>
  <c r="QRZ70" i="10"/>
  <c r="QSA70" i="10"/>
  <c r="QSB70" i="10"/>
  <c r="QSC70" i="10"/>
  <c r="QSD70" i="10"/>
  <c r="QSE70" i="10"/>
  <c r="QSF70" i="10"/>
  <c r="QSG70" i="10"/>
  <c r="QSH70" i="10"/>
  <c r="QSI70" i="10"/>
  <c r="QSJ70" i="10"/>
  <c r="QSK70" i="10"/>
  <c r="QSL70" i="10"/>
  <c r="QSM70" i="10"/>
  <c r="QSN70" i="10"/>
  <c r="QSO70" i="10"/>
  <c r="QSP70" i="10"/>
  <c r="QSQ70" i="10"/>
  <c r="QSR70" i="10"/>
  <c r="QSS70" i="10"/>
  <c r="QST70" i="10"/>
  <c r="QSU70" i="10"/>
  <c r="QSV70" i="10"/>
  <c r="QSW70" i="10"/>
  <c r="QSX70" i="10"/>
  <c r="QSY70" i="10"/>
  <c r="QSZ70" i="10"/>
  <c r="QTA70" i="10"/>
  <c r="QTB70" i="10"/>
  <c r="QTC70" i="10"/>
  <c r="QTD70" i="10"/>
  <c r="QTE70" i="10"/>
  <c r="QTF70" i="10"/>
  <c r="QTG70" i="10"/>
  <c r="QTH70" i="10"/>
  <c r="QTI70" i="10"/>
  <c r="QTJ70" i="10"/>
  <c r="QTK70" i="10"/>
  <c r="QTL70" i="10"/>
  <c r="QTM70" i="10"/>
  <c r="QTN70" i="10"/>
  <c r="QTO70" i="10"/>
  <c r="QTP70" i="10"/>
  <c r="QTQ70" i="10"/>
  <c r="QTR70" i="10"/>
  <c r="QTS70" i="10"/>
  <c r="QTT70" i="10"/>
  <c r="QTU70" i="10"/>
  <c r="QTV70" i="10"/>
  <c r="QTW70" i="10"/>
  <c r="QTX70" i="10"/>
  <c r="QTY70" i="10"/>
  <c r="QTZ70" i="10"/>
  <c r="QUA70" i="10"/>
  <c r="QUB70" i="10"/>
  <c r="QUC70" i="10"/>
  <c r="QUD70" i="10"/>
  <c r="QUE70" i="10"/>
  <c r="QUF70" i="10"/>
  <c r="QUG70" i="10"/>
  <c r="QUH70" i="10"/>
  <c r="QUI70" i="10"/>
  <c r="QUJ70" i="10"/>
  <c r="QUK70" i="10"/>
  <c r="QUL70" i="10"/>
  <c r="QUM70" i="10"/>
  <c r="QUN70" i="10"/>
  <c r="QUO70" i="10"/>
  <c r="QUP70" i="10"/>
  <c r="QUQ70" i="10"/>
  <c r="QUR70" i="10"/>
  <c r="QUS70" i="10"/>
  <c r="QUT70" i="10"/>
  <c r="QUU70" i="10"/>
  <c r="QUV70" i="10"/>
  <c r="QUW70" i="10"/>
  <c r="QUX70" i="10"/>
  <c r="QUY70" i="10"/>
  <c r="QUZ70" i="10"/>
  <c r="QVA70" i="10"/>
  <c r="QVB70" i="10"/>
  <c r="QVC70" i="10"/>
  <c r="QVD70" i="10"/>
  <c r="QVE70" i="10"/>
  <c r="QVF70" i="10"/>
  <c r="QVG70" i="10"/>
  <c r="QVH70" i="10"/>
  <c r="QVI70" i="10"/>
  <c r="QVJ70" i="10"/>
  <c r="QVK70" i="10"/>
  <c r="QVL70" i="10"/>
  <c r="QVM70" i="10"/>
  <c r="QVN70" i="10"/>
  <c r="QVO70" i="10"/>
  <c r="QVP70" i="10"/>
  <c r="QVQ70" i="10"/>
  <c r="QVR70" i="10"/>
  <c r="QVS70" i="10"/>
  <c r="QVT70" i="10"/>
  <c r="QVU70" i="10"/>
  <c r="QVV70" i="10"/>
  <c r="QVW70" i="10"/>
  <c r="QVX70" i="10"/>
  <c r="QVY70" i="10"/>
  <c r="QVZ70" i="10"/>
  <c r="QWA70" i="10"/>
  <c r="QWB70" i="10"/>
  <c r="QWC70" i="10"/>
  <c r="QWD70" i="10"/>
  <c r="QWE70" i="10"/>
  <c r="QWF70" i="10"/>
  <c r="QWG70" i="10"/>
  <c r="QWH70" i="10"/>
  <c r="QWI70" i="10"/>
  <c r="QWJ70" i="10"/>
  <c r="QWK70" i="10"/>
  <c r="QWL70" i="10"/>
  <c r="QWM70" i="10"/>
  <c r="QWN70" i="10"/>
  <c r="QWO70" i="10"/>
  <c r="QWP70" i="10"/>
  <c r="QWQ70" i="10"/>
  <c r="QWR70" i="10"/>
  <c r="QWS70" i="10"/>
  <c r="QWT70" i="10"/>
  <c r="QWU70" i="10"/>
  <c r="QWV70" i="10"/>
  <c r="QWW70" i="10"/>
  <c r="QWX70" i="10"/>
  <c r="QWY70" i="10"/>
  <c r="QWZ70" i="10"/>
  <c r="QXA70" i="10"/>
  <c r="QXB70" i="10"/>
  <c r="QXC70" i="10"/>
  <c r="QXD70" i="10"/>
  <c r="QXE70" i="10"/>
  <c r="QXF70" i="10"/>
  <c r="QXG70" i="10"/>
  <c r="QXH70" i="10"/>
  <c r="QXI70" i="10"/>
  <c r="QXJ70" i="10"/>
  <c r="QXK70" i="10"/>
  <c r="QXL70" i="10"/>
  <c r="QXM70" i="10"/>
  <c r="QXN70" i="10"/>
  <c r="QXO70" i="10"/>
  <c r="QXP70" i="10"/>
  <c r="QXQ70" i="10"/>
  <c r="QXR70" i="10"/>
  <c r="QXS70" i="10"/>
  <c r="QXT70" i="10"/>
  <c r="QXU70" i="10"/>
  <c r="QXV70" i="10"/>
  <c r="QXW70" i="10"/>
  <c r="QXX70" i="10"/>
  <c r="QXY70" i="10"/>
  <c r="QXZ70" i="10"/>
  <c r="QYA70" i="10"/>
  <c r="QYB70" i="10"/>
  <c r="QYC70" i="10"/>
  <c r="QYD70" i="10"/>
  <c r="QYE70" i="10"/>
  <c r="QYF70" i="10"/>
  <c r="QYG70" i="10"/>
  <c r="QYH70" i="10"/>
  <c r="QYI70" i="10"/>
  <c r="QYJ70" i="10"/>
  <c r="QYK70" i="10"/>
  <c r="QYL70" i="10"/>
  <c r="QYM70" i="10"/>
  <c r="QYN70" i="10"/>
  <c r="QYO70" i="10"/>
  <c r="QYP70" i="10"/>
  <c r="QYQ70" i="10"/>
  <c r="QYR70" i="10"/>
  <c r="QYS70" i="10"/>
  <c r="QYT70" i="10"/>
  <c r="QYU70" i="10"/>
  <c r="QYV70" i="10"/>
  <c r="QYW70" i="10"/>
  <c r="QYX70" i="10"/>
  <c r="QYY70" i="10"/>
  <c r="QYZ70" i="10"/>
  <c r="QZA70" i="10"/>
  <c r="QZB70" i="10"/>
  <c r="QZC70" i="10"/>
  <c r="QZD70" i="10"/>
  <c r="QZE70" i="10"/>
  <c r="QZF70" i="10"/>
  <c r="QZG70" i="10"/>
  <c r="QZH70" i="10"/>
  <c r="QZI70" i="10"/>
  <c r="QZJ70" i="10"/>
  <c r="QZK70" i="10"/>
  <c r="QZL70" i="10"/>
  <c r="QZM70" i="10"/>
  <c r="QZN70" i="10"/>
  <c r="QZO70" i="10"/>
  <c r="QZP70" i="10"/>
  <c r="QZQ70" i="10"/>
  <c r="QZR70" i="10"/>
  <c r="QZS70" i="10"/>
  <c r="QZT70" i="10"/>
  <c r="QZU70" i="10"/>
  <c r="QZV70" i="10"/>
  <c r="QZW70" i="10"/>
  <c r="QZX70" i="10"/>
  <c r="QZY70" i="10"/>
  <c r="QZZ70" i="10"/>
  <c r="RAA70" i="10"/>
  <c r="RAB70" i="10"/>
  <c r="RAC70" i="10"/>
  <c r="RAD70" i="10"/>
  <c r="RAE70" i="10"/>
  <c r="RAF70" i="10"/>
  <c r="RAG70" i="10"/>
  <c r="RAH70" i="10"/>
  <c r="RAI70" i="10"/>
  <c r="RAJ70" i="10"/>
  <c r="RAK70" i="10"/>
  <c r="RAL70" i="10"/>
  <c r="RAM70" i="10"/>
  <c r="RAN70" i="10"/>
  <c r="RAO70" i="10"/>
  <c r="RAP70" i="10"/>
  <c r="RAQ70" i="10"/>
  <c r="RAR70" i="10"/>
  <c r="RAS70" i="10"/>
  <c r="RAT70" i="10"/>
  <c r="RAU70" i="10"/>
  <c r="RAV70" i="10"/>
  <c r="RAW70" i="10"/>
  <c r="RAX70" i="10"/>
  <c r="RAY70" i="10"/>
  <c r="RAZ70" i="10"/>
  <c r="RBA70" i="10"/>
  <c r="RBB70" i="10"/>
  <c r="RBC70" i="10"/>
  <c r="RBD70" i="10"/>
  <c r="RBE70" i="10"/>
  <c r="RBF70" i="10"/>
  <c r="RBG70" i="10"/>
  <c r="RBH70" i="10"/>
  <c r="RBI70" i="10"/>
  <c r="RBJ70" i="10"/>
  <c r="RBK70" i="10"/>
  <c r="RBL70" i="10"/>
  <c r="RBM70" i="10"/>
  <c r="RBN70" i="10"/>
  <c r="RBO70" i="10"/>
  <c r="RBP70" i="10"/>
  <c r="RBQ70" i="10"/>
  <c r="RBR70" i="10"/>
  <c r="RBS70" i="10"/>
  <c r="RBT70" i="10"/>
  <c r="RBU70" i="10"/>
  <c r="RBV70" i="10"/>
  <c r="RBW70" i="10"/>
  <c r="RBX70" i="10"/>
  <c r="RBY70" i="10"/>
  <c r="RBZ70" i="10"/>
  <c r="RCA70" i="10"/>
  <c r="RCB70" i="10"/>
  <c r="RCC70" i="10"/>
  <c r="RCD70" i="10"/>
  <c r="RCE70" i="10"/>
  <c r="RCF70" i="10"/>
  <c r="RCG70" i="10"/>
  <c r="RCH70" i="10"/>
  <c r="RCI70" i="10"/>
  <c r="RCJ70" i="10"/>
  <c r="RCK70" i="10"/>
  <c r="RCL70" i="10"/>
  <c r="RCM70" i="10"/>
  <c r="RCN70" i="10"/>
  <c r="RCO70" i="10"/>
  <c r="RCP70" i="10"/>
  <c r="RCQ70" i="10"/>
  <c r="RCR70" i="10"/>
  <c r="RCS70" i="10"/>
  <c r="RCT70" i="10"/>
  <c r="RCU70" i="10"/>
  <c r="RCV70" i="10"/>
  <c r="RCW70" i="10"/>
  <c r="RCX70" i="10"/>
  <c r="RCY70" i="10"/>
  <c r="RCZ70" i="10"/>
  <c r="RDA70" i="10"/>
  <c r="RDB70" i="10"/>
  <c r="RDC70" i="10"/>
  <c r="RDD70" i="10"/>
  <c r="RDE70" i="10"/>
  <c r="RDF70" i="10"/>
  <c r="RDG70" i="10"/>
  <c r="RDH70" i="10"/>
  <c r="RDI70" i="10"/>
  <c r="RDJ70" i="10"/>
  <c r="RDK70" i="10"/>
  <c r="RDL70" i="10"/>
  <c r="RDM70" i="10"/>
  <c r="RDN70" i="10"/>
  <c r="RDO70" i="10"/>
  <c r="RDP70" i="10"/>
  <c r="RDQ70" i="10"/>
  <c r="RDR70" i="10"/>
  <c r="RDS70" i="10"/>
  <c r="RDT70" i="10"/>
  <c r="RDU70" i="10"/>
  <c r="RDV70" i="10"/>
  <c r="RDW70" i="10"/>
  <c r="RDX70" i="10"/>
  <c r="RDY70" i="10"/>
  <c r="RDZ70" i="10"/>
  <c r="REA70" i="10"/>
  <c r="REB70" i="10"/>
  <c r="REC70" i="10"/>
  <c r="RED70" i="10"/>
  <c r="REE70" i="10"/>
  <c r="REF70" i="10"/>
  <c r="REG70" i="10"/>
  <c r="REH70" i="10"/>
  <c r="REI70" i="10"/>
  <c r="REJ70" i="10"/>
  <c r="REK70" i="10"/>
  <c r="REL70" i="10"/>
  <c r="REM70" i="10"/>
  <c r="REN70" i="10"/>
  <c r="REO70" i="10"/>
  <c r="REP70" i="10"/>
  <c r="REQ70" i="10"/>
  <c r="RER70" i="10"/>
  <c r="RES70" i="10"/>
  <c r="RET70" i="10"/>
  <c r="REU70" i="10"/>
  <c r="REV70" i="10"/>
  <c r="REW70" i="10"/>
  <c r="REX70" i="10"/>
  <c r="REY70" i="10"/>
  <c r="REZ70" i="10"/>
  <c r="RFA70" i="10"/>
  <c r="RFB70" i="10"/>
  <c r="RFC70" i="10"/>
  <c r="RFD70" i="10"/>
  <c r="RFE70" i="10"/>
  <c r="RFF70" i="10"/>
  <c r="RFG70" i="10"/>
  <c r="RFH70" i="10"/>
  <c r="RFI70" i="10"/>
  <c r="RFJ70" i="10"/>
  <c r="RFK70" i="10"/>
  <c r="RFL70" i="10"/>
  <c r="RFM70" i="10"/>
  <c r="RFN70" i="10"/>
  <c r="RFO70" i="10"/>
  <c r="RFP70" i="10"/>
  <c r="RFQ70" i="10"/>
  <c r="RFR70" i="10"/>
  <c r="RFS70" i="10"/>
  <c r="RFT70" i="10"/>
  <c r="RFU70" i="10"/>
  <c r="RFV70" i="10"/>
  <c r="RFW70" i="10"/>
  <c r="RFX70" i="10"/>
  <c r="RFY70" i="10"/>
  <c r="RFZ70" i="10"/>
  <c r="RGA70" i="10"/>
  <c r="RGB70" i="10"/>
  <c r="RGC70" i="10"/>
  <c r="RGD70" i="10"/>
  <c r="RGE70" i="10"/>
  <c r="RGF70" i="10"/>
  <c r="RGG70" i="10"/>
  <c r="RGH70" i="10"/>
  <c r="RGI70" i="10"/>
  <c r="RGJ70" i="10"/>
  <c r="RGK70" i="10"/>
  <c r="RGL70" i="10"/>
  <c r="RGM70" i="10"/>
  <c r="RGN70" i="10"/>
  <c r="RGO70" i="10"/>
  <c r="RGP70" i="10"/>
  <c r="RGQ70" i="10"/>
  <c r="RGR70" i="10"/>
  <c r="RGS70" i="10"/>
  <c r="RGT70" i="10"/>
  <c r="RGU70" i="10"/>
  <c r="RGV70" i="10"/>
  <c r="RGW70" i="10"/>
  <c r="RGX70" i="10"/>
  <c r="RGY70" i="10"/>
  <c r="RGZ70" i="10"/>
  <c r="RHA70" i="10"/>
  <c r="RHB70" i="10"/>
  <c r="RHC70" i="10"/>
  <c r="RHD70" i="10"/>
  <c r="RHE70" i="10"/>
  <c r="RHF70" i="10"/>
  <c r="RHG70" i="10"/>
  <c r="RHH70" i="10"/>
  <c r="RHI70" i="10"/>
  <c r="RHJ70" i="10"/>
  <c r="RHK70" i="10"/>
  <c r="RHL70" i="10"/>
  <c r="RHM70" i="10"/>
  <c r="RHN70" i="10"/>
  <c r="RHO70" i="10"/>
  <c r="RHP70" i="10"/>
  <c r="RHQ70" i="10"/>
  <c r="RHR70" i="10"/>
  <c r="RHS70" i="10"/>
  <c r="RHT70" i="10"/>
  <c r="RHU70" i="10"/>
  <c r="RHV70" i="10"/>
  <c r="RHW70" i="10"/>
  <c r="RHX70" i="10"/>
  <c r="RHY70" i="10"/>
  <c r="RHZ70" i="10"/>
  <c r="RIA70" i="10"/>
  <c r="RIB70" i="10"/>
  <c r="RIC70" i="10"/>
  <c r="RID70" i="10"/>
  <c r="RIE70" i="10"/>
  <c r="RIF70" i="10"/>
  <c r="RIG70" i="10"/>
  <c r="RIH70" i="10"/>
  <c r="RII70" i="10"/>
  <c r="RIJ70" i="10"/>
  <c r="RIK70" i="10"/>
  <c r="RIL70" i="10"/>
  <c r="RIM70" i="10"/>
  <c r="RIN70" i="10"/>
  <c r="RIO70" i="10"/>
  <c r="RIP70" i="10"/>
  <c r="RIQ70" i="10"/>
  <c r="RIR70" i="10"/>
  <c r="RIS70" i="10"/>
  <c r="RIT70" i="10"/>
  <c r="RIU70" i="10"/>
  <c r="RIV70" i="10"/>
  <c r="RIW70" i="10"/>
  <c r="RIX70" i="10"/>
  <c r="RIY70" i="10"/>
  <c r="RIZ70" i="10"/>
  <c r="RJA70" i="10"/>
  <c r="RJB70" i="10"/>
  <c r="RJC70" i="10"/>
  <c r="RJD70" i="10"/>
  <c r="RJE70" i="10"/>
  <c r="RJF70" i="10"/>
  <c r="RJG70" i="10"/>
  <c r="RJH70" i="10"/>
  <c r="RJI70" i="10"/>
  <c r="RJJ70" i="10"/>
  <c r="RJK70" i="10"/>
  <c r="RJL70" i="10"/>
  <c r="RJM70" i="10"/>
  <c r="RJN70" i="10"/>
  <c r="RJO70" i="10"/>
  <c r="RJP70" i="10"/>
  <c r="RJQ70" i="10"/>
  <c r="RJR70" i="10"/>
  <c r="RJS70" i="10"/>
  <c r="RJT70" i="10"/>
  <c r="RJU70" i="10"/>
  <c r="RJV70" i="10"/>
  <c r="RJW70" i="10"/>
  <c r="RJX70" i="10"/>
  <c r="RJY70" i="10"/>
  <c r="RJZ70" i="10"/>
  <c r="RKA70" i="10"/>
  <c r="RKB70" i="10"/>
  <c r="RKC70" i="10"/>
  <c r="RKD70" i="10"/>
  <c r="RKE70" i="10"/>
  <c r="RKF70" i="10"/>
  <c r="RKG70" i="10"/>
  <c r="RKH70" i="10"/>
  <c r="RKI70" i="10"/>
  <c r="RKJ70" i="10"/>
  <c r="RKK70" i="10"/>
  <c r="RKL70" i="10"/>
  <c r="RKM70" i="10"/>
  <c r="RKN70" i="10"/>
  <c r="RKO70" i="10"/>
  <c r="RKP70" i="10"/>
  <c r="RKQ70" i="10"/>
  <c r="RKR70" i="10"/>
  <c r="RKS70" i="10"/>
  <c r="RKT70" i="10"/>
  <c r="RKU70" i="10"/>
  <c r="RKV70" i="10"/>
  <c r="RKW70" i="10"/>
  <c r="RKX70" i="10"/>
  <c r="RKY70" i="10"/>
  <c r="RKZ70" i="10"/>
  <c r="RLA70" i="10"/>
  <c r="RLB70" i="10"/>
  <c r="RLC70" i="10"/>
  <c r="RLD70" i="10"/>
  <c r="RLE70" i="10"/>
  <c r="RLF70" i="10"/>
  <c r="RLG70" i="10"/>
  <c r="RLH70" i="10"/>
  <c r="RLI70" i="10"/>
  <c r="RLJ70" i="10"/>
  <c r="RLK70" i="10"/>
  <c r="RLL70" i="10"/>
  <c r="RLM70" i="10"/>
  <c r="RLN70" i="10"/>
  <c r="RLO70" i="10"/>
  <c r="RLP70" i="10"/>
  <c r="RLQ70" i="10"/>
  <c r="RLR70" i="10"/>
  <c r="RLS70" i="10"/>
  <c r="RLT70" i="10"/>
  <c r="RLU70" i="10"/>
  <c r="RLV70" i="10"/>
  <c r="RLW70" i="10"/>
  <c r="RLX70" i="10"/>
  <c r="RLY70" i="10"/>
  <c r="RLZ70" i="10"/>
  <c r="RMA70" i="10"/>
  <c r="RMB70" i="10"/>
  <c r="RMC70" i="10"/>
  <c r="RMD70" i="10"/>
  <c r="RME70" i="10"/>
  <c r="RMF70" i="10"/>
  <c r="RMG70" i="10"/>
  <c r="RMH70" i="10"/>
  <c r="RMI70" i="10"/>
  <c r="RMJ70" i="10"/>
  <c r="RMK70" i="10"/>
  <c r="RML70" i="10"/>
  <c r="RMM70" i="10"/>
  <c r="RMN70" i="10"/>
  <c r="RMO70" i="10"/>
  <c r="RMP70" i="10"/>
  <c r="RMQ70" i="10"/>
  <c r="RMR70" i="10"/>
  <c r="RMS70" i="10"/>
  <c r="RMT70" i="10"/>
  <c r="RMU70" i="10"/>
  <c r="RMV70" i="10"/>
  <c r="RMW70" i="10"/>
  <c r="RMX70" i="10"/>
  <c r="RMY70" i="10"/>
  <c r="RMZ70" i="10"/>
  <c r="RNA70" i="10"/>
  <c r="RNB70" i="10"/>
  <c r="RNC70" i="10"/>
  <c r="RND70" i="10"/>
  <c r="RNE70" i="10"/>
  <c r="RNF70" i="10"/>
  <c r="RNG70" i="10"/>
  <c r="RNH70" i="10"/>
  <c r="RNI70" i="10"/>
  <c r="RNJ70" i="10"/>
  <c r="RNK70" i="10"/>
  <c r="RNL70" i="10"/>
  <c r="RNM70" i="10"/>
  <c r="RNN70" i="10"/>
  <c r="RNO70" i="10"/>
  <c r="RNP70" i="10"/>
  <c r="RNQ70" i="10"/>
  <c r="RNR70" i="10"/>
  <c r="RNS70" i="10"/>
  <c r="RNT70" i="10"/>
  <c r="RNU70" i="10"/>
  <c r="RNV70" i="10"/>
  <c r="RNW70" i="10"/>
  <c r="RNX70" i="10"/>
  <c r="RNY70" i="10"/>
  <c r="RNZ70" i="10"/>
  <c r="ROA70" i="10"/>
  <c r="ROB70" i="10"/>
  <c r="ROC70" i="10"/>
  <c r="ROD70" i="10"/>
  <c r="ROE70" i="10"/>
  <c r="ROF70" i="10"/>
  <c r="ROG70" i="10"/>
  <c r="ROH70" i="10"/>
  <c r="ROI70" i="10"/>
  <c r="ROJ70" i="10"/>
  <c r="ROK70" i="10"/>
  <c r="ROL70" i="10"/>
  <c r="ROM70" i="10"/>
  <c r="RON70" i="10"/>
  <c r="ROO70" i="10"/>
  <c r="ROP70" i="10"/>
  <c r="ROQ70" i="10"/>
  <c r="ROR70" i="10"/>
  <c r="ROS70" i="10"/>
  <c r="ROT70" i="10"/>
  <c r="ROU70" i="10"/>
  <c r="ROV70" i="10"/>
  <c r="ROW70" i="10"/>
  <c r="ROX70" i="10"/>
  <c r="ROY70" i="10"/>
  <c r="ROZ70" i="10"/>
  <c r="RPA70" i="10"/>
  <c r="RPB70" i="10"/>
  <c r="RPC70" i="10"/>
  <c r="RPD70" i="10"/>
  <c r="RPE70" i="10"/>
  <c r="RPF70" i="10"/>
  <c r="RPG70" i="10"/>
  <c r="RPH70" i="10"/>
  <c r="RPI70" i="10"/>
  <c r="RPJ70" i="10"/>
  <c r="RPK70" i="10"/>
  <c r="RPL70" i="10"/>
  <c r="RPM70" i="10"/>
  <c r="RPN70" i="10"/>
  <c r="RPO70" i="10"/>
  <c r="RPP70" i="10"/>
  <c r="RPQ70" i="10"/>
  <c r="RPR70" i="10"/>
  <c r="RPS70" i="10"/>
  <c r="RPT70" i="10"/>
  <c r="RPU70" i="10"/>
  <c r="RPV70" i="10"/>
  <c r="RPW70" i="10"/>
  <c r="RPX70" i="10"/>
  <c r="RPY70" i="10"/>
  <c r="RPZ70" i="10"/>
  <c r="RQA70" i="10"/>
  <c r="RQB70" i="10"/>
  <c r="RQC70" i="10"/>
  <c r="RQD70" i="10"/>
  <c r="RQE70" i="10"/>
  <c r="RQF70" i="10"/>
  <c r="RQG70" i="10"/>
  <c r="RQH70" i="10"/>
  <c r="RQI70" i="10"/>
  <c r="RQJ70" i="10"/>
  <c r="RQK70" i="10"/>
  <c r="RQL70" i="10"/>
  <c r="RQM70" i="10"/>
  <c r="RQN70" i="10"/>
  <c r="RQO70" i="10"/>
  <c r="RQP70" i="10"/>
  <c r="RQQ70" i="10"/>
  <c r="RQR70" i="10"/>
  <c r="RQS70" i="10"/>
  <c r="RQT70" i="10"/>
  <c r="RQU70" i="10"/>
  <c r="RQV70" i="10"/>
  <c r="RQW70" i="10"/>
  <c r="RQX70" i="10"/>
  <c r="RQY70" i="10"/>
  <c r="RQZ70" i="10"/>
  <c r="RRA70" i="10"/>
  <c r="RRB70" i="10"/>
  <c r="RRC70" i="10"/>
  <c r="RRD70" i="10"/>
  <c r="RRE70" i="10"/>
  <c r="RRF70" i="10"/>
  <c r="RRG70" i="10"/>
  <c r="RRH70" i="10"/>
  <c r="RRI70" i="10"/>
  <c r="RRJ70" i="10"/>
  <c r="RRK70" i="10"/>
  <c r="RRL70" i="10"/>
  <c r="RRM70" i="10"/>
  <c r="RRN70" i="10"/>
  <c r="RRO70" i="10"/>
  <c r="RRP70" i="10"/>
  <c r="RRQ70" i="10"/>
  <c r="RRR70" i="10"/>
  <c r="RRS70" i="10"/>
  <c r="RRT70" i="10"/>
  <c r="RRU70" i="10"/>
  <c r="RRV70" i="10"/>
  <c r="RRW70" i="10"/>
  <c r="RRX70" i="10"/>
  <c r="RRY70" i="10"/>
  <c r="RRZ70" i="10"/>
  <c r="RSA70" i="10"/>
  <c r="RSB70" i="10"/>
  <c r="RSC70" i="10"/>
  <c r="RSD70" i="10"/>
  <c r="RSE70" i="10"/>
  <c r="RSF70" i="10"/>
  <c r="RSG70" i="10"/>
  <c r="RSH70" i="10"/>
  <c r="RSI70" i="10"/>
  <c r="RSJ70" i="10"/>
  <c r="RSK70" i="10"/>
  <c r="RSL70" i="10"/>
  <c r="RSM70" i="10"/>
  <c r="RSN70" i="10"/>
  <c r="RSO70" i="10"/>
  <c r="RSP70" i="10"/>
  <c r="RSQ70" i="10"/>
  <c r="RSR70" i="10"/>
  <c r="RSS70" i="10"/>
  <c r="RST70" i="10"/>
  <c r="RSU70" i="10"/>
  <c r="RSV70" i="10"/>
  <c r="RSW70" i="10"/>
  <c r="RSX70" i="10"/>
  <c r="RSY70" i="10"/>
  <c r="RSZ70" i="10"/>
  <c r="RTA70" i="10"/>
  <c r="RTB70" i="10"/>
  <c r="RTC70" i="10"/>
  <c r="RTD70" i="10"/>
  <c r="RTE70" i="10"/>
  <c r="RTF70" i="10"/>
  <c r="RTG70" i="10"/>
  <c r="RTH70" i="10"/>
  <c r="RTI70" i="10"/>
  <c r="RTJ70" i="10"/>
  <c r="RTK70" i="10"/>
  <c r="RTL70" i="10"/>
  <c r="RTM70" i="10"/>
  <c r="RTN70" i="10"/>
  <c r="RTO70" i="10"/>
  <c r="RTP70" i="10"/>
  <c r="RTQ70" i="10"/>
  <c r="RTR70" i="10"/>
  <c r="RTS70" i="10"/>
  <c r="RTT70" i="10"/>
  <c r="RTU70" i="10"/>
  <c r="RTV70" i="10"/>
  <c r="RTW70" i="10"/>
  <c r="RTX70" i="10"/>
  <c r="RTY70" i="10"/>
  <c r="RTZ70" i="10"/>
  <c r="RUA70" i="10"/>
  <c r="RUB70" i="10"/>
  <c r="RUC70" i="10"/>
  <c r="RUD70" i="10"/>
  <c r="RUE70" i="10"/>
  <c r="RUF70" i="10"/>
  <c r="RUG70" i="10"/>
  <c r="RUH70" i="10"/>
  <c r="RUI70" i="10"/>
  <c r="RUJ70" i="10"/>
  <c r="RUK70" i="10"/>
  <c r="RUL70" i="10"/>
  <c r="RUM70" i="10"/>
  <c r="RUN70" i="10"/>
  <c r="RUO70" i="10"/>
  <c r="RUP70" i="10"/>
  <c r="RUQ70" i="10"/>
  <c r="RUR70" i="10"/>
  <c r="RUS70" i="10"/>
  <c r="RUT70" i="10"/>
  <c r="RUU70" i="10"/>
  <c r="RUV70" i="10"/>
  <c r="RUW70" i="10"/>
  <c r="RUX70" i="10"/>
  <c r="RUY70" i="10"/>
  <c r="RUZ70" i="10"/>
  <c r="RVA70" i="10"/>
  <c r="RVB70" i="10"/>
  <c r="RVC70" i="10"/>
  <c r="RVD70" i="10"/>
  <c r="RVE70" i="10"/>
  <c r="RVF70" i="10"/>
  <c r="RVG70" i="10"/>
  <c r="RVH70" i="10"/>
  <c r="RVI70" i="10"/>
  <c r="RVJ70" i="10"/>
  <c r="RVK70" i="10"/>
  <c r="RVL70" i="10"/>
  <c r="RVM70" i="10"/>
  <c r="RVN70" i="10"/>
  <c r="RVO70" i="10"/>
  <c r="RVP70" i="10"/>
  <c r="RVQ70" i="10"/>
  <c r="RVR70" i="10"/>
  <c r="RVS70" i="10"/>
  <c r="RVT70" i="10"/>
  <c r="RVU70" i="10"/>
  <c r="RVV70" i="10"/>
  <c r="RVW70" i="10"/>
  <c r="RVX70" i="10"/>
  <c r="RVY70" i="10"/>
  <c r="RVZ70" i="10"/>
  <c r="RWA70" i="10"/>
  <c r="RWB70" i="10"/>
  <c r="RWC70" i="10"/>
  <c r="RWD70" i="10"/>
  <c r="RWE70" i="10"/>
  <c r="RWF70" i="10"/>
  <c r="RWG70" i="10"/>
  <c r="RWH70" i="10"/>
  <c r="RWI70" i="10"/>
  <c r="RWJ70" i="10"/>
  <c r="RWK70" i="10"/>
  <c r="RWL70" i="10"/>
  <c r="RWM70" i="10"/>
  <c r="RWN70" i="10"/>
  <c r="RWO70" i="10"/>
  <c r="RWP70" i="10"/>
  <c r="RWQ70" i="10"/>
  <c r="RWR70" i="10"/>
  <c r="RWS70" i="10"/>
  <c r="RWT70" i="10"/>
  <c r="RWU70" i="10"/>
  <c r="RWV70" i="10"/>
  <c r="RWW70" i="10"/>
  <c r="RWX70" i="10"/>
  <c r="RWY70" i="10"/>
  <c r="RWZ70" i="10"/>
  <c r="RXA70" i="10"/>
  <c r="RXB70" i="10"/>
  <c r="RXC70" i="10"/>
  <c r="RXD70" i="10"/>
  <c r="RXE70" i="10"/>
  <c r="RXF70" i="10"/>
  <c r="RXG70" i="10"/>
  <c r="RXH70" i="10"/>
  <c r="RXI70" i="10"/>
  <c r="RXJ70" i="10"/>
  <c r="RXK70" i="10"/>
  <c r="RXL70" i="10"/>
  <c r="RXM70" i="10"/>
  <c r="RXN70" i="10"/>
  <c r="RXO70" i="10"/>
  <c r="RXP70" i="10"/>
  <c r="RXQ70" i="10"/>
  <c r="RXR70" i="10"/>
  <c r="RXS70" i="10"/>
  <c r="RXT70" i="10"/>
  <c r="RXU70" i="10"/>
  <c r="RXV70" i="10"/>
  <c r="RXW70" i="10"/>
  <c r="RXX70" i="10"/>
  <c r="RXY70" i="10"/>
  <c r="RXZ70" i="10"/>
  <c r="RYA70" i="10"/>
  <c r="RYB70" i="10"/>
  <c r="RYC70" i="10"/>
  <c r="RYD70" i="10"/>
  <c r="RYE70" i="10"/>
  <c r="RYF70" i="10"/>
  <c r="RYG70" i="10"/>
  <c r="RYH70" i="10"/>
  <c r="RYI70" i="10"/>
  <c r="RYJ70" i="10"/>
  <c r="RYK70" i="10"/>
  <c r="RYL70" i="10"/>
  <c r="RYM70" i="10"/>
  <c r="RYN70" i="10"/>
  <c r="RYO70" i="10"/>
  <c r="RYP70" i="10"/>
  <c r="RYQ70" i="10"/>
  <c r="RYR70" i="10"/>
  <c r="RYS70" i="10"/>
  <c r="RYT70" i="10"/>
  <c r="RYU70" i="10"/>
  <c r="RYV70" i="10"/>
  <c r="RYW70" i="10"/>
  <c r="RYX70" i="10"/>
  <c r="RYY70" i="10"/>
  <c r="RYZ70" i="10"/>
  <c r="RZA70" i="10"/>
  <c r="RZB70" i="10"/>
  <c r="RZC70" i="10"/>
  <c r="RZD70" i="10"/>
  <c r="RZE70" i="10"/>
  <c r="RZF70" i="10"/>
  <c r="RZG70" i="10"/>
  <c r="RZH70" i="10"/>
  <c r="RZI70" i="10"/>
  <c r="RZJ70" i="10"/>
  <c r="RZK70" i="10"/>
  <c r="RZL70" i="10"/>
  <c r="RZM70" i="10"/>
  <c r="RZN70" i="10"/>
  <c r="RZO70" i="10"/>
  <c r="RZP70" i="10"/>
  <c r="RZQ70" i="10"/>
  <c r="RZR70" i="10"/>
  <c r="RZS70" i="10"/>
  <c r="RZT70" i="10"/>
  <c r="RZU70" i="10"/>
  <c r="RZV70" i="10"/>
  <c r="RZW70" i="10"/>
  <c r="RZX70" i="10"/>
  <c r="RZY70" i="10"/>
  <c r="RZZ70" i="10"/>
  <c r="SAA70" i="10"/>
  <c r="SAB70" i="10"/>
  <c r="SAC70" i="10"/>
  <c r="SAD70" i="10"/>
  <c r="SAE70" i="10"/>
  <c r="SAF70" i="10"/>
  <c r="SAG70" i="10"/>
  <c r="SAH70" i="10"/>
  <c r="SAI70" i="10"/>
  <c r="SAJ70" i="10"/>
  <c r="SAK70" i="10"/>
  <c r="SAL70" i="10"/>
  <c r="SAM70" i="10"/>
  <c r="SAN70" i="10"/>
  <c r="SAO70" i="10"/>
  <c r="SAP70" i="10"/>
  <c r="SAQ70" i="10"/>
  <c r="SAR70" i="10"/>
  <c r="SAS70" i="10"/>
  <c r="SAT70" i="10"/>
  <c r="SAU70" i="10"/>
  <c r="SAV70" i="10"/>
  <c r="SAW70" i="10"/>
  <c r="SAX70" i="10"/>
  <c r="SAY70" i="10"/>
  <c r="SAZ70" i="10"/>
  <c r="SBA70" i="10"/>
  <c r="SBB70" i="10"/>
  <c r="SBC70" i="10"/>
  <c r="SBD70" i="10"/>
  <c r="SBE70" i="10"/>
  <c r="SBF70" i="10"/>
  <c r="SBG70" i="10"/>
  <c r="SBH70" i="10"/>
  <c r="SBI70" i="10"/>
  <c r="SBJ70" i="10"/>
  <c r="SBK70" i="10"/>
  <c r="SBL70" i="10"/>
  <c r="SBM70" i="10"/>
  <c r="SBN70" i="10"/>
  <c r="SBO70" i="10"/>
  <c r="SBP70" i="10"/>
  <c r="SBQ70" i="10"/>
  <c r="SBR70" i="10"/>
  <c r="SBS70" i="10"/>
  <c r="SBT70" i="10"/>
  <c r="SBU70" i="10"/>
  <c r="SBV70" i="10"/>
  <c r="SBW70" i="10"/>
  <c r="SBX70" i="10"/>
  <c r="SBY70" i="10"/>
  <c r="SBZ70" i="10"/>
  <c r="SCA70" i="10"/>
  <c r="SCB70" i="10"/>
  <c r="SCC70" i="10"/>
  <c r="SCD70" i="10"/>
  <c r="SCE70" i="10"/>
  <c r="SCF70" i="10"/>
  <c r="SCG70" i="10"/>
  <c r="SCH70" i="10"/>
  <c r="SCI70" i="10"/>
  <c r="SCJ70" i="10"/>
  <c r="SCK70" i="10"/>
  <c r="SCL70" i="10"/>
  <c r="SCM70" i="10"/>
  <c r="SCN70" i="10"/>
  <c r="SCO70" i="10"/>
  <c r="SCP70" i="10"/>
  <c r="SCQ70" i="10"/>
  <c r="SCR70" i="10"/>
  <c r="SCS70" i="10"/>
  <c r="SCT70" i="10"/>
  <c r="SCU70" i="10"/>
  <c r="SCV70" i="10"/>
  <c r="SCW70" i="10"/>
  <c r="SCX70" i="10"/>
  <c r="SCY70" i="10"/>
  <c r="SCZ70" i="10"/>
  <c r="SDA70" i="10"/>
  <c r="SDB70" i="10"/>
  <c r="SDC70" i="10"/>
  <c r="SDD70" i="10"/>
  <c r="SDE70" i="10"/>
  <c r="SDF70" i="10"/>
  <c r="SDG70" i="10"/>
  <c r="SDH70" i="10"/>
  <c r="SDI70" i="10"/>
  <c r="SDJ70" i="10"/>
  <c r="SDK70" i="10"/>
  <c r="SDL70" i="10"/>
  <c r="SDM70" i="10"/>
  <c r="SDN70" i="10"/>
  <c r="SDO70" i="10"/>
  <c r="SDP70" i="10"/>
  <c r="SDQ70" i="10"/>
  <c r="SDR70" i="10"/>
  <c r="SDS70" i="10"/>
  <c r="SDT70" i="10"/>
  <c r="SDU70" i="10"/>
  <c r="SDV70" i="10"/>
  <c r="SDW70" i="10"/>
  <c r="SDX70" i="10"/>
  <c r="SDY70" i="10"/>
  <c r="SDZ70" i="10"/>
  <c r="SEA70" i="10"/>
  <c r="SEB70" i="10"/>
  <c r="SEC70" i="10"/>
  <c r="SED70" i="10"/>
  <c r="SEE70" i="10"/>
  <c r="SEF70" i="10"/>
  <c r="SEG70" i="10"/>
  <c r="SEH70" i="10"/>
  <c r="SEI70" i="10"/>
  <c r="SEJ70" i="10"/>
  <c r="SEK70" i="10"/>
  <c r="SEL70" i="10"/>
  <c r="SEM70" i="10"/>
  <c r="SEN70" i="10"/>
  <c r="SEO70" i="10"/>
  <c r="SEP70" i="10"/>
  <c r="SEQ70" i="10"/>
  <c r="SER70" i="10"/>
  <c r="SES70" i="10"/>
  <c r="SET70" i="10"/>
  <c r="SEU70" i="10"/>
  <c r="SEV70" i="10"/>
  <c r="SEW70" i="10"/>
  <c r="SEX70" i="10"/>
  <c r="SEY70" i="10"/>
  <c r="SEZ70" i="10"/>
  <c r="SFA70" i="10"/>
  <c r="SFB70" i="10"/>
  <c r="SFC70" i="10"/>
  <c r="SFD70" i="10"/>
  <c r="SFE70" i="10"/>
  <c r="SFF70" i="10"/>
  <c r="SFG70" i="10"/>
  <c r="SFH70" i="10"/>
  <c r="SFI70" i="10"/>
  <c r="SFJ70" i="10"/>
  <c r="SFK70" i="10"/>
  <c r="SFL70" i="10"/>
  <c r="SFM70" i="10"/>
  <c r="SFN70" i="10"/>
  <c r="SFO70" i="10"/>
  <c r="SFP70" i="10"/>
  <c r="SFQ70" i="10"/>
  <c r="SFR70" i="10"/>
  <c r="SFS70" i="10"/>
  <c r="SFT70" i="10"/>
  <c r="SFU70" i="10"/>
  <c r="SFV70" i="10"/>
  <c r="SFW70" i="10"/>
  <c r="SFX70" i="10"/>
  <c r="SFY70" i="10"/>
  <c r="SFZ70" i="10"/>
  <c r="SGA70" i="10"/>
  <c r="SGB70" i="10"/>
  <c r="SGC70" i="10"/>
  <c r="SGD70" i="10"/>
  <c r="SGE70" i="10"/>
  <c r="SGF70" i="10"/>
  <c r="SGG70" i="10"/>
  <c r="SGH70" i="10"/>
  <c r="SGI70" i="10"/>
  <c r="SGJ70" i="10"/>
  <c r="SGK70" i="10"/>
  <c r="SGL70" i="10"/>
  <c r="SGM70" i="10"/>
  <c r="SGN70" i="10"/>
  <c r="SGO70" i="10"/>
  <c r="SGP70" i="10"/>
  <c r="SGQ70" i="10"/>
  <c r="SGR70" i="10"/>
  <c r="SGS70" i="10"/>
  <c r="SGT70" i="10"/>
  <c r="SGU70" i="10"/>
  <c r="SGV70" i="10"/>
  <c r="SGW70" i="10"/>
  <c r="SGX70" i="10"/>
  <c r="SGY70" i="10"/>
  <c r="SGZ70" i="10"/>
  <c r="SHA70" i="10"/>
  <c r="SHB70" i="10"/>
  <c r="SHC70" i="10"/>
  <c r="SHD70" i="10"/>
  <c r="SHE70" i="10"/>
  <c r="SHF70" i="10"/>
  <c r="SHG70" i="10"/>
  <c r="SHH70" i="10"/>
  <c r="SHI70" i="10"/>
  <c r="SHJ70" i="10"/>
  <c r="SHK70" i="10"/>
  <c r="SHL70" i="10"/>
  <c r="SHM70" i="10"/>
  <c r="SHN70" i="10"/>
  <c r="SHO70" i="10"/>
  <c r="SHP70" i="10"/>
  <c r="SHQ70" i="10"/>
  <c r="SHR70" i="10"/>
  <c r="SHS70" i="10"/>
  <c r="SHT70" i="10"/>
  <c r="SHU70" i="10"/>
  <c r="SHV70" i="10"/>
  <c r="SHW70" i="10"/>
  <c r="SHX70" i="10"/>
  <c r="SHY70" i="10"/>
  <c r="SHZ70" i="10"/>
  <c r="SIA70" i="10"/>
  <c r="SIB70" i="10"/>
  <c r="SIC70" i="10"/>
  <c r="SID70" i="10"/>
  <c r="SIE70" i="10"/>
  <c r="SIF70" i="10"/>
  <c r="SIG70" i="10"/>
  <c r="SIH70" i="10"/>
  <c r="SII70" i="10"/>
  <c r="SIJ70" i="10"/>
  <c r="SIK70" i="10"/>
  <c r="SIL70" i="10"/>
  <c r="SIM70" i="10"/>
  <c r="SIN70" i="10"/>
  <c r="SIO70" i="10"/>
  <c r="SIP70" i="10"/>
  <c r="SIQ70" i="10"/>
  <c r="SIR70" i="10"/>
  <c r="SIS70" i="10"/>
  <c r="SIT70" i="10"/>
  <c r="SIU70" i="10"/>
  <c r="SIV70" i="10"/>
  <c r="SIW70" i="10"/>
  <c r="SIX70" i="10"/>
  <c r="SIY70" i="10"/>
  <c r="SIZ70" i="10"/>
  <c r="SJA70" i="10"/>
  <c r="SJB70" i="10"/>
  <c r="SJC70" i="10"/>
  <c r="SJD70" i="10"/>
  <c r="SJE70" i="10"/>
  <c r="SJF70" i="10"/>
  <c r="SJG70" i="10"/>
  <c r="SJH70" i="10"/>
  <c r="SJI70" i="10"/>
  <c r="SJJ70" i="10"/>
  <c r="SJK70" i="10"/>
  <c r="SJL70" i="10"/>
  <c r="SJM70" i="10"/>
  <c r="SJN70" i="10"/>
  <c r="SJO70" i="10"/>
  <c r="SJP70" i="10"/>
  <c r="SJQ70" i="10"/>
  <c r="SJR70" i="10"/>
  <c r="SJS70" i="10"/>
  <c r="SJT70" i="10"/>
  <c r="SJU70" i="10"/>
  <c r="SJV70" i="10"/>
  <c r="SJW70" i="10"/>
  <c r="SJX70" i="10"/>
  <c r="SJY70" i="10"/>
  <c r="SJZ70" i="10"/>
  <c r="SKA70" i="10"/>
  <c r="SKB70" i="10"/>
  <c r="SKC70" i="10"/>
  <c r="SKD70" i="10"/>
  <c r="SKE70" i="10"/>
  <c r="SKF70" i="10"/>
  <c r="SKG70" i="10"/>
  <c r="SKH70" i="10"/>
  <c r="SKI70" i="10"/>
  <c r="SKJ70" i="10"/>
  <c r="SKK70" i="10"/>
  <c r="SKL70" i="10"/>
  <c r="SKM70" i="10"/>
  <c r="SKN70" i="10"/>
  <c r="SKO70" i="10"/>
  <c r="SKP70" i="10"/>
  <c r="SKQ70" i="10"/>
  <c r="SKR70" i="10"/>
  <c r="SKS70" i="10"/>
  <c r="SKT70" i="10"/>
  <c r="SKU70" i="10"/>
  <c r="SKV70" i="10"/>
  <c r="SKW70" i="10"/>
  <c r="SKX70" i="10"/>
  <c r="SKY70" i="10"/>
  <c r="SKZ70" i="10"/>
  <c r="SLA70" i="10"/>
  <c r="SLB70" i="10"/>
  <c r="SLC70" i="10"/>
  <c r="SLD70" i="10"/>
  <c r="SLE70" i="10"/>
  <c r="SLF70" i="10"/>
  <c r="SLG70" i="10"/>
  <c r="SLH70" i="10"/>
  <c r="SLI70" i="10"/>
  <c r="SLJ70" i="10"/>
  <c r="SLK70" i="10"/>
  <c r="SLL70" i="10"/>
  <c r="SLM70" i="10"/>
  <c r="SLN70" i="10"/>
  <c r="SLO70" i="10"/>
  <c r="SLP70" i="10"/>
  <c r="SLQ70" i="10"/>
  <c r="SLR70" i="10"/>
  <c r="SLS70" i="10"/>
  <c r="SLT70" i="10"/>
  <c r="SLU70" i="10"/>
  <c r="SLV70" i="10"/>
  <c r="SLW70" i="10"/>
  <c r="SLX70" i="10"/>
  <c r="SLY70" i="10"/>
  <c r="SLZ70" i="10"/>
  <c r="SMA70" i="10"/>
  <c r="SMB70" i="10"/>
  <c r="SMC70" i="10"/>
  <c r="SMD70" i="10"/>
  <c r="SME70" i="10"/>
  <c r="SMF70" i="10"/>
  <c r="SMG70" i="10"/>
  <c r="SMH70" i="10"/>
  <c r="SMI70" i="10"/>
  <c r="SMJ70" i="10"/>
  <c r="SMK70" i="10"/>
  <c r="SML70" i="10"/>
  <c r="SMM70" i="10"/>
  <c r="SMN70" i="10"/>
  <c r="SMO70" i="10"/>
  <c r="SMP70" i="10"/>
  <c r="SMQ70" i="10"/>
  <c r="SMR70" i="10"/>
  <c r="SMS70" i="10"/>
  <c r="SMT70" i="10"/>
  <c r="SMU70" i="10"/>
  <c r="SMV70" i="10"/>
  <c r="SMW70" i="10"/>
  <c r="SMX70" i="10"/>
  <c r="SMY70" i="10"/>
  <c r="SMZ70" i="10"/>
  <c r="SNA70" i="10"/>
  <c r="SNB70" i="10"/>
  <c r="SNC70" i="10"/>
  <c r="SND70" i="10"/>
  <c r="SNE70" i="10"/>
  <c r="SNF70" i="10"/>
  <c r="SNG70" i="10"/>
  <c r="SNH70" i="10"/>
  <c r="SNI70" i="10"/>
  <c r="SNJ70" i="10"/>
  <c r="SNK70" i="10"/>
  <c r="SNL70" i="10"/>
  <c r="SNM70" i="10"/>
  <c r="SNN70" i="10"/>
  <c r="SNO70" i="10"/>
  <c r="SNP70" i="10"/>
  <c r="SNQ70" i="10"/>
  <c r="SNR70" i="10"/>
  <c r="SNS70" i="10"/>
  <c r="SNT70" i="10"/>
  <c r="SNU70" i="10"/>
  <c r="SNV70" i="10"/>
  <c r="SNW70" i="10"/>
  <c r="SNX70" i="10"/>
  <c r="SNY70" i="10"/>
  <c r="SNZ70" i="10"/>
  <c r="SOA70" i="10"/>
  <c r="SOB70" i="10"/>
  <c r="SOC70" i="10"/>
  <c r="SOD70" i="10"/>
  <c r="SOE70" i="10"/>
  <c r="SOF70" i="10"/>
  <c r="SOG70" i="10"/>
  <c r="SOH70" i="10"/>
  <c r="SOI70" i="10"/>
  <c r="SOJ70" i="10"/>
  <c r="SOK70" i="10"/>
  <c r="SOL70" i="10"/>
  <c r="SOM70" i="10"/>
  <c r="SON70" i="10"/>
  <c r="SOO70" i="10"/>
  <c r="SOP70" i="10"/>
  <c r="SOQ70" i="10"/>
  <c r="SOR70" i="10"/>
  <c r="SOS70" i="10"/>
  <c r="SOT70" i="10"/>
  <c r="SOU70" i="10"/>
  <c r="SOV70" i="10"/>
  <c r="SOW70" i="10"/>
  <c r="SOX70" i="10"/>
  <c r="SOY70" i="10"/>
  <c r="SOZ70" i="10"/>
  <c r="SPA70" i="10"/>
  <c r="SPB70" i="10"/>
  <c r="SPC70" i="10"/>
  <c r="SPD70" i="10"/>
  <c r="SPE70" i="10"/>
  <c r="SPF70" i="10"/>
  <c r="SPG70" i="10"/>
  <c r="SPH70" i="10"/>
  <c r="SPI70" i="10"/>
  <c r="SPJ70" i="10"/>
  <c r="SPK70" i="10"/>
  <c r="SPL70" i="10"/>
  <c r="SPM70" i="10"/>
  <c r="SPN70" i="10"/>
  <c r="SPO70" i="10"/>
  <c r="SPP70" i="10"/>
  <c r="SPQ70" i="10"/>
  <c r="SPR70" i="10"/>
  <c r="SPS70" i="10"/>
  <c r="SPT70" i="10"/>
  <c r="SPU70" i="10"/>
  <c r="SPV70" i="10"/>
  <c r="SPW70" i="10"/>
  <c r="SPX70" i="10"/>
  <c r="SPY70" i="10"/>
  <c r="SPZ70" i="10"/>
  <c r="SQA70" i="10"/>
  <c r="SQB70" i="10"/>
  <c r="SQC70" i="10"/>
  <c r="SQD70" i="10"/>
  <c r="SQE70" i="10"/>
  <c r="SQF70" i="10"/>
  <c r="SQG70" i="10"/>
  <c r="SQH70" i="10"/>
  <c r="SQI70" i="10"/>
  <c r="SQJ70" i="10"/>
  <c r="SQK70" i="10"/>
  <c r="SQL70" i="10"/>
  <c r="SQM70" i="10"/>
  <c r="SQN70" i="10"/>
  <c r="SQO70" i="10"/>
  <c r="SQP70" i="10"/>
  <c r="SQQ70" i="10"/>
  <c r="SQR70" i="10"/>
  <c r="SQS70" i="10"/>
  <c r="SQT70" i="10"/>
  <c r="SQU70" i="10"/>
  <c r="SQV70" i="10"/>
  <c r="SQW70" i="10"/>
  <c r="SQX70" i="10"/>
  <c r="SQY70" i="10"/>
  <c r="SQZ70" i="10"/>
  <c r="SRA70" i="10"/>
  <c r="SRB70" i="10"/>
  <c r="SRC70" i="10"/>
  <c r="SRD70" i="10"/>
  <c r="SRE70" i="10"/>
  <c r="SRF70" i="10"/>
  <c r="SRG70" i="10"/>
  <c r="SRH70" i="10"/>
  <c r="SRI70" i="10"/>
  <c r="SRJ70" i="10"/>
  <c r="SRK70" i="10"/>
  <c r="SRL70" i="10"/>
  <c r="SRM70" i="10"/>
  <c r="SRN70" i="10"/>
  <c r="SRO70" i="10"/>
  <c r="SRP70" i="10"/>
  <c r="SRQ70" i="10"/>
  <c r="SRR70" i="10"/>
  <c r="SRS70" i="10"/>
  <c r="SRT70" i="10"/>
  <c r="SRU70" i="10"/>
  <c r="SRV70" i="10"/>
  <c r="SRW70" i="10"/>
  <c r="SRX70" i="10"/>
  <c r="SRY70" i="10"/>
  <c r="SRZ70" i="10"/>
  <c r="SSA70" i="10"/>
  <c r="SSB70" i="10"/>
  <c r="SSC70" i="10"/>
  <c r="SSD70" i="10"/>
  <c r="SSE70" i="10"/>
  <c r="SSF70" i="10"/>
  <c r="SSG70" i="10"/>
  <c r="SSH70" i="10"/>
  <c r="SSI70" i="10"/>
  <c r="SSJ70" i="10"/>
  <c r="SSK70" i="10"/>
  <c r="SSL70" i="10"/>
  <c r="SSM70" i="10"/>
  <c r="SSN70" i="10"/>
  <c r="SSO70" i="10"/>
  <c r="SSP70" i="10"/>
  <c r="SSQ70" i="10"/>
  <c r="SSR70" i="10"/>
  <c r="SSS70" i="10"/>
  <c r="SST70" i="10"/>
  <c r="SSU70" i="10"/>
  <c r="SSV70" i="10"/>
  <c r="SSW70" i="10"/>
  <c r="SSX70" i="10"/>
  <c r="SSY70" i="10"/>
  <c r="SSZ70" i="10"/>
  <c r="STA70" i="10"/>
  <c r="STB70" i="10"/>
  <c r="STC70" i="10"/>
  <c r="STD70" i="10"/>
  <c r="STE70" i="10"/>
  <c r="STF70" i="10"/>
  <c r="STG70" i="10"/>
  <c r="STH70" i="10"/>
  <c r="STI70" i="10"/>
  <c r="STJ70" i="10"/>
  <c r="STK70" i="10"/>
  <c r="STL70" i="10"/>
  <c r="STM70" i="10"/>
  <c r="STN70" i="10"/>
  <c r="STO70" i="10"/>
  <c r="STP70" i="10"/>
  <c r="STQ70" i="10"/>
  <c r="STR70" i="10"/>
  <c r="STS70" i="10"/>
  <c r="STT70" i="10"/>
  <c r="STU70" i="10"/>
  <c r="STV70" i="10"/>
  <c r="STW70" i="10"/>
  <c r="STX70" i="10"/>
  <c r="STY70" i="10"/>
  <c r="STZ70" i="10"/>
  <c r="SUA70" i="10"/>
  <c r="SUB70" i="10"/>
  <c r="SUC70" i="10"/>
  <c r="SUD70" i="10"/>
  <c r="SUE70" i="10"/>
  <c r="SUF70" i="10"/>
  <c r="SUG70" i="10"/>
  <c r="SUH70" i="10"/>
  <c r="SUI70" i="10"/>
  <c r="SUJ70" i="10"/>
  <c r="SUK70" i="10"/>
  <c r="SUL70" i="10"/>
  <c r="SUM70" i="10"/>
  <c r="SUN70" i="10"/>
  <c r="SUO70" i="10"/>
  <c r="SUP70" i="10"/>
  <c r="SUQ70" i="10"/>
  <c r="SUR70" i="10"/>
  <c r="SUS70" i="10"/>
  <c r="SUT70" i="10"/>
  <c r="SUU70" i="10"/>
  <c r="SUV70" i="10"/>
  <c r="SUW70" i="10"/>
  <c r="SUX70" i="10"/>
  <c r="SUY70" i="10"/>
  <c r="SUZ70" i="10"/>
  <c r="SVA70" i="10"/>
  <c r="SVB70" i="10"/>
  <c r="SVC70" i="10"/>
  <c r="SVD70" i="10"/>
  <c r="SVE70" i="10"/>
  <c r="SVF70" i="10"/>
  <c r="SVG70" i="10"/>
  <c r="SVH70" i="10"/>
  <c r="SVI70" i="10"/>
  <c r="SVJ70" i="10"/>
  <c r="SVK70" i="10"/>
  <c r="SVL70" i="10"/>
  <c r="SVM70" i="10"/>
  <c r="SVN70" i="10"/>
  <c r="SVO70" i="10"/>
  <c r="SVP70" i="10"/>
  <c r="SVQ70" i="10"/>
  <c r="SVR70" i="10"/>
  <c r="SVS70" i="10"/>
  <c r="SVT70" i="10"/>
  <c r="SVU70" i="10"/>
  <c r="SVV70" i="10"/>
  <c r="SVW70" i="10"/>
  <c r="SVX70" i="10"/>
  <c r="SVY70" i="10"/>
  <c r="SVZ70" i="10"/>
  <c r="SWA70" i="10"/>
  <c r="SWB70" i="10"/>
  <c r="SWC70" i="10"/>
  <c r="SWD70" i="10"/>
  <c r="SWE70" i="10"/>
  <c r="SWF70" i="10"/>
  <c r="SWG70" i="10"/>
  <c r="SWH70" i="10"/>
  <c r="SWI70" i="10"/>
  <c r="SWJ70" i="10"/>
  <c r="SWK70" i="10"/>
  <c r="SWL70" i="10"/>
  <c r="SWM70" i="10"/>
  <c r="SWN70" i="10"/>
  <c r="SWO70" i="10"/>
  <c r="SWP70" i="10"/>
  <c r="SWQ70" i="10"/>
  <c r="SWR70" i="10"/>
  <c r="SWS70" i="10"/>
  <c r="SWT70" i="10"/>
  <c r="SWU70" i="10"/>
  <c r="SWV70" i="10"/>
  <c r="SWW70" i="10"/>
  <c r="SWX70" i="10"/>
  <c r="SWY70" i="10"/>
  <c r="SWZ70" i="10"/>
  <c r="SXA70" i="10"/>
  <c r="SXB70" i="10"/>
  <c r="SXC70" i="10"/>
  <c r="SXD70" i="10"/>
  <c r="SXE70" i="10"/>
  <c r="SXF70" i="10"/>
  <c r="SXG70" i="10"/>
  <c r="SXH70" i="10"/>
  <c r="SXI70" i="10"/>
  <c r="SXJ70" i="10"/>
  <c r="SXK70" i="10"/>
  <c r="SXL70" i="10"/>
  <c r="SXM70" i="10"/>
  <c r="SXN70" i="10"/>
  <c r="SXO70" i="10"/>
  <c r="SXP70" i="10"/>
  <c r="SXQ70" i="10"/>
  <c r="SXR70" i="10"/>
  <c r="SXS70" i="10"/>
  <c r="SXT70" i="10"/>
  <c r="SXU70" i="10"/>
  <c r="SXV70" i="10"/>
  <c r="SXW70" i="10"/>
  <c r="SXX70" i="10"/>
  <c r="SXY70" i="10"/>
  <c r="SXZ70" i="10"/>
  <c r="SYA70" i="10"/>
  <c r="SYB70" i="10"/>
  <c r="SYC70" i="10"/>
  <c r="SYD70" i="10"/>
  <c r="SYE70" i="10"/>
  <c r="SYF70" i="10"/>
  <c r="SYG70" i="10"/>
  <c r="SYH70" i="10"/>
  <c r="SYI70" i="10"/>
  <c r="SYJ70" i="10"/>
  <c r="SYK70" i="10"/>
  <c r="SYL70" i="10"/>
  <c r="SYM70" i="10"/>
  <c r="SYN70" i="10"/>
  <c r="SYO70" i="10"/>
  <c r="SYP70" i="10"/>
  <c r="SYQ70" i="10"/>
  <c r="SYR70" i="10"/>
  <c r="SYS70" i="10"/>
  <c r="SYT70" i="10"/>
  <c r="SYU70" i="10"/>
  <c r="SYV70" i="10"/>
  <c r="SYW70" i="10"/>
  <c r="SYX70" i="10"/>
  <c r="SYY70" i="10"/>
  <c r="SYZ70" i="10"/>
  <c r="SZA70" i="10"/>
  <c r="SZB70" i="10"/>
  <c r="SZC70" i="10"/>
  <c r="SZD70" i="10"/>
  <c r="SZE70" i="10"/>
  <c r="SZF70" i="10"/>
  <c r="SZG70" i="10"/>
  <c r="SZH70" i="10"/>
  <c r="SZI70" i="10"/>
  <c r="SZJ70" i="10"/>
  <c r="SZK70" i="10"/>
  <c r="SZL70" i="10"/>
  <c r="SZM70" i="10"/>
  <c r="SZN70" i="10"/>
  <c r="SZO70" i="10"/>
  <c r="SZP70" i="10"/>
  <c r="SZQ70" i="10"/>
  <c r="SZR70" i="10"/>
  <c r="SZS70" i="10"/>
  <c r="SZT70" i="10"/>
  <c r="SZU70" i="10"/>
  <c r="SZV70" i="10"/>
  <c r="SZW70" i="10"/>
  <c r="SZX70" i="10"/>
  <c r="SZY70" i="10"/>
  <c r="SZZ70" i="10"/>
  <c r="TAA70" i="10"/>
  <c r="TAB70" i="10"/>
  <c r="TAC70" i="10"/>
  <c r="TAD70" i="10"/>
  <c r="TAE70" i="10"/>
  <c r="TAF70" i="10"/>
  <c r="TAG70" i="10"/>
  <c r="TAH70" i="10"/>
  <c r="TAI70" i="10"/>
  <c r="TAJ70" i="10"/>
  <c r="TAK70" i="10"/>
  <c r="TAL70" i="10"/>
  <c r="TAM70" i="10"/>
  <c r="TAN70" i="10"/>
  <c r="TAO70" i="10"/>
  <c r="TAP70" i="10"/>
  <c r="TAQ70" i="10"/>
  <c r="TAR70" i="10"/>
  <c r="TAS70" i="10"/>
  <c r="TAT70" i="10"/>
  <c r="TAU70" i="10"/>
  <c r="TAV70" i="10"/>
  <c r="TAW70" i="10"/>
  <c r="TAX70" i="10"/>
  <c r="TAY70" i="10"/>
  <c r="TAZ70" i="10"/>
  <c r="TBA70" i="10"/>
  <c r="TBB70" i="10"/>
  <c r="TBC70" i="10"/>
  <c r="TBD70" i="10"/>
  <c r="TBE70" i="10"/>
  <c r="TBF70" i="10"/>
  <c r="TBG70" i="10"/>
  <c r="TBH70" i="10"/>
  <c r="TBI70" i="10"/>
  <c r="TBJ70" i="10"/>
  <c r="TBK70" i="10"/>
  <c r="TBL70" i="10"/>
  <c r="TBM70" i="10"/>
  <c r="TBN70" i="10"/>
  <c r="TBO70" i="10"/>
  <c r="TBP70" i="10"/>
  <c r="TBQ70" i="10"/>
  <c r="TBR70" i="10"/>
  <c r="TBS70" i="10"/>
  <c r="TBT70" i="10"/>
  <c r="TBU70" i="10"/>
  <c r="TBV70" i="10"/>
  <c r="TBW70" i="10"/>
  <c r="TBX70" i="10"/>
  <c r="TBY70" i="10"/>
  <c r="TBZ70" i="10"/>
  <c r="TCA70" i="10"/>
  <c r="TCB70" i="10"/>
  <c r="TCC70" i="10"/>
  <c r="TCD70" i="10"/>
  <c r="TCE70" i="10"/>
  <c r="TCF70" i="10"/>
  <c r="TCG70" i="10"/>
  <c r="TCH70" i="10"/>
  <c r="TCI70" i="10"/>
  <c r="TCJ70" i="10"/>
  <c r="TCK70" i="10"/>
  <c r="TCL70" i="10"/>
  <c r="TCM70" i="10"/>
  <c r="TCN70" i="10"/>
  <c r="TCO70" i="10"/>
  <c r="TCP70" i="10"/>
  <c r="TCQ70" i="10"/>
  <c r="TCR70" i="10"/>
  <c r="TCS70" i="10"/>
  <c r="TCT70" i="10"/>
  <c r="TCU70" i="10"/>
  <c r="TCV70" i="10"/>
  <c r="TCW70" i="10"/>
  <c r="TCX70" i="10"/>
  <c r="TCY70" i="10"/>
  <c r="TCZ70" i="10"/>
  <c r="TDA70" i="10"/>
  <c r="TDB70" i="10"/>
  <c r="TDC70" i="10"/>
  <c r="TDD70" i="10"/>
  <c r="TDE70" i="10"/>
  <c r="TDF70" i="10"/>
  <c r="TDG70" i="10"/>
  <c r="TDH70" i="10"/>
  <c r="TDI70" i="10"/>
  <c r="TDJ70" i="10"/>
  <c r="TDK70" i="10"/>
  <c r="TDL70" i="10"/>
  <c r="TDM70" i="10"/>
  <c r="TDN70" i="10"/>
  <c r="TDO70" i="10"/>
  <c r="TDP70" i="10"/>
  <c r="TDQ70" i="10"/>
  <c r="TDR70" i="10"/>
  <c r="TDS70" i="10"/>
  <c r="TDT70" i="10"/>
  <c r="TDU70" i="10"/>
  <c r="TDV70" i="10"/>
  <c r="TDW70" i="10"/>
  <c r="TDX70" i="10"/>
  <c r="TDY70" i="10"/>
  <c r="TDZ70" i="10"/>
  <c r="TEA70" i="10"/>
  <c r="TEB70" i="10"/>
  <c r="TEC70" i="10"/>
  <c r="TED70" i="10"/>
  <c r="TEE70" i="10"/>
  <c r="TEF70" i="10"/>
  <c r="TEG70" i="10"/>
  <c r="TEH70" i="10"/>
  <c r="TEI70" i="10"/>
  <c r="TEJ70" i="10"/>
  <c r="TEK70" i="10"/>
  <c r="TEL70" i="10"/>
  <c r="TEM70" i="10"/>
  <c r="TEN70" i="10"/>
  <c r="TEO70" i="10"/>
  <c r="TEP70" i="10"/>
  <c r="TEQ70" i="10"/>
  <c r="TER70" i="10"/>
  <c r="TES70" i="10"/>
  <c r="TET70" i="10"/>
  <c r="TEU70" i="10"/>
  <c r="TEV70" i="10"/>
  <c r="TEW70" i="10"/>
  <c r="TEX70" i="10"/>
  <c r="TEY70" i="10"/>
  <c r="TEZ70" i="10"/>
  <c r="TFA70" i="10"/>
  <c r="TFB70" i="10"/>
  <c r="TFC70" i="10"/>
  <c r="TFD70" i="10"/>
  <c r="TFE70" i="10"/>
  <c r="TFF70" i="10"/>
  <c r="TFG70" i="10"/>
  <c r="TFH70" i="10"/>
  <c r="TFI70" i="10"/>
  <c r="TFJ70" i="10"/>
  <c r="TFK70" i="10"/>
  <c r="TFL70" i="10"/>
  <c r="TFM70" i="10"/>
  <c r="TFN70" i="10"/>
  <c r="TFO70" i="10"/>
  <c r="TFP70" i="10"/>
  <c r="TFQ70" i="10"/>
  <c r="TFR70" i="10"/>
  <c r="TFS70" i="10"/>
  <c r="TFT70" i="10"/>
  <c r="TFU70" i="10"/>
  <c r="TFV70" i="10"/>
  <c r="TFW70" i="10"/>
  <c r="TFX70" i="10"/>
  <c r="TFY70" i="10"/>
  <c r="TFZ70" i="10"/>
  <c r="TGA70" i="10"/>
  <c r="TGB70" i="10"/>
  <c r="TGC70" i="10"/>
  <c r="TGD70" i="10"/>
  <c r="TGE70" i="10"/>
  <c r="TGF70" i="10"/>
  <c r="TGG70" i="10"/>
  <c r="TGH70" i="10"/>
  <c r="TGI70" i="10"/>
  <c r="TGJ70" i="10"/>
  <c r="TGK70" i="10"/>
  <c r="TGL70" i="10"/>
  <c r="TGM70" i="10"/>
  <c r="TGN70" i="10"/>
  <c r="TGO70" i="10"/>
  <c r="TGP70" i="10"/>
  <c r="TGQ70" i="10"/>
  <c r="TGR70" i="10"/>
  <c r="TGS70" i="10"/>
  <c r="TGT70" i="10"/>
  <c r="TGU70" i="10"/>
  <c r="TGV70" i="10"/>
  <c r="TGW70" i="10"/>
  <c r="TGX70" i="10"/>
  <c r="TGY70" i="10"/>
  <c r="TGZ70" i="10"/>
  <c r="THA70" i="10"/>
  <c r="THB70" i="10"/>
  <c r="THC70" i="10"/>
  <c r="THD70" i="10"/>
  <c r="THE70" i="10"/>
  <c r="THF70" i="10"/>
  <c r="THG70" i="10"/>
  <c r="THH70" i="10"/>
  <c r="THI70" i="10"/>
  <c r="THJ70" i="10"/>
  <c r="THK70" i="10"/>
  <c r="THL70" i="10"/>
  <c r="THM70" i="10"/>
  <c r="THN70" i="10"/>
  <c r="THO70" i="10"/>
  <c r="THP70" i="10"/>
  <c r="THQ70" i="10"/>
  <c r="THR70" i="10"/>
  <c r="THS70" i="10"/>
  <c r="THT70" i="10"/>
  <c r="THU70" i="10"/>
  <c r="THV70" i="10"/>
  <c r="THW70" i="10"/>
  <c r="THX70" i="10"/>
  <c r="THY70" i="10"/>
  <c r="THZ70" i="10"/>
  <c r="TIA70" i="10"/>
  <c r="TIB70" i="10"/>
  <c r="TIC70" i="10"/>
  <c r="TID70" i="10"/>
  <c r="TIE70" i="10"/>
  <c r="TIF70" i="10"/>
  <c r="TIG70" i="10"/>
  <c r="TIH70" i="10"/>
  <c r="TII70" i="10"/>
  <c r="TIJ70" i="10"/>
  <c r="TIK70" i="10"/>
  <c r="TIL70" i="10"/>
  <c r="TIM70" i="10"/>
  <c r="TIN70" i="10"/>
  <c r="TIO70" i="10"/>
  <c r="TIP70" i="10"/>
  <c r="TIQ70" i="10"/>
  <c r="TIR70" i="10"/>
  <c r="TIS70" i="10"/>
  <c r="TIT70" i="10"/>
  <c r="TIU70" i="10"/>
  <c r="TIV70" i="10"/>
  <c r="TIW70" i="10"/>
  <c r="TIX70" i="10"/>
  <c r="TIY70" i="10"/>
  <c r="TIZ70" i="10"/>
  <c r="TJA70" i="10"/>
  <c r="TJB70" i="10"/>
  <c r="TJC70" i="10"/>
  <c r="TJD70" i="10"/>
  <c r="TJE70" i="10"/>
  <c r="TJF70" i="10"/>
  <c r="TJG70" i="10"/>
  <c r="TJH70" i="10"/>
  <c r="TJI70" i="10"/>
  <c r="TJJ70" i="10"/>
  <c r="TJK70" i="10"/>
  <c r="TJL70" i="10"/>
  <c r="TJM70" i="10"/>
  <c r="TJN70" i="10"/>
  <c r="TJO70" i="10"/>
  <c r="TJP70" i="10"/>
  <c r="TJQ70" i="10"/>
  <c r="TJR70" i="10"/>
  <c r="TJS70" i="10"/>
  <c r="TJT70" i="10"/>
  <c r="TJU70" i="10"/>
  <c r="TJV70" i="10"/>
  <c r="TJW70" i="10"/>
  <c r="TJX70" i="10"/>
  <c r="TJY70" i="10"/>
  <c r="TJZ70" i="10"/>
  <c r="TKA70" i="10"/>
  <c r="TKB70" i="10"/>
  <c r="TKC70" i="10"/>
  <c r="TKD70" i="10"/>
  <c r="TKE70" i="10"/>
  <c r="TKF70" i="10"/>
  <c r="TKG70" i="10"/>
  <c r="TKH70" i="10"/>
  <c r="TKI70" i="10"/>
  <c r="TKJ70" i="10"/>
  <c r="TKK70" i="10"/>
  <c r="TKL70" i="10"/>
  <c r="TKM70" i="10"/>
  <c r="TKN70" i="10"/>
  <c r="TKO70" i="10"/>
  <c r="TKP70" i="10"/>
  <c r="TKQ70" i="10"/>
  <c r="TKR70" i="10"/>
  <c r="TKS70" i="10"/>
  <c r="TKT70" i="10"/>
  <c r="TKU70" i="10"/>
  <c r="TKV70" i="10"/>
  <c r="TKW70" i="10"/>
  <c r="TKX70" i="10"/>
  <c r="TKY70" i="10"/>
  <c r="TKZ70" i="10"/>
  <c r="TLA70" i="10"/>
  <c r="TLB70" i="10"/>
  <c r="TLC70" i="10"/>
  <c r="TLD70" i="10"/>
  <c r="TLE70" i="10"/>
  <c r="TLF70" i="10"/>
  <c r="TLG70" i="10"/>
  <c r="TLH70" i="10"/>
  <c r="TLI70" i="10"/>
  <c r="TLJ70" i="10"/>
  <c r="TLK70" i="10"/>
  <c r="TLL70" i="10"/>
  <c r="TLM70" i="10"/>
  <c r="TLN70" i="10"/>
  <c r="TLO70" i="10"/>
  <c r="TLP70" i="10"/>
  <c r="TLQ70" i="10"/>
  <c r="TLR70" i="10"/>
  <c r="TLS70" i="10"/>
  <c r="TLT70" i="10"/>
  <c r="TLU70" i="10"/>
  <c r="TLV70" i="10"/>
  <c r="TLW70" i="10"/>
  <c r="TLX70" i="10"/>
  <c r="TLY70" i="10"/>
  <c r="TLZ70" i="10"/>
  <c r="TMA70" i="10"/>
  <c r="TMB70" i="10"/>
  <c r="TMC70" i="10"/>
  <c r="TMD70" i="10"/>
  <c r="TME70" i="10"/>
  <c r="TMF70" i="10"/>
  <c r="TMG70" i="10"/>
  <c r="TMH70" i="10"/>
  <c r="TMI70" i="10"/>
  <c r="TMJ70" i="10"/>
  <c r="TMK70" i="10"/>
  <c r="TML70" i="10"/>
  <c r="TMM70" i="10"/>
  <c r="TMN70" i="10"/>
  <c r="TMO70" i="10"/>
  <c r="TMP70" i="10"/>
  <c r="TMQ70" i="10"/>
  <c r="TMR70" i="10"/>
  <c r="TMS70" i="10"/>
  <c r="TMT70" i="10"/>
  <c r="TMU70" i="10"/>
  <c r="TMV70" i="10"/>
  <c r="TMW70" i="10"/>
  <c r="TMX70" i="10"/>
  <c r="TMY70" i="10"/>
  <c r="TMZ70" i="10"/>
  <c r="TNA70" i="10"/>
  <c r="TNB70" i="10"/>
  <c r="TNC70" i="10"/>
  <c r="TND70" i="10"/>
  <c r="TNE70" i="10"/>
  <c r="TNF70" i="10"/>
  <c r="TNG70" i="10"/>
  <c r="TNH70" i="10"/>
  <c r="TNI70" i="10"/>
  <c r="TNJ70" i="10"/>
  <c r="TNK70" i="10"/>
  <c r="TNL70" i="10"/>
  <c r="TNM70" i="10"/>
  <c r="TNN70" i="10"/>
  <c r="TNO70" i="10"/>
  <c r="TNP70" i="10"/>
  <c r="TNQ70" i="10"/>
  <c r="TNR70" i="10"/>
  <c r="TNS70" i="10"/>
  <c r="TNT70" i="10"/>
  <c r="TNU70" i="10"/>
  <c r="TNV70" i="10"/>
  <c r="TNW70" i="10"/>
  <c r="TNX70" i="10"/>
  <c r="TNY70" i="10"/>
  <c r="TNZ70" i="10"/>
  <c r="TOA70" i="10"/>
  <c r="TOB70" i="10"/>
  <c r="TOC70" i="10"/>
  <c r="TOD70" i="10"/>
  <c r="TOE70" i="10"/>
  <c r="TOF70" i="10"/>
  <c r="TOG70" i="10"/>
  <c r="TOH70" i="10"/>
  <c r="TOI70" i="10"/>
  <c r="TOJ70" i="10"/>
  <c r="TOK70" i="10"/>
  <c r="TOL70" i="10"/>
  <c r="TOM70" i="10"/>
  <c r="TON70" i="10"/>
  <c r="TOO70" i="10"/>
  <c r="TOP70" i="10"/>
  <c r="TOQ70" i="10"/>
  <c r="TOR70" i="10"/>
  <c r="TOS70" i="10"/>
  <c r="TOT70" i="10"/>
  <c r="TOU70" i="10"/>
  <c r="TOV70" i="10"/>
  <c r="TOW70" i="10"/>
  <c r="TOX70" i="10"/>
  <c r="TOY70" i="10"/>
  <c r="TOZ70" i="10"/>
  <c r="TPA70" i="10"/>
  <c r="TPB70" i="10"/>
  <c r="TPC70" i="10"/>
  <c r="TPD70" i="10"/>
  <c r="TPE70" i="10"/>
  <c r="TPF70" i="10"/>
  <c r="TPG70" i="10"/>
  <c r="TPH70" i="10"/>
  <c r="TPI70" i="10"/>
  <c r="TPJ70" i="10"/>
  <c r="TPK70" i="10"/>
  <c r="TPL70" i="10"/>
  <c r="TPM70" i="10"/>
  <c r="TPN70" i="10"/>
  <c r="TPO70" i="10"/>
  <c r="TPP70" i="10"/>
  <c r="TPQ70" i="10"/>
  <c r="TPR70" i="10"/>
  <c r="TPS70" i="10"/>
  <c r="TPT70" i="10"/>
  <c r="TPU70" i="10"/>
  <c r="TPV70" i="10"/>
  <c r="TPW70" i="10"/>
  <c r="TPX70" i="10"/>
  <c r="TPY70" i="10"/>
  <c r="TPZ70" i="10"/>
  <c r="TQA70" i="10"/>
  <c r="TQB70" i="10"/>
  <c r="TQC70" i="10"/>
  <c r="TQD70" i="10"/>
  <c r="TQE70" i="10"/>
  <c r="TQF70" i="10"/>
  <c r="TQG70" i="10"/>
  <c r="TQH70" i="10"/>
  <c r="TQI70" i="10"/>
  <c r="TQJ70" i="10"/>
  <c r="TQK70" i="10"/>
  <c r="TQL70" i="10"/>
  <c r="TQM70" i="10"/>
  <c r="TQN70" i="10"/>
  <c r="TQO70" i="10"/>
  <c r="TQP70" i="10"/>
  <c r="TQQ70" i="10"/>
  <c r="TQR70" i="10"/>
  <c r="TQS70" i="10"/>
  <c r="TQT70" i="10"/>
  <c r="TQU70" i="10"/>
  <c r="TQV70" i="10"/>
  <c r="TQW70" i="10"/>
  <c r="TQX70" i="10"/>
  <c r="TQY70" i="10"/>
  <c r="TQZ70" i="10"/>
  <c r="TRA70" i="10"/>
  <c r="TRB70" i="10"/>
  <c r="TRC70" i="10"/>
  <c r="TRD70" i="10"/>
  <c r="TRE70" i="10"/>
  <c r="TRF70" i="10"/>
  <c r="TRG70" i="10"/>
  <c r="TRH70" i="10"/>
  <c r="TRI70" i="10"/>
  <c r="TRJ70" i="10"/>
  <c r="TRK70" i="10"/>
  <c r="TRL70" i="10"/>
  <c r="TRM70" i="10"/>
  <c r="TRN70" i="10"/>
  <c r="TRO70" i="10"/>
  <c r="TRP70" i="10"/>
  <c r="TRQ70" i="10"/>
  <c r="TRR70" i="10"/>
  <c r="TRS70" i="10"/>
  <c r="TRT70" i="10"/>
  <c r="TRU70" i="10"/>
  <c r="TRV70" i="10"/>
  <c r="TRW70" i="10"/>
  <c r="TRX70" i="10"/>
  <c r="TRY70" i="10"/>
  <c r="TRZ70" i="10"/>
  <c r="TSA70" i="10"/>
  <c r="TSB70" i="10"/>
  <c r="TSC70" i="10"/>
  <c r="TSD70" i="10"/>
  <c r="TSE70" i="10"/>
  <c r="TSF70" i="10"/>
  <c r="TSG70" i="10"/>
  <c r="TSH70" i="10"/>
  <c r="TSI70" i="10"/>
  <c r="TSJ70" i="10"/>
  <c r="TSK70" i="10"/>
  <c r="TSL70" i="10"/>
  <c r="TSM70" i="10"/>
  <c r="TSN70" i="10"/>
  <c r="TSO70" i="10"/>
  <c r="TSP70" i="10"/>
  <c r="TSQ70" i="10"/>
  <c r="TSR70" i="10"/>
  <c r="TSS70" i="10"/>
  <c r="TST70" i="10"/>
  <c r="TSU70" i="10"/>
  <c r="TSV70" i="10"/>
  <c r="TSW70" i="10"/>
  <c r="TSX70" i="10"/>
  <c r="TSY70" i="10"/>
  <c r="TSZ70" i="10"/>
  <c r="TTA70" i="10"/>
  <c r="TTB70" i="10"/>
  <c r="TTC70" i="10"/>
  <c r="TTD70" i="10"/>
  <c r="TTE70" i="10"/>
  <c r="TTF70" i="10"/>
  <c r="TTG70" i="10"/>
  <c r="TTH70" i="10"/>
  <c r="TTI70" i="10"/>
  <c r="TTJ70" i="10"/>
  <c r="TTK70" i="10"/>
  <c r="TTL70" i="10"/>
  <c r="TTM70" i="10"/>
  <c r="TTN70" i="10"/>
  <c r="TTO70" i="10"/>
  <c r="TTP70" i="10"/>
  <c r="TTQ70" i="10"/>
  <c r="TTR70" i="10"/>
  <c r="TTS70" i="10"/>
  <c r="TTT70" i="10"/>
  <c r="TTU70" i="10"/>
  <c r="TTV70" i="10"/>
  <c r="TTW70" i="10"/>
  <c r="TTX70" i="10"/>
  <c r="TTY70" i="10"/>
  <c r="TTZ70" i="10"/>
  <c r="TUA70" i="10"/>
  <c r="TUB70" i="10"/>
  <c r="TUC70" i="10"/>
  <c r="TUD70" i="10"/>
  <c r="TUE70" i="10"/>
  <c r="TUF70" i="10"/>
  <c r="TUG70" i="10"/>
  <c r="TUH70" i="10"/>
  <c r="TUI70" i="10"/>
  <c r="TUJ70" i="10"/>
  <c r="TUK70" i="10"/>
  <c r="TUL70" i="10"/>
  <c r="TUM70" i="10"/>
  <c r="TUN70" i="10"/>
  <c r="TUO70" i="10"/>
  <c r="TUP70" i="10"/>
  <c r="TUQ70" i="10"/>
  <c r="TUR70" i="10"/>
  <c r="TUS70" i="10"/>
  <c r="TUT70" i="10"/>
  <c r="TUU70" i="10"/>
  <c r="TUV70" i="10"/>
  <c r="TUW70" i="10"/>
  <c r="TUX70" i="10"/>
  <c r="TUY70" i="10"/>
  <c r="TUZ70" i="10"/>
  <c r="TVA70" i="10"/>
  <c r="TVB70" i="10"/>
  <c r="TVC70" i="10"/>
  <c r="TVD70" i="10"/>
  <c r="TVE70" i="10"/>
  <c r="TVF70" i="10"/>
  <c r="TVG70" i="10"/>
  <c r="TVH70" i="10"/>
  <c r="TVI70" i="10"/>
  <c r="TVJ70" i="10"/>
  <c r="TVK70" i="10"/>
  <c r="TVL70" i="10"/>
  <c r="TVM70" i="10"/>
  <c r="TVN70" i="10"/>
  <c r="TVO70" i="10"/>
  <c r="TVP70" i="10"/>
  <c r="TVQ70" i="10"/>
  <c r="TVR70" i="10"/>
  <c r="TVS70" i="10"/>
  <c r="TVT70" i="10"/>
  <c r="TVU70" i="10"/>
  <c r="TVV70" i="10"/>
  <c r="TVW70" i="10"/>
  <c r="TVX70" i="10"/>
  <c r="TVY70" i="10"/>
  <c r="TVZ70" i="10"/>
  <c r="TWA70" i="10"/>
  <c r="TWB70" i="10"/>
  <c r="TWC70" i="10"/>
  <c r="TWD70" i="10"/>
  <c r="TWE70" i="10"/>
  <c r="TWF70" i="10"/>
  <c r="TWG70" i="10"/>
  <c r="TWH70" i="10"/>
  <c r="TWI70" i="10"/>
  <c r="TWJ70" i="10"/>
  <c r="TWK70" i="10"/>
  <c r="TWL70" i="10"/>
  <c r="TWM70" i="10"/>
  <c r="TWN70" i="10"/>
  <c r="TWO70" i="10"/>
  <c r="TWP70" i="10"/>
  <c r="TWQ70" i="10"/>
  <c r="TWR70" i="10"/>
  <c r="TWS70" i="10"/>
  <c r="TWT70" i="10"/>
  <c r="TWU70" i="10"/>
  <c r="TWV70" i="10"/>
  <c r="TWW70" i="10"/>
  <c r="TWX70" i="10"/>
  <c r="TWY70" i="10"/>
  <c r="TWZ70" i="10"/>
  <c r="TXA70" i="10"/>
  <c r="TXB70" i="10"/>
  <c r="TXC70" i="10"/>
  <c r="TXD70" i="10"/>
  <c r="TXE70" i="10"/>
  <c r="TXF70" i="10"/>
  <c r="TXG70" i="10"/>
  <c r="TXH70" i="10"/>
  <c r="TXI70" i="10"/>
  <c r="TXJ70" i="10"/>
  <c r="TXK70" i="10"/>
  <c r="TXL70" i="10"/>
  <c r="TXM70" i="10"/>
  <c r="TXN70" i="10"/>
  <c r="TXO70" i="10"/>
  <c r="TXP70" i="10"/>
  <c r="TXQ70" i="10"/>
  <c r="TXR70" i="10"/>
  <c r="TXS70" i="10"/>
  <c r="TXT70" i="10"/>
  <c r="TXU70" i="10"/>
  <c r="TXV70" i="10"/>
  <c r="TXW70" i="10"/>
  <c r="TXX70" i="10"/>
  <c r="TXY70" i="10"/>
  <c r="TXZ70" i="10"/>
  <c r="TYA70" i="10"/>
  <c r="TYB70" i="10"/>
  <c r="TYC70" i="10"/>
  <c r="TYD70" i="10"/>
  <c r="TYE70" i="10"/>
  <c r="TYF70" i="10"/>
  <c r="TYG70" i="10"/>
  <c r="TYH70" i="10"/>
  <c r="TYI70" i="10"/>
  <c r="TYJ70" i="10"/>
  <c r="TYK70" i="10"/>
  <c r="TYL70" i="10"/>
  <c r="TYM70" i="10"/>
  <c r="TYN70" i="10"/>
  <c r="TYO70" i="10"/>
  <c r="TYP70" i="10"/>
  <c r="TYQ70" i="10"/>
  <c r="TYR70" i="10"/>
  <c r="TYS70" i="10"/>
  <c r="TYT70" i="10"/>
  <c r="TYU70" i="10"/>
  <c r="TYV70" i="10"/>
  <c r="TYW70" i="10"/>
  <c r="TYX70" i="10"/>
  <c r="TYY70" i="10"/>
  <c r="TYZ70" i="10"/>
  <c r="TZA70" i="10"/>
  <c r="TZB70" i="10"/>
  <c r="TZC70" i="10"/>
  <c r="TZD70" i="10"/>
  <c r="TZE70" i="10"/>
  <c r="TZF70" i="10"/>
  <c r="TZG70" i="10"/>
  <c r="TZH70" i="10"/>
  <c r="TZI70" i="10"/>
  <c r="TZJ70" i="10"/>
  <c r="TZK70" i="10"/>
  <c r="TZL70" i="10"/>
  <c r="TZM70" i="10"/>
  <c r="TZN70" i="10"/>
  <c r="TZO70" i="10"/>
  <c r="TZP70" i="10"/>
  <c r="TZQ70" i="10"/>
  <c r="TZR70" i="10"/>
  <c r="TZS70" i="10"/>
  <c r="TZT70" i="10"/>
  <c r="TZU70" i="10"/>
  <c r="TZV70" i="10"/>
  <c r="TZW70" i="10"/>
  <c r="TZX70" i="10"/>
  <c r="TZY70" i="10"/>
  <c r="TZZ70" i="10"/>
  <c r="UAA70" i="10"/>
  <c r="UAB70" i="10"/>
  <c r="UAC70" i="10"/>
  <c r="UAD70" i="10"/>
  <c r="UAE70" i="10"/>
  <c r="UAF70" i="10"/>
  <c r="UAG70" i="10"/>
  <c r="UAH70" i="10"/>
  <c r="UAI70" i="10"/>
  <c r="UAJ70" i="10"/>
  <c r="UAK70" i="10"/>
  <c r="UAL70" i="10"/>
  <c r="UAM70" i="10"/>
  <c r="UAN70" i="10"/>
  <c r="UAO70" i="10"/>
  <c r="UAP70" i="10"/>
  <c r="UAQ70" i="10"/>
  <c r="UAR70" i="10"/>
  <c r="UAS70" i="10"/>
  <c r="UAT70" i="10"/>
  <c r="UAU70" i="10"/>
  <c r="UAV70" i="10"/>
  <c r="UAW70" i="10"/>
  <c r="UAX70" i="10"/>
  <c r="UAY70" i="10"/>
  <c r="UAZ70" i="10"/>
  <c r="UBA70" i="10"/>
  <c r="UBB70" i="10"/>
  <c r="UBC70" i="10"/>
  <c r="UBD70" i="10"/>
  <c r="UBE70" i="10"/>
  <c r="UBF70" i="10"/>
  <c r="UBG70" i="10"/>
  <c r="UBH70" i="10"/>
  <c r="UBI70" i="10"/>
  <c r="UBJ70" i="10"/>
  <c r="UBK70" i="10"/>
  <c r="UBL70" i="10"/>
  <c r="UBM70" i="10"/>
  <c r="UBN70" i="10"/>
  <c r="UBO70" i="10"/>
  <c r="UBP70" i="10"/>
  <c r="UBQ70" i="10"/>
  <c r="UBR70" i="10"/>
  <c r="UBS70" i="10"/>
  <c r="UBT70" i="10"/>
  <c r="UBU70" i="10"/>
  <c r="UBV70" i="10"/>
  <c r="UBW70" i="10"/>
  <c r="UBX70" i="10"/>
  <c r="UBY70" i="10"/>
  <c r="UBZ70" i="10"/>
  <c r="UCA70" i="10"/>
  <c r="UCB70" i="10"/>
  <c r="UCC70" i="10"/>
  <c r="UCD70" i="10"/>
  <c r="UCE70" i="10"/>
  <c r="UCF70" i="10"/>
  <c r="UCG70" i="10"/>
  <c r="UCH70" i="10"/>
  <c r="UCI70" i="10"/>
  <c r="UCJ70" i="10"/>
  <c r="UCK70" i="10"/>
  <c r="UCL70" i="10"/>
  <c r="UCM70" i="10"/>
  <c r="UCN70" i="10"/>
  <c r="UCO70" i="10"/>
  <c r="UCP70" i="10"/>
  <c r="UCQ70" i="10"/>
  <c r="UCR70" i="10"/>
  <c r="UCS70" i="10"/>
  <c r="UCT70" i="10"/>
  <c r="UCU70" i="10"/>
  <c r="UCV70" i="10"/>
  <c r="UCW70" i="10"/>
  <c r="UCX70" i="10"/>
  <c r="UCY70" i="10"/>
  <c r="UCZ70" i="10"/>
  <c r="UDA70" i="10"/>
  <c r="UDB70" i="10"/>
  <c r="UDC70" i="10"/>
  <c r="UDD70" i="10"/>
  <c r="UDE70" i="10"/>
  <c r="UDF70" i="10"/>
  <c r="UDG70" i="10"/>
  <c r="UDH70" i="10"/>
  <c r="UDI70" i="10"/>
  <c r="UDJ70" i="10"/>
  <c r="UDK70" i="10"/>
  <c r="UDL70" i="10"/>
  <c r="UDM70" i="10"/>
  <c r="UDN70" i="10"/>
  <c r="UDO70" i="10"/>
  <c r="UDP70" i="10"/>
  <c r="UDQ70" i="10"/>
  <c r="UDR70" i="10"/>
  <c r="UDS70" i="10"/>
  <c r="UDT70" i="10"/>
  <c r="UDU70" i="10"/>
  <c r="UDV70" i="10"/>
  <c r="UDW70" i="10"/>
  <c r="UDX70" i="10"/>
  <c r="UDY70" i="10"/>
  <c r="UDZ70" i="10"/>
  <c r="UEA70" i="10"/>
  <c r="UEB70" i="10"/>
  <c r="UEC70" i="10"/>
  <c r="UED70" i="10"/>
  <c r="UEE70" i="10"/>
  <c r="UEF70" i="10"/>
  <c r="UEG70" i="10"/>
  <c r="UEH70" i="10"/>
  <c r="UEI70" i="10"/>
  <c r="UEJ70" i="10"/>
  <c r="UEK70" i="10"/>
  <c r="UEL70" i="10"/>
  <c r="UEM70" i="10"/>
  <c r="UEN70" i="10"/>
  <c r="UEO70" i="10"/>
  <c r="UEP70" i="10"/>
  <c r="UEQ70" i="10"/>
  <c r="UER70" i="10"/>
  <c r="UES70" i="10"/>
  <c r="UET70" i="10"/>
  <c r="UEU70" i="10"/>
  <c r="UEV70" i="10"/>
  <c r="UEW70" i="10"/>
  <c r="UEX70" i="10"/>
  <c r="UEY70" i="10"/>
  <c r="UEZ70" i="10"/>
  <c r="UFA70" i="10"/>
  <c r="UFB70" i="10"/>
  <c r="UFC70" i="10"/>
  <c r="UFD70" i="10"/>
  <c r="UFE70" i="10"/>
  <c r="UFF70" i="10"/>
  <c r="UFG70" i="10"/>
  <c r="UFH70" i="10"/>
  <c r="UFI70" i="10"/>
  <c r="UFJ70" i="10"/>
  <c r="UFK70" i="10"/>
  <c r="UFL70" i="10"/>
  <c r="UFM70" i="10"/>
  <c r="UFN70" i="10"/>
  <c r="UFO70" i="10"/>
  <c r="UFP70" i="10"/>
  <c r="UFQ70" i="10"/>
  <c r="UFR70" i="10"/>
  <c r="UFS70" i="10"/>
  <c r="UFT70" i="10"/>
  <c r="UFU70" i="10"/>
  <c r="UFV70" i="10"/>
  <c r="UFW70" i="10"/>
  <c r="UFX70" i="10"/>
  <c r="UFY70" i="10"/>
  <c r="UFZ70" i="10"/>
  <c r="UGA70" i="10"/>
  <c r="UGB70" i="10"/>
  <c r="UGC70" i="10"/>
  <c r="UGD70" i="10"/>
  <c r="UGE70" i="10"/>
  <c r="UGF70" i="10"/>
  <c r="UGG70" i="10"/>
  <c r="UGH70" i="10"/>
  <c r="UGI70" i="10"/>
  <c r="UGJ70" i="10"/>
  <c r="UGK70" i="10"/>
  <c r="UGL70" i="10"/>
  <c r="UGM70" i="10"/>
  <c r="UGN70" i="10"/>
  <c r="UGO70" i="10"/>
  <c r="UGP70" i="10"/>
  <c r="UGQ70" i="10"/>
  <c r="UGR70" i="10"/>
  <c r="UGS70" i="10"/>
  <c r="UGT70" i="10"/>
  <c r="UGU70" i="10"/>
  <c r="UGV70" i="10"/>
  <c r="UGW70" i="10"/>
  <c r="UGX70" i="10"/>
  <c r="UGY70" i="10"/>
  <c r="UGZ70" i="10"/>
  <c r="UHA70" i="10"/>
  <c r="UHB70" i="10"/>
  <c r="UHC70" i="10"/>
  <c r="UHD70" i="10"/>
  <c r="UHE70" i="10"/>
  <c r="UHF70" i="10"/>
  <c r="UHG70" i="10"/>
  <c r="UHH70" i="10"/>
  <c r="UHI70" i="10"/>
  <c r="UHJ70" i="10"/>
  <c r="UHK70" i="10"/>
  <c r="UHL70" i="10"/>
  <c r="UHM70" i="10"/>
  <c r="UHN70" i="10"/>
  <c r="UHO70" i="10"/>
  <c r="UHP70" i="10"/>
  <c r="UHQ70" i="10"/>
  <c r="UHR70" i="10"/>
  <c r="UHS70" i="10"/>
  <c r="UHT70" i="10"/>
  <c r="UHU70" i="10"/>
  <c r="UHV70" i="10"/>
  <c r="UHW70" i="10"/>
  <c r="UHX70" i="10"/>
  <c r="UHY70" i="10"/>
  <c r="UHZ70" i="10"/>
  <c r="UIA70" i="10"/>
  <c r="UIB70" i="10"/>
  <c r="UIC70" i="10"/>
  <c r="UID70" i="10"/>
  <c r="UIE70" i="10"/>
  <c r="UIF70" i="10"/>
  <c r="UIG70" i="10"/>
  <c r="UIH70" i="10"/>
  <c r="UII70" i="10"/>
  <c r="UIJ70" i="10"/>
  <c r="UIK70" i="10"/>
  <c r="UIL70" i="10"/>
  <c r="UIM70" i="10"/>
  <c r="UIN70" i="10"/>
  <c r="UIO70" i="10"/>
  <c r="UIP70" i="10"/>
  <c r="UIQ70" i="10"/>
  <c r="UIR70" i="10"/>
  <c r="UIS70" i="10"/>
  <c r="UIT70" i="10"/>
  <c r="UIU70" i="10"/>
  <c r="UIV70" i="10"/>
  <c r="UIW70" i="10"/>
  <c r="UIX70" i="10"/>
  <c r="UIY70" i="10"/>
  <c r="UIZ70" i="10"/>
  <c r="UJA70" i="10"/>
  <c r="UJB70" i="10"/>
  <c r="UJC70" i="10"/>
  <c r="UJD70" i="10"/>
  <c r="UJE70" i="10"/>
  <c r="UJF70" i="10"/>
  <c r="UJG70" i="10"/>
  <c r="UJH70" i="10"/>
  <c r="UJI70" i="10"/>
  <c r="UJJ70" i="10"/>
  <c r="UJK70" i="10"/>
  <c r="UJL70" i="10"/>
  <c r="UJM70" i="10"/>
  <c r="UJN70" i="10"/>
  <c r="UJO70" i="10"/>
  <c r="UJP70" i="10"/>
  <c r="UJQ70" i="10"/>
  <c r="UJR70" i="10"/>
  <c r="UJS70" i="10"/>
  <c r="UJT70" i="10"/>
  <c r="UJU70" i="10"/>
  <c r="UJV70" i="10"/>
  <c r="UJW70" i="10"/>
  <c r="UJX70" i="10"/>
  <c r="UJY70" i="10"/>
  <c r="UJZ70" i="10"/>
  <c r="UKA70" i="10"/>
  <c r="UKB70" i="10"/>
  <c r="UKC70" i="10"/>
  <c r="UKD70" i="10"/>
  <c r="UKE70" i="10"/>
  <c r="UKF70" i="10"/>
  <c r="UKG70" i="10"/>
  <c r="UKH70" i="10"/>
  <c r="UKI70" i="10"/>
  <c r="UKJ70" i="10"/>
  <c r="UKK70" i="10"/>
  <c r="UKL70" i="10"/>
  <c r="UKM70" i="10"/>
  <c r="UKN70" i="10"/>
  <c r="UKO70" i="10"/>
  <c r="UKP70" i="10"/>
  <c r="UKQ70" i="10"/>
  <c r="UKR70" i="10"/>
  <c r="UKS70" i="10"/>
  <c r="UKT70" i="10"/>
  <c r="UKU70" i="10"/>
  <c r="UKV70" i="10"/>
  <c r="UKW70" i="10"/>
  <c r="UKX70" i="10"/>
  <c r="UKY70" i="10"/>
  <c r="UKZ70" i="10"/>
  <c r="ULA70" i="10"/>
  <c r="ULB70" i="10"/>
  <c r="ULC70" i="10"/>
  <c r="ULD70" i="10"/>
  <c r="ULE70" i="10"/>
  <c r="ULF70" i="10"/>
  <c r="ULG70" i="10"/>
  <c r="ULH70" i="10"/>
  <c r="ULI70" i="10"/>
  <c r="ULJ70" i="10"/>
  <c r="ULK70" i="10"/>
  <c r="ULL70" i="10"/>
  <c r="ULM70" i="10"/>
  <c r="ULN70" i="10"/>
  <c r="ULO70" i="10"/>
  <c r="ULP70" i="10"/>
  <c r="ULQ70" i="10"/>
  <c r="ULR70" i="10"/>
  <c r="ULS70" i="10"/>
  <c r="ULT70" i="10"/>
  <c r="ULU70" i="10"/>
  <c r="ULV70" i="10"/>
  <c r="ULW70" i="10"/>
  <c r="ULX70" i="10"/>
  <c r="ULY70" i="10"/>
  <c r="ULZ70" i="10"/>
  <c r="UMA70" i="10"/>
  <c r="UMB70" i="10"/>
  <c r="UMC70" i="10"/>
  <c r="UMD70" i="10"/>
  <c r="UME70" i="10"/>
  <c r="UMF70" i="10"/>
  <c r="UMG70" i="10"/>
  <c r="UMH70" i="10"/>
  <c r="UMI70" i="10"/>
  <c r="UMJ70" i="10"/>
  <c r="UMK70" i="10"/>
  <c r="UML70" i="10"/>
  <c r="UMM70" i="10"/>
  <c r="UMN70" i="10"/>
  <c r="UMO70" i="10"/>
  <c r="UMP70" i="10"/>
  <c r="UMQ70" i="10"/>
  <c r="UMR70" i="10"/>
  <c r="UMS70" i="10"/>
  <c r="UMT70" i="10"/>
  <c r="UMU70" i="10"/>
  <c r="UMV70" i="10"/>
  <c r="UMW70" i="10"/>
  <c r="UMX70" i="10"/>
  <c r="UMY70" i="10"/>
  <c r="UMZ70" i="10"/>
  <c r="UNA70" i="10"/>
  <c r="UNB70" i="10"/>
  <c r="UNC70" i="10"/>
  <c r="UND70" i="10"/>
  <c r="UNE70" i="10"/>
  <c r="UNF70" i="10"/>
  <c r="UNG70" i="10"/>
  <c r="UNH70" i="10"/>
  <c r="UNI70" i="10"/>
  <c r="UNJ70" i="10"/>
  <c r="UNK70" i="10"/>
  <c r="UNL70" i="10"/>
  <c r="UNM70" i="10"/>
  <c r="UNN70" i="10"/>
  <c r="UNO70" i="10"/>
  <c r="UNP70" i="10"/>
  <c r="UNQ70" i="10"/>
  <c r="UNR70" i="10"/>
  <c r="UNS70" i="10"/>
  <c r="UNT70" i="10"/>
  <c r="UNU70" i="10"/>
  <c r="UNV70" i="10"/>
  <c r="UNW70" i="10"/>
  <c r="UNX70" i="10"/>
  <c r="UNY70" i="10"/>
  <c r="UNZ70" i="10"/>
  <c r="UOA70" i="10"/>
  <c r="UOB70" i="10"/>
  <c r="UOC70" i="10"/>
  <c r="UOD70" i="10"/>
  <c r="UOE70" i="10"/>
  <c r="UOF70" i="10"/>
  <c r="UOG70" i="10"/>
  <c r="UOH70" i="10"/>
  <c r="UOI70" i="10"/>
  <c r="UOJ70" i="10"/>
  <c r="UOK70" i="10"/>
  <c r="UOL70" i="10"/>
  <c r="UOM70" i="10"/>
  <c r="UON70" i="10"/>
  <c r="UOO70" i="10"/>
  <c r="UOP70" i="10"/>
  <c r="UOQ70" i="10"/>
  <c r="UOR70" i="10"/>
  <c r="UOS70" i="10"/>
  <c r="UOT70" i="10"/>
  <c r="UOU70" i="10"/>
  <c r="UOV70" i="10"/>
  <c r="UOW70" i="10"/>
  <c r="UOX70" i="10"/>
  <c r="UOY70" i="10"/>
  <c r="UOZ70" i="10"/>
  <c r="UPA70" i="10"/>
  <c r="UPB70" i="10"/>
  <c r="UPC70" i="10"/>
  <c r="UPD70" i="10"/>
  <c r="UPE70" i="10"/>
  <c r="UPF70" i="10"/>
  <c r="UPG70" i="10"/>
  <c r="UPH70" i="10"/>
  <c r="UPI70" i="10"/>
  <c r="UPJ70" i="10"/>
  <c r="UPK70" i="10"/>
  <c r="UPL70" i="10"/>
  <c r="UPM70" i="10"/>
  <c r="UPN70" i="10"/>
  <c r="UPO70" i="10"/>
  <c r="UPP70" i="10"/>
  <c r="UPQ70" i="10"/>
  <c r="UPR70" i="10"/>
  <c r="UPS70" i="10"/>
  <c r="UPT70" i="10"/>
  <c r="UPU70" i="10"/>
  <c r="UPV70" i="10"/>
  <c r="UPW70" i="10"/>
  <c r="UPX70" i="10"/>
  <c r="UPY70" i="10"/>
  <c r="UPZ70" i="10"/>
  <c r="UQA70" i="10"/>
  <c r="UQB70" i="10"/>
  <c r="UQC70" i="10"/>
  <c r="UQD70" i="10"/>
  <c r="UQE70" i="10"/>
  <c r="UQF70" i="10"/>
  <c r="UQG70" i="10"/>
  <c r="UQH70" i="10"/>
  <c r="UQI70" i="10"/>
  <c r="UQJ70" i="10"/>
  <c r="UQK70" i="10"/>
  <c r="UQL70" i="10"/>
  <c r="UQM70" i="10"/>
  <c r="UQN70" i="10"/>
  <c r="UQO70" i="10"/>
  <c r="UQP70" i="10"/>
  <c r="UQQ70" i="10"/>
  <c r="UQR70" i="10"/>
  <c r="UQS70" i="10"/>
  <c r="UQT70" i="10"/>
  <c r="UQU70" i="10"/>
  <c r="UQV70" i="10"/>
  <c r="UQW70" i="10"/>
  <c r="UQX70" i="10"/>
  <c r="UQY70" i="10"/>
  <c r="UQZ70" i="10"/>
  <c r="URA70" i="10"/>
  <c r="URB70" i="10"/>
  <c r="URC70" i="10"/>
  <c r="URD70" i="10"/>
  <c r="URE70" i="10"/>
  <c r="URF70" i="10"/>
  <c r="URG70" i="10"/>
  <c r="URH70" i="10"/>
  <c r="URI70" i="10"/>
  <c r="URJ70" i="10"/>
  <c r="URK70" i="10"/>
  <c r="URL70" i="10"/>
  <c r="URM70" i="10"/>
  <c r="URN70" i="10"/>
  <c r="URO70" i="10"/>
  <c r="URP70" i="10"/>
  <c r="URQ70" i="10"/>
  <c r="URR70" i="10"/>
  <c r="URS70" i="10"/>
  <c r="URT70" i="10"/>
  <c r="URU70" i="10"/>
  <c r="URV70" i="10"/>
  <c r="URW70" i="10"/>
  <c r="URX70" i="10"/>
  <c r="URY70" i="10"/>
  <c r="URZ70" i="10"/>
  <c r="USA70" i="10"/>
  <c r="USB70" i="10"/>
  <c r="USC70" i="10"/>
  <c r="USD70" i="10"/>
  <c r="USE70" i="10"/>
  <c r="USF70" i="10"/>
  <c r="USG70" i="10"/>
  <c r="USH70" i="10"/>
  <c r="USI70" i="10"/>
  <c r="USJ70" i="10"/>
  <c r="USK70" i="10"/>
  <c r="USL70" i="10"/>
  <c r="USM70" i="10"/>
  <c r="USN70" i="10"/>
  <c r="USO70" i="10"/>
  <c r="USP70" i="10"/>
  <c r="USQ70" i="10"/>
  <c r="USR70" i="10"/>
  <c r="USS70" i="10"/>
  <c r="UST70" i="10"/>
  <c r="USU70" i="10"/>
  <c r="USV70" i="10"/>
  <c r="USW70" i="10"/>
  <c r="USX70" i="10"/>
  <c r="USY70" i="10"/>
  <c r="USZ70" i="10"/>
  <c r="UTA70" i="10"/>
  <c r="UTB70" i="10"/>
  <c r="UTC70" i="10"/>
  <c r="UTD70" i="10"/>
  <c r="UTE70" i="10"/>
  <c r="UTF70" i="10"/>
  <c r="UTG70" i="10"/>
  <c r="UTH70" i="10"/>
  <c r="UTI70" i="10"/>
  <c r="UTJ70" i="10"/>
  <c r="UTK70" i="10"/>
  <c r="UTL70" i="10"/>
  <c r="UTM70" i="10"/>
  <c r="UTN70" i="10"/>
  <c r="UTO70" i="10"/>
  <c r="UTP70" i="10"/>
  <c r="UTQ70" i="10"/>
  <c r="UTR70" i="10"/>
  <c r="UTS70" i="10"/>
  <c r="UTT70" i="10"/>
  <c r="UTU70" i="10"/>
  <c r="UTV70" i="10"/>
  <c r="UTW70" i="10"/>
  <c r="UTX70" i="10"/>
  <c r="UTY70" i="10"/>
  <c r="UTZ70" i="10"/>
  <c r="UUA70" i="10"/>
  <c r="UUB70" i="10"/>
  <c r="UUC70" i="10"/>
  <c r="UUD70" i="10"/>
  <c r="UUE70" i="10"/>
  <c r="UUF70" i="10"/>
  <c r="UUG70" i="10"/>
  <c r="UUH70" i="10"/>
  <c r="UUI70" i="10"/>
  <c r="UUJ70" i="10"/>
  <c r="UUK70" i="10"/>
  <c r="UUL70" i="10"/>
  <c r="UUM70" i="10"/>
  <c r="UUN70" i="10"/>
  <c r="UUO70" i="10"/>
  <c r="UUP70" i="10"/>
  <c r="UUQ70" i="10"/>
  <c r="UUR70" i="10"/>
  <c r="UUS70" i="10"/>
  <c r="UUT70" i="10"/>
  <c r="UUU70" i="10"/>
  <c r="UUV70" i="10"/>
  <c r="UUW70" i="10"/>
  <c r="UUX70" i="10"/>
  <c r="UUY70" i="10"/>
  <c r="UUZ70" i="10"/>
  <c r="UVA70" i="10"/>
  <c r="UVB70" i="10"/>
  <c r="UVC70" i="10"/>
  <c r="UVD70" i="10"/>
  <c r="UVE70" i="10"/>
  <c r="UVF70" i="10"/>
  <c r="UVG70" i="10"/>
  <c r="UVH70" i="10"/>
  <c r="UVI70" i="10"/>
  <c r="UVJ70" i="10"/>
  <c r="UVK70" i="10"/>
  <c r="UVL70" i="10"/>
  <c r="UVM70" i="10"/>
  <c r="UVN70" i="10"/>
  <c r="UVO70" i="10"/>
  <c r="UVP70" i="10"/>
  <c r="UVQ70" i="10"/>
  <c r="UVR70" i="10"/>
  <c r="UVS70" i="10"/>
  <c r="UVT70" i="10"/>
  <c r="UVU70" i="10"/>
  <c r="UVV70" i="10"/>
  <c r="UVW70" i="10"/>
  <c r="UVX70" i="10"/>
  <c r="UVY70" i="10"/>
  <c r="UVZ70" i="10"/>
  <c r="UWA70" i="10"/>
  <c r="UWB70" i="10"/>
  <c r="UWC70" i="10"/>
  <c r="UWD70" i="10"/>
  <c r="UWE70" i="10"/>
  <c r="UWF70" i="10"/>
  <c r="UWG70" i="10"/>
  <c r="UWH70" i="10"/>
  <c r="UWI70" i="10"/>
  <c r="UWJ70" i="10"/>
  <c r="UWK70" i="10"/>
  <c r="UWL70" i="10"/>
  <c r="UWM70" i="10"/>
  <c r="UWN70" i="10"/>
  <c r="UWO70" i="10"/>
  <c r="UWP70" i="10"/>
  <c r="UWQ70" i="10"/>
  <c r="UWR70" i="10"/>
  <c r="UWS70" i="10"/>
  <c r="UWT70" i="10"/>
  <c r="UWU70" i="10"/>
  <c r="UWV70" i="10"/>
  <c r="UWW70" i="10"/>
  <c r="UWX70" i="10"/>
  <c r="UWY70" i="10"/>
  <c r="UWZ70" i="10"/>
  <c r="UXA70" i="10"/>
  <c r="UXB70" i="10"/>
  <c r="UXC70" i="10"/>
  <c r="UXD70" i="10"/>
  <c r="UXE70" i="10"/>
  <c r="UXF70" i="10"/>
  <c r="UXG70" i="10"/>
  <c r="UXH70" i="10"/>
  <c r="UXI70" i="10"/>
  <c r="UXJ70" i="10"/>
  <c r="UXK70" i="10"/>
  <c r="UXL70" i="10"/>
  <c r="UXM70" i="10"/>
  <c r="UXN70" i="10"/>
  <c r="UXO70" i="10"/>
  <c r="UXP70" i="10"/>
  <c r="UXQ70" i="10"/>
  <c r="UXR70" i="10"/>
  <c r="UXS70" i="10"/>
  <c r="UXT70" i="10"/>
  <c r="UXU70" i="10"/>
  <c r="UXV70" i="10"/>
  <c r="UXW70" i="10"/>
  <c r="UXX70" i="10"/>
  <c r="UXY70" i="10"/>
  <c r="UXZ70" i="10"/>
  <c r="UYA70" i="10"/>
  <c r="UYB70" i="10"/>
  <c r="UYC70" i="10"/>
  <c r="UYD70" i="10"/>
  <c r="UYE70" i="10"/>
  <c r="UYF70" i="10"/>
  <c r="UYG70" i="10"/>
  <c r="UYH70" i="10"/>
  <c r="UYI70" i="10"/>
  <c r="UYJ70" i="10"/>
  <c r="UYK70" i="10"/>
  <c r="UYL70" i="10"/>
  <c r="UYM70" i="10"/>
  <c r="UYN70" i="10"/>
  <c r="UYO70" i="10"/>
  <c r="UYP70" i="10"/>
  <c r="UYQ70" i="10"/>
  <c r="UYR70" i="10"/>
  <c r="UYS70" i="10"/>
  <c r="UYT70" i="10"/>
  <c r="UYU70" i="10"/>
  <c r="UYV70" i="10"/>
  <c r="UYW70" i="10"/>
  <c r="UYX70" i="10"/>
  <c r="UYY70" i="10"/>
  <c r="UYZ70" i="10"/>
  <c r="UZA70" i="10"/>
  <c r="UZB70" i="10"/>
  <c r="UZC70" i="10"/>
  <c r="UZD70" i="10"/>
  <c r="UZE70" i="10"/>
  <c r="UZF70" i="10"/>
  <c r="UZG70" i="10"/>
  <c r="UZH70" i="10"/>
  <c r="UZI70" i="10"/>
  <c r="UZJ70" i="10"/>
  <c r="UZK70" i="10"/>
  <c r="UZL70" i="10"/>
  <c r="UZM70" i="10"/>
  <c r="UZN70" i="10"/>
  <c r="UZO70" i="10"/>
  <c r="UZP70" i="10"/>
  <c r="UZQ70" i="10"/>
  <c r="UZR70" i="10"/>
  <c r="UZS70" i="10"/>
  <c r="UZT70" i="10"/>
  <c r="UZU70" i="10"/>
  <c r="UZV70" i="10"/>
  <c r="UZW70" i="10"/>
  <c r="UZX70" i="10"/>
  <c r="UZY70" i="10"/>
  <c r="UZZ70" i="10"/>
  <c r="VAA70" i="10"/>
  <c r="VAB70" i="10"/>
  <c r="VAC70" i="10"/>
  <c r="VAD70" i="10"/>
  <c r="VAE70" i="10"/>
  <c r="VAF70" i="10"/>
  <c r="VAG70" i="10"/>
  <c r="VAH70" i="10"/>
  <c r="VAI70" i="10"/>
  <c r="VAJ70" i="10"/>
  <c r="VAK70" i="10"/>
  <c r="VAL70" i="10"/>
  <c r="VAM70" i="10"/>
  <c r="VAN70" i="10"/>
  <c r="VAO70" i="10"/>
  <c r="VAP70" i="10"/>
  <c r="VAQ70" i="10"/>
  <c r="VAR70" i="10"/>
  <c r="VAS70" i="10"/>
  <c r="VAT70" i="10"/>
  <c r="VAU70" i="10"/>
  <c r="VAV70" i="10"/>
  <c r="VAW70" i="10"/>
  <c r="VAX70" i="10"/>
  <c r="VAY70" i="10"/>
  <c r="VAZ70" i="10"/>
  <c r="VBA70" i="10"/>
  <c r="VBB70" i="10"/>
  <c r="VBC70" i="10"/>
  <c r="VBD70" i="10"/>
  <c r="VBE70" i="10"/>
  <c r="VBF70" i="10"/>
  <c r="VBG70" i="10"/>
  <c r="VBH70" i="10"/>
  <c r="VBI70" i="10"/>
  <c r="VBJ70" i="10"/>
  <c r="VBK70" i="10"/>
  <c r="VBL70" i="10"/>
  <c r="VBM70" i="10"/>
  <c r="VBN70" i="10"/>
  <c r="VBO70" i="10"/>
  <c r="VBP70" i="10"/>
  <c r="VBQ70" i="10"/>
  <c r="VBR70" i="10"/>
  <c r="VBS70" i="10"/>
  <c r="VBT70" i="10"/>
  <c r="VBU70" i="10"/>
  <c r="VBV70" i="10"/>
  <c r="VBW70" i="10"/>
  <c r="VBX70" i="10"/>
  <c r="VBY70" i="10"/>
  <c r="VBZ70" i="10"/>
  <c r="VCA70" i="10"/>
  <c r="VCB70" i="10"/>
  <c r="VCC70" i="10"/>
  <c r="VCD70" i="10"/>
  <c r="VCE70" i="10"/>
  <c r="VCF70" i="10"/>
  <c r="VCG70" i="10"/>
  <c r="VCH70" i="10"/>
  <c r="VCI70" i="10"/>
  <c r="VCJ70" i="10"/>
  <c r="VCK70" i="10"/>
  <c r="VCL70" i="10"/>
  <c r="VCM70" i="10"/>
  <c r="VCN70" i="10"/>
  <c r="VCO70" i="10"/>
  <c r="VCP70" i="10"/>
  <c r="VCQ70" i="10"/>
  <c r="VCR70" i="10"/>
  <c r="VCS70" i="10"/>
  <c r="VCT70" i="10"/>
  <c r="VCU70" i="10"/>
  <c r="VCV70" i="10"/>
  <c r="VCW70" i="10"/>
  <c r="VCX70" i="10"/>
  <c r="VCY70" i="10"/>
  <c r="VCZ70" i="10"/>
  <c r="VDA70" i="10"/>
  <c r="VDB70" i="10"/>
  <c r="VDC70" i="10"/>
  <c r="VDD70" i="10"/>
  <c r="VDE70" i="10"/>
  <c r="VDF70" i="10"/>
  <c r="VDG70" i="10"/>
  <c r="VDH70" i="10"/>
  <c r="VDI70" i="10"/>
  <c r="VDJ70" i="10"/>
  <c r="VDK70" i="10"/>
  <c r="VDL70" i="10"/>
  <c r="VDM70" i="10"/>
  <c r="VDN70" i="10"/>
  <c r="VDO70" i="10"/>
  <c r="VDP70" i="10"/>
  <c r="VDQ70" i="10"/>
  <c r="VDR70" i="10"/>
  <c r="VDS70" i="10"/>
  <c r="VDT70" i="10"/>
  <c r="VDU70" i="10"/>
  <c r="VDV70" i="10"/>
  <c r="VDW70" i="10"/>
  <c r="VDX70" i="10"/>
  <c r="VDY70" i="10"/>
  <c r="VDZ70" i="10"/>
  <c r="VEA70" i="10"/>
  <c r="VEB70" i="10"/>
  <c r="VEC70" i="10"/>
  <c r="VED70" i="10"/>
  <c r="VEE70" i="10"/>
  <c r="VEF70" i="10"/>
  <c r="VEG70" i="10"/>
  <c r="VEH70" i="10"/>
  <c r="VEI70" i="10"/>
  <c r="VEJ70" i="10"/>
  <c r="VEK70" i="10"/>
  <c r="VEL70" i="10"/>
  <c r="VEM70" i="10"/>
  <c r="VEN70" i="10"/>
  <c r="VEO70" i="10"/>
  <c r="VEP70" i="10"/>
  <c r="VEQ70" i="10"/>
  <c r="VER70" i="10"/>
  <c r="VES70" i="10"/>
  <c r="VET70" i="10"/>
  <c r="VEU70" i="10"/>
  <c r="VEV70" i="10"/>
  <c r="VEW70" i="10"/>
  <c r="VEX70" i="10"/>
  <c r="VEY70" i="10"/>
  <c r="VEZ70" i="10"/>
  <c r="VFA70" i="10"/>
  <c r="VFB70" i="10"/>
  <c r="VFC70" i="10"/>
  <c r="VFD70" i="10"/>
  <c r="VFE70" i="10"/>
  <c r="VFF70" i="10"/>
  <c r="VFG70" i="10"/>
  <c r="VFH70" i="10"/>
  <c r="VFI70" i="10"/>
  <c r="VFJ70" i="10"/>
  <c r="VFK70" i="10"/>
  <c r="VFL70" i="10"/>
  <c r="VFM70" i="10"/>
  <c r="VFN70" i="10"/>
  <c r="VFO70" i="10"/>
  <c r="VFP70" i="10"/>
  <c r="VFQ70" i="10"/>
  <c r="VFR70" i="10"/>
  <c r="VFS70" i="10"/>
  <c r="VFT70" i="10"/>
  <c r="VFU70" i="10"/>
  <c r="VFV70" i="10"/>
  <c r="VFW70" i="10"/>
  <c r="VFX70" i="10"/>
  <c r="VFY70" i="10"/>
  <c r="VFZ70" i="10"/>
  <c r="VGA70" i="10"/>
  <c r="VGB70" i="10"/>
  <c r="VGC70" i="10"/>
  <c r="VGD70" i="10"/>
  <c r="VGE70" i="10"/>
  <c r="VGF70" i="10"/>
  <c r="VGG70" i="10"/>
  <c r="VGH70" i="10"/>
  <c r="VGI70" i="10"/>
  <c r="VGJ70" i="10"/>
  <c r="VGK70" i="10"/>
  <c r="VGL70" i="10"/>
  <c r="VGM70" i="10"/>
  <c r="VGN70" i="10"/>
  <c r="VGO70" i="10"/>
  <c r="VGP70" i="10"/>
  <c r="VGQ70" i="10"/>
  <c r="VGR70" i="10"/>
  <c r="VGS70" i="10"/>
  <c r="VGT70" i="10"/>
  <c r="VGU70" i="10"/>
  <c r="VGV70" i="10"/>
  <c r="VGW70" i="10"/>
  <c r="VGX70" i="10"/>
  <c r="VGY70" i="10"/>
  <c r="VGZ70" i="10"/>
  <c r="VHA70" i="10"/>
  <c r="VHB70" i="10"/>
  <c r="VHC70" i="10"/>
  <c r="VHD70" i="10"/>
  <c r="VHE70" i="10"/>
  <c r="VHF70" i="10"/>
  <c r="VHG70" i="10"/>
  <c r="VHH70" i="10"/>
  <c r="VHI70" i="10"/>
  <c r="VHJ70" i="10"/>
  <c r="VHK70" i="10"/>
  <c r="VHL70" i="10"/>
  <c r="VHM70" i="10"/>
  <c r="VHN70" i="10"/>
  <c r="VHO70" i="10"/>
  <c r="VHP70" i="10"/>
  <c r="VHQ70" i="10"/>
  <c r="VHR70" i="10"/>
  <c r="VHS70" i="10"/>
  <c r="VHT70" i="10"/>
  <c r="VHU70" i="10"/>
  <c r="VHV70" i="10"/>
  <c r="VHW70" i="10"/>
  <c r="VHX70" i="10"/>
  <c r="VHY70" i="10"/>
  <c r="VHZ70" i="10"/>
  <c r="VIA70" i="10"/>
  <c r="VIB70" i="10"/>
  <c r="VIC70" i="10"/>
  <c r="VID70" i="10"/>
  <c r="VIE70" i="10"/>
  <c r="VIF70" i="10"/>
  <c r="VIG70" i="10"/>
  <c r="VIH70" i="10"/>
  <c r="VII70" i="10"/>
  <c r="VIJ70" i="10"/>
  <c r="VIK70" i="10"/>
  <c r="VIL70" i="10"/>
  <c r="VIM70" i="10"/>
  <c r="VIN70" i="10"/>
  <c r="VIO70" i="10"/>
  <c r="VIP70" i="10"/>
  <c r="VIQ70" i="10"/>
  <c r="VIR70" i="10"/>
  <c r="VIS70" i="10"/>
  <c r="VIT70" i="10"/>
  <c r="VIU70" i="10"/>
  <c r="VIV70" i="10"/>
  <c r="VIW70" i="10"/>
  <c r="VIX70" i="10"/>
  <c r="VIY70" i="10"/>
  <c r="VIZ70" i="10"/>
  <c r="VJA70" i="10"/>
  <c r="VJB70" i="10"/>
  <c r="VJC70" i="10"/>
  <c r="VJD70" i="10"/>
  <c r="VJE70" i="10"/>
  <c r="VJF70" i="10"/>
  <c r="VJG70" i="10"/>
  <c r="VJH70" i="10"/>
  <c r="VJI70" i="10"/>
  <c r="VJJ70" i="10"/>
  <c r="VJK70" i="10"/>
  <c r="VJL70" i="10"/>
  <c r="VJM70" i="10"/>
  <c r="VJN70" i="10"/>
  <c r="VJO70" i="10"/>
  <c r="VJP70" i="10"/>
  <c r="VJQ70" i="10"/>
  <c r="VJR70" i="10"/>
  <c r="VJS70" i="10"/>
  <c r="VJT70" i="10"/>
  <c r="VJU70" i="10"/>
  <c r="VJV70" i="10"/>
  <c r="VJW70" i="10"/>
  <c r="VJX70" i="10"/>
  <c r="VJY70" i="10"/>
  <c r="VJZ70" i="10"/>
  <c r="VKA70" i="10"/>
  <c r="VKB70" i="10"/>
  <c r="VKC70" i="10"/>
  <c r="VKD70" i="10"/>
  <c r="VKE70" i="10"/>
  <c r="VKF70" i="10"/>
  <c r="VKG70" i="10"/>
  <c r="VKH70" i="10"/>
  <c r="VKI70" i="10"/>
  <c r="VKJ70" i="10"/>
  <c r="VKK70" i="10"/>
  <c r="VKL70" i="10"/>
  <c r="VKM70" i="10"/>
  <c r="VKN70" i="10"/>
  <c r="VKO70" i="10"/>
  <c r="VKP70" i="10"/>
  <c r="VKQ70" i="10"/>
  <c r="VKR70" i="10"/>
  <c r="VKS70" i="10"/>
  <c r="VKT70" i="10"/>
  <c r="VKU70" i="10"/>
  <c r="VKV70" i="10"/>
  <c r="VKW70" i="10"/>
  <c r="VKX70" i="10"/>
  <c r="VKY70" i="10"/>
  <c r="VKZ70" i="10"/>
  <c r="VLA70" i="10"/>
  <c r="VLB70" i="10"/>
  <c r="VLC70" i="10"/>
  <c r="VLD70" i="10"/>
  <c r="VLE70" i="10"/>
  <c r="VLF70" i="10"/>
  <c r="VLG70" i="10"/>
  <c r="VLH70" i="10"/>
  <c r="VLI70" i="10"/>
  <c r="VLJ70" i="10"/>
  <c r="VLK70" i="10"/>
  <c r="VLL70" i="10"/>
  <c r="VLM70" i="10"/>
  <c r="VLN70" i="10"/>
  <c r="VLO70" i="10"/>
  <c r="VLP70" i="10"/>
  <c r="VLQ70" i="10"/>
  <c r="VLR70" i="10"/>
  <c r="VLS70" i="10"/>
  <c r="VLT70" i="10"/>
  <c r="VLU70" i="10"/>
  <c r="VLV70" i="10"/>
  <c r="VLW70" i="10"/>
  <c r="VLX70" i="10"/>
  <c r="VLY70" i="10"/>
  <c r="VLZ70" i="10"/>
  <c r="VMA70" i="10"/>
  <c r="VMB70" i="10"/>
  <c r="VMC70" i="10"/>
  <c r="VMD70" i="10"/>
  <c r="VME70" i="10"/>
  <c r="VMF70" i="10"/>
  <c r="VMG70" i="10"/>
  <c r="VMH70" i="10"/>
  <c r="VMI70" i="10"/>
  <c r="VMJ70" i="10"/>
  <c r="VMK70" i="10"/>
  <c r="VML70" i="10"/>
  <c r="VMM70" i="10"/>
  <c r="VMN70" i="10"/>
  <c r="VMO70" i="10"/>
  <c r="VMP70" i="10"/>
  <c r="VMQ70" i="10"/>
  <c r="VMR70" i="10"/>
  <c r="VMS70" i="10"/>
  <c r="VMT70" i="10"/>
  <c r="VMU70" i="10"/>
  <c r="VMV70" i="10"/>
  <c r="VMW70" i="10"/>
  <c r="VMX70" i="10"/>
  <c r="VMY70" i="10"/>
  <c r="VMZ70" i="10"/>
  <c r="VNA70" i="10"/>
  <c r="VNB70" i="10"/>
  <c r="VNC70" i="10"/>
  <c r="VND70" i="10"/>
  <c r="VNE70" i="10"/>
  <c r="VNF70" i="10"/>
  <c r="VNG70" i="10"/>
  <c r="VNH70" i="10"/>
  <c r="VNI70" i="10"/>
  <c r="VNJ70" i="10"/>
  <c r="VNK70" i="10"/>
  <c r="VNL70" i="10"/>
  <c r="VNM70" i="10"/>
  <c r="VNN70" i="10"/>
  <c r="VNO70" i="10"/>
  <c r="VNP70" i="10"/>
  <c r="VNQ70" i="10"/>
  <c r="VNR70" i="10"/>
  <c r="VNS70" i="10"/>
  <c r="VNT70" i="10"/>
  <c r="VNU70" i="10"/>
  <c r="VNV70" i="10"/>
  <c r="VNW70" i="10"/>
  <c r="VNX70" i="10"/>
  <c r="VNY70" i="10"/>
  <c r="VNZ70" i="10"/>
  <c r="VOA70" i="10"/>
  <c r="VOB70" i="10"/>
  <c r="VOC70" i="10"/>
  <c r="VOD70" i="10"/>
  <c r="VOE70" i="10"/>
  <c r="VOF70" i="10"/>
  <c r="VOG70" i="10"/>
  <c r="VOH70" i="10"/>
  <c r="VOI70" i="10"/>
  <c r="VOJ70" i="10"/>
  <c r="VOK70" i="10"/>
  <c r="VOL70" i="10"/>
  <c r="VOM70" i="10"/>
  <c r="VON70" i="10"/>
  <c r="VOO70" i="10"/>
  <c r="VOP70" i="10"/>
  <c r="VOQ70" i="10"/>
  <c r="VOR70" i="10"/>
  <c r="VOS70" i="10"/>
  <c r="VOT70" i="10"/>
  <c r="VOU70" i="10"/>
  <c r="VOV70" i="10"/>
  <c r="VOW70" i="10"/>
  <c r="VOX70" i="10"/>
  <c r="VOY70" i="10"/>
  <c r="VOZ70" i="10"/>
  <c r="VPA70" i="10"/>
  <c r="VPB70" i="10"/>
  <c r="VPC70" i="10"/>
  <c r="VPD70" i="10"/>
  <c r="VPE70" i="10"/>
  <c r="VPF70" i="10"/>
  <c r="VPG70" i="10"/>
  <c r="VPH70" i="10"/>
  <c r="VPI70" i="10"/>
  <c r="VPJ70" i="10"/>
  <c r="VPK70" i="10"/>
  <c r="VPL70" i="10"/>
  <c r="VPM70" i="10"/>
  <c r="VPN70" i="10"/>
  <c r="VPO70" i="10"/>
  <c r="VPP70" i="10"/>
  <c r="VPQ70" i="10"/>
  <c r="VPR70" i="10"/>
  <c r="VPS70" i="10"/>
  <c r="VPT70" i="10"/>
  <c r="VPU70" i="10"/>
  <c r="VPV70" i="10"/>
  <c r="VPW70" i="10"/>
  <c r="VPX70" i="10"/>
  <c r="VPY70" i="10"/>
  <c r="VPZ70" i="10"/>
  <c r="VQA70" i="10"/>
  <c r="VQB70" i="10"/>
  <c r="VQC70" i="10"/>
  <c r="VQD70" i="10"/>
  <c r="VQE70" i="10"/>
  <c r="VQF70" i="10"/>
  <c r="VQG70" i="10"/>
  <c r="VQH70" i="10"/>
  <c r="VQI70" i="10"/>
  <c r="VQJ70" i="10"/>
  <c r="VQK70" i="10"/>
  <c r="VQL70" i="10"/>
  <c r="VQM70" i="10"/>
  <c r="VQN70" i="10"/>
  <c r="VQO70" i="10"/>
  <c r="VQP70" i="10"/>
  <c r="VQQ70" i="10"/>
  <c r="VQR70" i="10"/>
  <c r="VQS70" i="10"/>
  <c r="VQT70" i="10"/>
  <c r="VQU70" i="10"/>
  <c r="VQV70" i="10"/>
  <c r="VQW70" i="10"/>
  <c r="VQX70" i="10"/>
  <c r="VQY70" i="10"/>
  <c r="VQZ70" i="10"/>
  <c r="VRA70" i="10"/>
  <c r="VRB70" i="10"/>
  <c r="VRC70" i="10"/>
  <c r="VRD70" i="10"/>
  <c r="VRE70" i="10"/>
  <c r="VRF70" i="10"/>
  <c r="VRG70" i="10"/>
  <c r="VRH70" i="10"/>
  <c r="VRI70" i="10"/>
  <c r="VRJ70" i="10"/>
  <c r="VRK70" i="10"/>
  <c r="VRL70" i="10"/>
  <c r="VRM70" i="10"/>
  <c r="VRN70" i="10"/>
  <c r="VRO70" i="10"/>
  <c r="VRP70" i="10"/>
  <c r="VRQ70" i="10"/>
  <c r="VRR70" i="10"/>
  <c r="VRS70" i="10"/>
  <c r="VRT70" i="10"/>
  <c r="VRU70" i="10"/>
  <c r="VRV70" i="10"/>
  <c r="VRW70" i="10"/>
  <c r="VRX70" i="10"/>
  <c r="VRY70" i="10"/>
  <c r="VRZ70" i="10"/>
  <c r="VSA70" i="10"/>
  <c r="VSB70" i="10"/>
  <c r="VSC70" i="10"/>
  <c r="VSD70" i="10"/>
  <c r="VSE70" i="10"/>
  <c r="VSF70" i="10"/>
  <c r="VSG70" i="10"/>
  <c r="VSH70" i="10"/>
  <c r="VSI70" i="10"/>
  <c r="VSJ70" i="10"/>
  <c r="VSK70" i="10"/>
  <c r="VSL70" i="10"/>
  <c r="VSM70" i="10"/>
  <c r="VSN70" i="10"/>
  <c r="VSO70" i="10"/>
  <c r="VSP70" i="10"/>
  <c r="VSQ70" i="10"/>
  <c r="VSR70" i="10"/>
  <c r="VSS70" i="10"/>
  <c r="VST70" i="10"/>
  <c r="VSU70" i="10"/>
  <c r="VSV70" i="10"/>
  <c r="VSW70" i="10"/>
  <c r="VSX70" i="10"/>
  <c r="VSY70" i="10"/>
  <c r="VSZ70" i="10"/>
  <c r="VTA70" i="10"/>
  <c r="VTB70" i="10"/>
  <c r="VTC70" i="10"/>
  <c r="VTD70" i="10"/>
  <c r="VTE70" i="10"/>
  <c r="VTF70" i="10"/>
  <c r="VTG70" i="10"/>
  <c r="VTH70" i="10"/>
  <c r="VTI70" i="10"/>
  <c r="VTJ70" i="10"/>
  <c r="VTK70" i="10"/>
  <c r="VTL70" i="10"/>
  <c r="VTM70" i="10"/>
  <c r="VTN70" i="10"/>
  <c r="VTO70" i="10"/>
  <c r="VTP70" i="10"/>
  <c r="VTQ70" i="10"/>
  <c r="VTR70" i="10"/>
  <c r="VTS70" i="10"/>
  <c r="VTT70" i="10"/>
  <c r="VTU70" i="10"/>
  <c r="VTV70" i="10"/>
  <c r="VTW70" i="10"/>
  <c r="VTX70" i="10"/>
  <c r="VTY70" i="10"/>
  <c r="VTZ70" i="10"/>
  <c r="VUA70" i="10"/>
  <c r="VUB70" i="10"/>
  <c r="VUC70" i="10"/>
  <c r="VUD70" i="10"/>
  <c r="VUE70" i="10"/>
  <c r="VUF70" i="10"/>
  <c r="VUG70" i="10"/>
  <c r="VUH70" i="10"/>
  <c r="VUI70" i="10"/>
  <c r="VUJ70" i="10"/>
  <c r="VUK70" i="10"/>
  <c r="VUL70" i="10"/>
  <c r="VUM70" i="10"/>
  <c r="VUN70" i="10"/>
  <c r="VUO70" i="10"/>
  <c r="VUP70" i="10"/>
  <c r="VUQ70" i="10"/>
  <c r="VUR70" i="10"/>
  <c r="VUS70" i="10"/>
  <c r="VUT70" i="10"/>
  <c r="VUU70" i="10"/>
  <c r="VUV70" i="10"/>
  <c r="VUW70" i="10"/>
  <c r="VUX70" i="10"/>
  <c r="VUY70" i="10"/>
  <c r="VUZ70" i="10"/>
  <c r="VVA70" i="10"/>
  <c r="VVB70" i="10"/>
  <c r="VVC70" i="10"/>
  <c r="VVD70" i="10"/>
  <c r="VVE70" i="10"/>
  <c r="VVF70" i="10"/>
  <c r="VVG70" i="10"/>
  <c r="VVH70" i="10"/>
  <c r="VVI70" i="10"/>
  <c r="VVJ70" i="10"/>
  <c r="VVK70" i="10"/>
  <c r="VVL70" i="10"/>
  <c r="VVM70" i="10"/>
  <c r="VVN70" i="10"/>
  <c r="VVO70" i="10"/>
  <c r="VVP70" i="10"/>
  <c r="VVQ70" i="10"/>
  <c r="VVR70" i="10"/>
  <c r="VVS70" i="10"/>
  <c r="VVT70" i="10"/>
  <c r="VVU70" i="10"/>
  <c r="VVV70" i="10"/>
  <c r="VVW70" i="10"/>
  <c r="VVX70" i="10"/>
  <c r="VVY70" i="10"/>
  <c r="VVZ70" i="10"/>
  <c r="VWA70" i="10"/>
  <c r="VWB70" i="10"/>
  <c r="VWC70" i="10"/>
  <c r="VWD70" i="10"/>
  <c r="VWE70" i="10"/>
  <c r="VWF70" i="10"/>
  <c r="VWG70" i="10"/>
  <c r="VWH70" i="10"/>
  <c r="VWI70" i="10"/>
  <c r="VWJ70" i="10"/>
  <c r="VWK70" i="10"/>
  <c r="VWL70" i="10"/>
  <c r="VWM70" i="10"/>
  <c r="VWN70" i="10"/>
  <c r="VWO70" i="10"/>
  <c r="VWP70" i="10"/>
  <c r="VWQ70" i="10"/>
  <c r="VWR70" i="10"/>
  <c r="VWS70" i="10"/>
  <c r="VWT70" i="10"/>
  <c r="VWU70" i="10"/>
  <c r="VWV70" i="10"/>
  <c r="VWW70" i="10"/>
  <c r="VWX70" i="10"/>
  <c r="VWY70" i="10"/>
  <c r="VWZ70" i="10"/>
  <c r="VXA70" i="10"/>
  <c r="VXB70" i="10"/>
  <c r="VXC70" i="10"/>
  <c r="VXD70" i="10"/>
  <c r="VXE70" i="10"/>
  <c r="VXF70" i="10"/>
  <c r="VXG70" i="10"/>
  <c r="VXH70" i="10"/>
  <c r="VXI70" i="10"/>
  <c r="VXJ70" i="10"/>
  <c r="VXK70" i="10"/>
  <c r="VXL70" i="10"/>
  <c r="VXM70" i="10"/>
  <c r="VXN70" i="10"/>
  <c r="VXO70" i="10"/>
  <c r="VXP70" i="10"/>
  <c r="VXQ70" i="10"/>
  <c r="VXR70" i="10"/>
  <c r="VXS70" i="10"/>
  <c r="VXT70" i="10"/>
  <c r="VXU70" i="10"/>
  <c r="VXV70" i="10"/>
  <c r="VXW70" i="10"/>
  <c r="VXX70" i="10"/>
  <c r="VXY70" i="10"/>
  <c r="VXZ70" i="10"/>
  <c r="VYA70" i="10"/>
  <c r="VYB70" i="10"/>
  <c r="VYC70" i="10"/>
  <c r="VYD70" i="10"/>
  <c r="VYE70" i="10"/>
  <c r="VYF70" i="10"/>
  <c r="VYG70" i="10"/>
  <c r="VYH70" i="10"/>
  <c r="VYI70" i="10"/>
  <c r="VYJ70" i="10"/>
  <c r="VYK70" i="10"/>
  <c r="VYL70" i="10"/>
  <c r="VYM70" i="10"/>
  <c r="VYN70" i="10"/>
  <c r="VYO70" i="10"/>
  <c r="VYP70" i="10"/>
  <c r="VYQ70" i="10"/>
  <c r="VYR70" i="10"/>
  <c r="VYS70" i="10"/>
  <c r="VYT70" i="10"/>
  <c r="VYU70" i="10"/>
  <c r="VYV70" i="10"/>
  <c r="VYW70" i="10"/>
  <c r="VYX70" i="10"/>
  <c r="VYY70" i="10"/>
  <c r="VYZ70" i="10"/>
  <c r="VZA70" i="10"/>
  <c r="VZB70" i="10"/>
  <c r="VZC70" i="10"/>
  <c r="VZD70" i="10"/>
  <c r="VZE70" i="10"/>
  <c r="VZF70" i="10"/>
  <c r="VZG70" i="10"/>
  <c r="VZH70" i="10"/>
  <c r="VZI70" i="10"/>
  <c r="VZJ70" i="10"/>
  <c r="VZK70" i="10"/>
  <c r="VZL70" i="10"/>
  <c r="VZM70" i="10"/>
  <c r="VZN70" i="10"/>
  <c r="VZO70" i="10"/>
  <c r="VZP70" i="10"/>
  <c r="VZQ70" i="10"/>
  <c r="VZR70" i="10"/>
  <c r="VZS70" i="10"/>
  <c r="VZT70" i="10"/>
  <c r="VZU70" i="10"/>
  <c r="VZV70" i="10"/>
  <c r="VZW70" i="10"/>
  <c r="VZX70" i="10"/>
  <c r="VZY70" i="10"/>
  <c r="VZZ70" i="10"/>
  <c r="WAA70" i="10"/>
  <c r="WAB70" i="10"/>
  <c r="WAC70" i="10"/>
  <c r="WAD70" i="10"/>
  <c r="WAE70" i="10"/>
  <c r="WAF70" i="10"/>
  <c r="WAG70" i="10"/>
  <c r="WAH70" i="10"/>
  <c r="WAI70" i="10"/>
  <c r="WAJ70" i="10"/>
  <c r="WAK70" i="10"/>
  <c r="WAL70" i="10"/>
  <c r="WAM70" i="10"/>
  <c r="WAN70" i="10"/>
  <c r="WAO70" i="10"/>
  <c r="WAP70" i="10"/>
  <c r="WAQ70" i="10"/>
  <c r="WAR70" i="10"/>
  <c r="WAS70" i="10"/>
  <c r="WAT70" i="10"/>
  <c r="WAU70" i="10"/>
  <c r="WAV70" i="10"/>
  <c r="WAW70" i="10"/>
  <c r="WAX70" i="10"/>
  <c r="WAY70" i="10"/>
  <c r="WAZ70" i="10"/>
  <c r="WBA70" i="10"/>
  <c r="WBB70" i="10"/>
  <c r="WBC70" i="10"/>
  <c r="WBD70" i="10"/>
  <c r="WBE70" i="10"/>
  <c r="WBF70" i="10"/>
  <c r="WBG70" i="10"/>
  <c r="WBH70" i="10"/>
  <c r="WBI70" i="10"/>
  <c r="WBJ70" i="10"/>
  <c r="WBK70" i="10"/>
  <c r="WBL70" i="10"/>
  <c r="WBM70" i="10"/>
  <c r="WBN70" i="10"/>
  <c r="WBO70" i="10"/>
  <c r="WBP70" i="10"/>
  <c r="WBQ70" i="10"/>
  <c r="WBR70" i="10"/>
  <c r="WBS70" i="10"/>
  <c r="WBT70" i="10"/>
  <c r="WBU70" i="10"/>
  <c r="WBV70" i="10"/>
  <c r="WBW70" i="10"/>
  <c r="WBX70" i="10"/>
  <c r="WBY70" i="10"/>
  <c r="WBZ70" i="10"/>
  <c r="WCA70" i="10"/>
  <c r="WCB70" i="10"/>
  <c r="WCC70" i="10"/>
  <c r="WCD70" i="10"/>
  <c r="WCE70" i="10"/>
  <c r="WCF70" i="10"/>
  <c r="WCG70" i="10"/>
  <c r="WCH70" i="10"/>
  <c r="WCI70" i="10"/>
  <c r="WCJ70" i="10"/>
  <c r="WCK70" i="10"/>
  <c r="WCL70" i="10"/>
  <c r="WCM70" i="10"/>
  <c r="WCN70" i="10"/>
  <c r="WCO70" i="10"/>
  <c r="WCP70" i="10"/>
  <c r="WCQ70" i="10"/>
  <c r="WCR70" i="10"/>
  <c r="WCS70" i="10"/>
  <c r="WCT70" i="10"/>
  <c r="WCU70" i="10"/>
  <c r="WCV70" i="10"/>
  <c r="WCW70" i="10"/>
  <c r="WCX70" i="10"/>
  <c r="WCY70" i="10"/>
  <c r="WCZ70" i="10"/>
  <c r="WDA70" i="10"/>
  <c r="WDB70" i="10"/>
  <c r="WDC70" i="10"/>
  <c r="WDD70" i="10"/>
  <c r="WDE70" i="10"/>
  <c r="WDF70" i="10"/>
  <c r="WDG70" i="10"/>
  <c r="WDH70" i="10"/>
  <c r="WDI70" i="10"/>
  <c r="WDJ70" i="10"/>
  <c r="WDK70" i="10"/>
  <c r="WDL70" i="10"/>
  <c r="WDM70" i="10"/>
  <c r="WDN70" i="10"/>
  <c r="WDO70" i="10"/>
  <c r="WDP70" i="10"/>
  <c r="WDQ70" i="10"/>
  <c r="WDR70" i="10"/>
  <c r="WDS70" i="10"/>
  <c r="WDT70" i="10"/>
  <c r="WDU70" i="10"/>
  <c r="WDV70" i="10"/>
  <c r="WDW70" i="10"/>
  <c r="WDX70" i="10"/>
  <c r="WDY70" i="10"/>
  <c r="WDZ70" i="10"/>
  <c r="WEA70" i="10"/>
  <c r="WEB70" i="10"/>
  <c r="WEC70" i="10"/>
  <c r="WED70" i="10"/>
  <c r="WEE70" i="10"/>
  <c r="WEF70" i="10"/>
  <c r="WEG70" i="10"/>
  <c r="WEH70" i="10"/>
  <c r="WEI70" i="10"/>
  <c r="WEJ70" i="10"/>
  <c r="WEK70" i="10"/>
  <c r="WEL70" i="10"/>
  <c r="WEM70" i="10"/>
  <c r="WEN70" i="10"/>
  <c r="WEO70" i="10"/>
  <c r="WEP70" i="10"/>
  <c r="WEQ70" i="10"/>
  <c r="WER70" i="10"/>
  <c r="WES70" i="10"/>
  <c r="WET70" i="10"/>
  <c r="WEU70" i="10"/>
  <c r="WEV70" i="10"/>
  <c r="WEW70" i="10"/>
  <c r="WEX70" i="10"/>
  <c r="WEY70" i="10"/>
  <c r="WEZ70" i="10"/>
  <c r="WFA70" i="10"/>
  <c r="WFB70" i="10"/>
  <c r="WFC70" i="10"/>
  <c r="WFD70" i="10"/>
  <c r="WFE70" i="10"/>
  <c r="WFF70" i="10"/>
  <c r="WFG70" i="10"/>
  <c r="WFH70" i="10"/>
  <c r="WFI70" i="10"/>
  <c r="WFJ70" i="10"/>
  <c r="WFK70" i="10"/>
  <c r="WFL70" i="10"/>
  <c r="WFM70" i="10"/>
  <c r="WFN70" i="10"/>
  <c r="WFO70" i="10"/>
  <c r="WFP70" i="10"/>
  <c r="WFQ70" i="10"/>
  <c r="WFR70" i="10"/>
  <c r="WFS70" i="10"/>
  <c r="WFT70" i="10"/>
  <c r="WFU70" i="10"/>
  <c r="WFV70" i="10"/>
  <c r="WFW70" i="10"/>
  <c r="WFX70" i="10"/>
  <c r="WFY70" i="10"/>
  <c r="WFZ70" i="10"/>
  <c r="WGA70" i="10"/>
  <c r="WGB70" i="10"/>
  <c r="WGC70" i="10"/>
  <c r="WGD70" i="10"/>
  <c r="WGE70" i="10"/>
  <c r="WGF70" i="10"/>
  <c r="WGG70" i="10"/>
  <c r="WGH70" i="10"/>
  <c r="WGI70" i="10"/>
  <c r="WGJ70" i="10"/>
  <c r="WGK70" i="10"/>
  <c r="WGL70" i="10"/>
  <c r="WGM70" i="10"/>
  <c r="WGN70" i="10"/>
  <c r="WGO70" i="10"/>
  <c r="WGP70" i="10"/>
  <c r="WGQ70" i="10"/>
  <c r="WGR70" i="10"/>
  <c r="WGS70" i="10"/>
  <c r="WGT70" i="10"/>
  <c r="WGU70" i="10"/>
  <c r="WGV70" i="10"/>
  <c r="WGW70" i="10"/>
  <c r="WGX70" i="10"/>
  <c r="WGY70" i="10"/>
  <c r="WGZ70" i="10"/>
  <c r="WHA70" i="10"/>
  <c r="WHB70" i="10"/>
  <c r="WHC70" i="10"/>
  <c r="WHD70" i="10"/>
  <c r="WHE70" i="10"/>
  <c r="WHF70" i="10"/>
  <c r="WHG70" i="10"/>
  <c r="WHH70" i="10"/>
  <c r="WHI70" i="10"/>
  <c r="WHJ70" i="10"/>
  <c r="WHK70" i="10"/>
  <c r="WHL70" i="10"/>
  <c r="WHM70" i="10"/>
  <c r="WHN70" i="10"/>
  <c r="WHO70" i="10"/>
  <c r="WHP70" i="10"/>
  <c r="WHQ70" i="10"/>
  <c r="WHR70" i="10"/>
  <c r="WHS70" i="10"/>
  <c r="WHT70" i="10"/>
  <c r="WHU70" i="10"/>
  <c r="WHV70" i="10"/>
  <c r="WHW70" i="10"/>
  <c r="WHX70" i="10"/>
  <c r="WHY70" i="10"/>
  <c r="WHZ70" i="10"/>
  <c r="WIA70" i="10"/>
  <c r="WIB70" i="10"/>
  <c r="WIC70" i="10"/>
  <c r="WID70" i="10"/>
  <c r="WIE70" i="10"/>
  <c r="WIF70" i="10"/>
  <c r="WIG70" i="10"/>
  <c r="WIH70" i="10"/>
  <c r="WII70" i="10"/>
  <c r="WIJ70" i="10"/>
  <c r="WIK70" i="10"/>
  <c r="WIL70" i="10"/>
  <c r="WIM70" i="10"/>
  <c r="WIN70" i="10"/>
  <c r="WIO70" i="10"/>
  <c r="WIP70" i="10"/>
  <c r="WIQ70" i="10"/>
  <c r="WIR70" i="10"/>
  <c r="WIS70" i="10"/>
  <c r="WIT70" i="10"/>
  <c r="WIU70" i="10"/>
  <c r="WIV70" i="10"/>
  <c r="WIW70" i="10"/>
  <c r="WIX70" i="10"/>
  <c r="WIY70" i="10"/>
  <c r="WIZ70" i="10"/>
  <c r="WJA70" i="10"/>
  <c r="WJB70" i="10"/>
  <c r="WJC70" i="10"/>
  <c r="WJD70" i="10"/>
  <c r="WJE70" i="10"/>
  <c r="WJF70" i="10"/>
  <c r="WJG70" i="10"/>
  <c r="WJH70" i="10"/>
  <c r="WJI70" i="10"/>
  <c r="WJJ70" i="10"/>
  <c r="WJK70" i="10"/>
  <c r="WJL70" i="10"/>
  <c r="WJM70" i="10"/>
  <c r="WJN70" i="10"/>
  <c r="WJO70" i="10"/>
  <c r="WJP70" i="10"/>
  <c r="WJQ70" i="10"/>
  <c r="WJR70" i="10"/>
  <c r="WJS70" i="10"/>
  <c r="WJT70" i="10"/>
  <c r="WJU70" i="10"/>
  <c r="WJV70" i="10"/>
  <c r="WJW70" i="10"/>
  <c r="WJX70" i="10"/>
  <c r="WJY70" i="10"/>
  <c r="WJZ70" i="10"/>
  <c r="WKA70" i="10"/>
  <c r="WKB70" i="10"/>
  <c r="WKC70" i="10"/>
  <c r="WKD70" i="10"/>
  <c r="WKE70" i="10"/>
  <c r="WKF70" i="10"/>
  <c r="WKG70" i="10"/>
  <c r="WKH70" i="10"/>
  <c r="WKI70" i="10"/>
  <c r="WKJ70" i="10"/>
  <c r="WKK70" i="10"/>
  <c r="WKL70" i="10"/>
  <c r="WKM70" i="10"/>
  <c r="WKN70" i="10"/>
  <c r="WKO70" i="10"/>
  <c r="WKP70" i="10"/>
  <c r="WKQ70" i="10"/>
  <c r="WKR70" i="10"/>
  <c r="WKS70" i="10"/>
  <c r="WKT70" i="10"/>
  <c r="WKU70" i="10"/>
  <c r="WKV70" i="10"/>
  <c r="WKW70" i="10"/>
  <c r="WKX70" i="10"/>
  <c r="WKY70" i="10"/>
  <c r="WKZ70" i="10"/>
  <c r="WLA70" i="10"/>
  <c r="WLB70" i="10"/>
  <c r="WLC70" i="10"/>
  <c r="WLD70" i="10"/>
  <c r="WLE70" i="10"/>
  <c r="WLF70" i="10"/>
  <c r="WLG70" i="10"/>
  <c r="WLH70" i="10"/>
  <c r="WLI70" i="10"/>
  <c r="WLJ70" i="10"/>
  <c r="WLK70" i="10"/>
  <c r="WLL70" i="10"/>
  <c r="WLM70" i="10"/>
  <c r="WLN70" i="10"/>
  <c r="WLO70" i="10"/>
  <c r="WLP70" i="10"/>
  <c r="WLQ70" i="10"/>
  <c r="WLR70" i="10"/>
  <c r="WLS70" i="10"/>
  <c r="WLT70" i="10"/>
  <c r="WLU70" i="10"/>
  <c r="WLV70" i="10"/>
  <c r="WLW70" i="10"/>
  <c r="WLX70" i="10"/>
  <c r="WLY70" i="10"/>
  <c r="WLZ70" i="10"/>
  <c r="WMA70" i="10"/>
  <c r="WMB70" i="10"/>
  <c r="WMC70" i="10"/>
  <c r="WMD70" i="10"/>
  <c r="WME70" i="10"/>
  <c r="WMF70" i="10"/>
  <c r="WMG70" i="10"/>
  <c r="WMH70" i="10"/>
  <c r="WMI70" i="10"/>
  <c r="WMJ70" i="10"/>
  <c r="WMK70" i="10"/>
  <c r="WML70" i="10"/>
  <c r="WMM70" i="10"/>
  <c r="WMN70" i="10"/>
  <c r="WMO70" i="10"/>
  <c r="WMP70" i="10"/>
  <c r="WMQ70" i="10"/>
  <c r="WMR70" i="10"/>
  <c r="WMS70" i="10"/>
  <c r="WMT70" i="10"/>
  <c r="WMU70" i="10"/>
  <c r="WMV70" i="10"/>
  <c r="WMW70" i="10"/>
  <c r="WMX70" i="10"/>
  <c r="WMY70" i="10"/>
  <c r="WMZ70" i="10"/>
  <c r="WNA70" i="10"/>
  <c r="WNB70" i="10"/>
  <c r="WNC70" i="10"/>
  <c r="WND70" i="10"/>
  <c r="WNE70" i="10"/>
  <c r="WNF70" i="10"/>
  <c r="WNG70" i="10"/>
  <c r="WNH70" i="10"/>
  <c r="WNI70" i="10"/>
  <c r="WNJ70" i="10"/>
  <c r="WNK70" i="10"/>
  <c r="WNL70" i="10"/>
  <c r="WNM70" i="10"/>
  <c r="WNN70" i="10"/>
  <c r="WNO70" i="10"/>
  <c r="WNP70" i="10"/>
  <c r="WNQ70" i="10"/>
  <c r="WNR70" i="10"/>
  <c r="WNS70" i="10"/>
  <c r="WNT70" i="10"/>
  <c r="WNU70" i="10"/>
  <c r="WNV70" i="10"/>
  <c r="WNW70" i="10"/>
  <c r="WNX70" i="10"/>
  <c r="WNY70" i="10"/>
  <c r="WNZ70" i="10"/>
  <c r="WOA70" i="10"/>
  <c r="WOB70" i="10"/>
  <c r="WOC70" i="10"/>
  <c r="WOD70" i="10"/>
  <c r="WOE70" i="10"/>
  <c r="WOF70" i="10"/>
  <c r="WOG70" i="10"/>
  <c r="WOH70" i="10"/>
  <c r="WOI70" i="10"/>
  <c r="WOJ70" i="10"/>
  <c r="WOK70" i="10"/>
  <c r="WOL70" i="10"/>
  <c r="WOM70" i="10"/>
  <c r="WON70" i="10"/>
  <c r="WOO70" i="10"/>
  <c r="WOP70" i="10"/>
  <c r="WOQ70" i="10"/>
  <c r="WOR70" i="10"/>
  <c r="WOS70" i="10"/>
  <c r="WOT70" i="10"/>
  <c r="WOU70" i="10"/>
  <c r="WOV70" i="10"/>
  <c r="WOW70" i="10"/>
  <c r="WOX70" i="10"/>
  <c r="WOY70" i="10"/>
  <c r="WOZ70" i="10"/>
  <c r="WPA70" i="10"/>
  <c r="WPB70" i="10"/>
  <c r="WPC70" i="10"/>
  <c r="WPD70" i="10"/>
  <c r="WPE70" i="10"/>
  <c r="WPF70" i="10"/>
  <c r="WPG70" i="10"/>
  <c r="WPH70" i="10"/>
  <c r="WPI70" i="10"/>
  <c r="WPJ70" i="10"/>
  <c r="WPK70" i="10"/>
  <c r="WPL70" i="10"/>
  <c r="WPM70" i="10"/>
  <c r="WPN70" i="10"/>
  <c r="WPO70" i="10"/>
  <c r="WPP70" i="10"/>
  <c r="WPQ70" i="10"/>
  <c r="WPR70" i="10"/>
  <c r="WPS70" i="10"/>
  <c r="WPT70" i="10"/>
  <c r="WPU70" i="10"/>
  <c r="WPV70" i="10"/>
  <c r="WPW70" i="10"/>
  <c r="WPX70" i="10"/>
  <c r="WPY70" i="10"/>
  <c r="WPZ70" i="10"/>
  <c r="WQA70" i="10"/>
  <c r="WQB70" i="10"/>
  <c r="WQC70" i="10"/>
  <c r="WQD70" i="10"/>
  <c r="WQE70" i="10"/>
  <c r="WQF70" i="10"/>
  <c r="WQG70" i="10"/>
  <c r="WQH70" i="10"/>
  <c r="WQI70" i="10"/>
  <c r="WQJ70" i="10"/>
  <c r="WQK70" i="10"/>
  <c r="WQL70" i="10"/>
  <c r="WQM70" i="10"/>
  <c r="WQN70" i="10"/>
  <c r="WQO70" i="10"/>
  <c r="WQP70" i="10"/>
  <c r="WQQ70" i="10"/>
  <c r="WQR70" i="10"/>
  <c r="WQS70" i="10"/>
  <c r="WQT70" i="10"/>
  <c r="WQU70" i="10"/>
  <c r="WQV70" i="10"/>
  <c r="WQW70" i="10"/>
  <c r="WQX70" i="10"/>
  <c r="WQY70" i="10"/>
  <c r="WQZ70" i="10"/>
  <c r="WRA70" i="10"/>
  <c r="WRB70" i="10"/>
  <c r="WRC70" i="10"/>
  <c r="WRD70" i="10"/>
  <c r="WRE70" i="10"/>
  <c r="WRF70" i="10"/>
  <c r="WRG70" i="10"/>
  <c r="WRH70" i="10"/>
  <c r="WRI70" i="10"/>
  <c r="WRJ70" i="10"/>
  <c r="WRK70" i="10"/>
  <c r="WRL70" i="10"/>
  <c r="WRM70" i="10"/>
  <c r="WRN70" i="10"/>
  <c r="WRO70" i="10"/>
  <c r="WRP70" i="10"/>
  <c r="WRQ70" i="10"/>
  <c r="WRR70" i="10"/>
  <c r="WRS70" i="10"/>
  <c r="WRT70" i="10"/>
  <c r="WRU70" i="10"/>
  <c r="WRV70" i="10"/>
  <c r="WRW70" i="10"/>
  <c r="WRX70" i="10"/>
  <c r="WRY70" i="10"/>
  <c r="WRZ70" i="10"/>
  <c r="WSA70" i="10"/>
  <c r="WSB70" i="10"/>
  <c r="WSC70" i="10"/>
  <c r="WSD70" i="10"/>
  <c r="WSE70" i="10"/>
  <c r="WSF70" i="10"/>
  <c r="WSG70" i="10"/>
  <c r="WSH70" i="10"/>
  <c r="WSI70" i="10"/>
  <c r="WSJ70" i="10"/>
  <c r="WSK70" i="10"/>
  <c r="WSL70" i="10"/>
  <c r="WSM70" i="10"/>
  <c r="WSN70" i="10"/>
  <c r="WSO70" i="10"/>
  <c r="WSP70" i="10"/>
  <c r="WSQ70" i="10"/>
  <c r="WSR70" i="10"/>
  <c r="WSS70" i="10"/>
  <c r="WST70" i="10"/>
  <c r="WSU70" i="10"/>
  <c r="WSV70" i="10"/>
  <c r="WSW70" i="10"/>
  <c r="WSX70" i="10"/>
  <c r="WSY70" i="10"/>
  <c r="WSZ70" i="10"/>
  <c r="WTA70" i="10"/>
  <c r="WTB70" i="10"/>
  <c r="WTC70" i="10"/>
  <c r="WTD70" i="10"/>
  <c r="WTE70" i="10"/>
  <c r="WTF70" i="10"/>
  <c r="WTG70" i="10"/>
  <c r="WTH70" i="10"/>
  <c r="WTI70" i="10"/>
  <c r="WTJ70" i="10"/>
  <c r="WTK70" i="10"/>
  <c r="WTL70" i="10"/>
  <c r="WTM70" i="10"/>
  <c r="WTN70" i="10"/>
  <c r="WTO70" i="10"/>
  <c r="WTP70" i="10"/>
  <c r="WTQ70" i="10"/>
  <c r="WTR70" i="10"/>
  <c r="WTS70" i="10"/>
  <c r="WTT70" i="10"/>
  <c r="WTU70" i="10"/>
  <c r="WTV70" i="10"/>
  <c r="WTW70" i="10"/>
  <c r="WTX70" i="10"/>
  <c r="WTY70" i="10"/>
  <c r="WTZ70" i="10"/>
  <c r="WUA70" i="10"/>
  <c r="WUB70" i="10"/>
  <c r="WUC70" i="10"/>
  <c r="WUD70" i="10"/>
  <c r="WUE70" i="10"/>
  <c r="WUF70" i="10"/>
  <c r="WUG70" i="10"/>
  <c r="WUH70" i="10"/>
  <c r="WUI70" i="10"/>
  <c r="WUJ70" i="10"/>
  <c r="WUK70" i="10"/>
  <c r="WUL70" i="10"/>
  <c r="WUM70" i="10"/>
  <c r="WUN70" i="10"/>
  <c r="WUO70" i="10"/>
  <c r="WUP70" i="10"/>
  <c r="WUQ70" i="10"/>
  <c r="WUR70" i="10"/>
  <c r="WUS70" i="10"/>
  <c r="WUT70" i="10"/>
  <c r="WUU70" i="10"/>
  <c r="WUV70" i="10"/>
  <c r="WUW70" i="10"/>
  <c r="WUX70" i="10"/>
  <c r="WUY70" i="10"/>
  <c r="WUZ70" i="10"/>
  <c r="WVA70" i="10"/>
  <c r="WVB70" i="10"/>
  <c r="WVC70" i="10"/>
  <c r="WVD70" i="10"/>
  <c r="WVE70" i="10"/>
  <c r="WVF70" i="10"/>
  <c r="WVG70" i="10"/>
  <c r="WVH70" i="10"/>
  <c r="WVI70" i="10"/>
  <c r="WVJ70" i="10"/>
  <c r="WVK70" i="10"/>
  <c r="WVL70" i="10"/>
  <c r="WVM70" i="10"/>
  <c r="WVN70" i="10"/>
  <c r="WVO70" i="10"/>
  <c r="WVP70" i="10"/>
  <c r="WVQ70" i="10"/>
  <c r="WVR70" i="10"/>
  <c r="WVS70" i="10"/>
  <c r="WVT70" i="10"/>
  <c r="WVU70" i="10"/>
  <c r="WVV70" i="10"/>
  <c r="WVW70" i="10"/>
  <c r="WVX70" i="10"/>
  <c r="WVY70" i="10"/>
  <c r="WVZ70" i="10"/>
  <c r="WWA70" i="10"/>
  <c r="WWB70" i="10"/>
  <c r="WWC70" i="10"/>
  <c r="WWD70" i="10"/>
  <c r="WWE70" i="10"/>
  <c r="WWF70" i="10"/>
  <c r="WWG70" i="10"/>
  <c r="WWH70" i="10"/>
  <c r="WWI70" i="10"/>
  <c r="WWJ70" i="10"/>
  <c r="WWK70" i="10"/>
  <c r="WWL70" i="10"/>
  <c r="WWM70" i="10"/>
  <c r="WWN70" i="10"/>
  <c r="WWO70" i="10"/>
  <c r="WWP70" i="10"/>
  <c r="WWQ70" i="10"/>
  <c r="WWR70" i="10"/>
  <c r="WWS70" i="10"/>
  <c r="WWT70" i="10"/>
  <c r="WWU70" i="10"/>
  <c r="WWV70" i="10"/>
  <c r="WWW70" i="10"/>
  <c r="WWX70" i="10"/>
  <c r="WWY70" i="10"/>
  <c r="WWZ70" i="10"/>
  <c r="WXA70" i="10"/>
  <c r="WXB70" i="10"/>
  <c r="WXC70" i="10"/>
  <c r="WXD70" i="10"/>
  <c r="WXE70" i="10"/>
  <c r="WXF70" i="10"/>
  <c r="WXG70" i="10"/>
  <c r="WXH70" i="10"/>
  <c r="WXI70" i="10"/>
  <c r="WXJ70" i="10"/>
  <c r="WXK70" i="10"/>
  <c r="WXL70" i="10"/>
  <c r="WXM70" i="10"/>
  <c r="WXN70" i="10"/>
  <c r="WXO70" i="10"/>
  <c r="WXP70" i="10"/>
  <c r="WXQ70" i="10"/>
  <c r="WXR70" i="10"/>
  <c r="WXS70" i="10"/>
  <c r="WXT70" i="10"/>
  <c r="WXU70" i="10"/>
  <c r="WXV70" i="10"/>
  <c r="WXW70" i="10"/>
  <c r="WXX70" i="10"/>
  <c r="WXY70" i="10"/>
  <c r="WXZ70" i="10"/>
  <c r="WYA70" i="10"/>
  <c r="WYB70" i="10"/>
  <c r="WYC70" i="10"/>
  <c r="WYD70" i="10"/>
  <c r="WYE70" i="10"/>
  <c r="WYF70" i="10"/>
  <c r="WYG70" i="10"/>
  <c r="WYH70" i="10"/>
  <c r="WYI70" i="10"/>
  <c r="WYJ70" i="10"/>
  <c r="WYK70" i="10"/>
  <c r="WYL70" i="10"/>
  <c r="WYM70" i="10"/>
  <c r="WYN70" i="10"/>
  <c r="WYO70" i="10"/>
  <c r="WYP70" i="10"/>
  <c r="WYQ70" i="10"/>
  <c r="WYR70" i="10"/>
  <c r="WYS70" i="10"/>
  <c r="WYT70" i="10"/>
  <c r="WYU70" i="10"/>
  <c r="WYV70" i="10"/>
  <c r="WYW70" i="10"/>
  <c r="WYX70" i="10"/>
  <c r="WYY70" i="10"/>
  <c r="WYZ70" i="10"/>
  <c r="WZA70" i="10"/>
  <c r="WZB70" i="10"/>
  <c r="WZC70" i="10"/>
  <c r="WZD70" i="10"/>
  <c r="WZE70" i="10"/>
  <c r="WZF70" i="10"/>
  <c r="WZG70" i="10"/>
  <c r="WZH70" i="10"/>
  <c r="WZI70" i="10"/>
  <c r="WZJ70" i="10"/>
  <c r="WZK70" i="10"/>
  <c r="WZL70" i="10"/>
  <c r="WZM70" i="10"/>
  <c r="WZN70" i="10"/>
  <c r="WZO70" i="10"/>
  <c r="WZP70" i="10"/>
  <c r="WZQ70" i="10"/>
  <c r="WZR70" i="10"/>
  <c r="WZS70" i="10"/>
  <c r="WZT70" i="10"/>
  <c r="WZU70" i="10"/>
  <c r="WZV70" i="10"/>
  <c r="WZW70" i="10"/>
  <c r="WZX70" i="10"/>
  <c r="WZY70" i="10"/>
  <c r="WZZ70" i="10"/>
  <c r="XAA70" i="10"/>
  <c r="XAB70" i="10"/>
  <c r="XAC70" i="10"/>
  <c r="XAD70" i="10"/>
  <c r="XAE70" i="10"/>
  <c r="XAF70" i="10"/>
  <c r="XAG70" i="10"/>
  <c r="XAH70" i="10"/>
  <c r="XAI70" i="10"/>
  <c r="XAJ70" i="10"/>
  <c r="XAK70" i="10"/>
  <c r="XAL70" i="10"/>
  <c r="XAM70" i="10"/>
  <c r="XAN70" i="10"/>
  <c r="XAO70" i="10"/>
  <c r="XAP70" i="10"/>
  <c r="XAQ70" i="10"/>
  <c r="XAR70" i="10"/>
  <c r="XAS70" i="10"/>
  <c r="XAT70" i="10"/>
  <c r="XAU70" i="10"/>
  <c r="XAV70" i="10"/>
  <c r="XAW70" i="10"/>
  <c r="XAX70" i="10"/>
  <c r="XAY70" i="10"/>
  <c r="XAZ70" i="10"/>
  <c r="XBA70" i="10"/>
  <c r="XBB70" i="10"/>
  <c r="XBC70" i="10"/>
  <c r="XBD70" i="10"/>
  <c r="XBE70" i="10"/>
  <c r="XBF70" i="10"/>
  <c r="XBG70" i="10"/>
  <c r="XBH70" i="10"/>
  <c r="XBI70" i="10"/>
  <c r="XBJ70" i="10"/>
  <c r="XBK70" i="10"/>
  <c r="XBL70" i="10"/>
  <c r="XBM70" i="10"/>
  <c r="XBN70" i="10"/>
  <c r="XBO70" i="10"/>
  <c r="XBP70" i="10"/>
  <c r="XBQ70" i="10"/>
  <c r="XBR70" i="10"/>
  <c r="XBS70" i="10"/>
  <c r="XBT70" i="10"/>
  <c r="XBU70" i="10"/>
  <c r="XBV70" i="10"/>
  <c r="XBW70" i="10"/>
  <c r="XBX70" i="10"/>
  <c r="XBY70" i="10"/>
  <c r="XBZ70" i="10"/>
  <c r="XCA70" i="10"/>
  <c r="XCB70" i="10"/>
  <c r="XCC70" i="10"/>
  <c r="XCD70" i="10"/>
  <c r="XCE70" i="10"/>
  <c r="XCF70" i="10"/>
  <c r="XCG70" i="10"/>
  <c r="XCH70" i="10"/>
  <c r="XCI70" i="10"/>
  <c r="XCJ70" i="10"/>
  <c r="XCK70" i="10"/>
  <c r="XCL70" i="10"/>
  <c r="XCM70" i="10"/>
  <c r="XCN70" i="10"/>
  <c r="XCO70" i="10"/>
  <c r="XCP70" i="10"/>
  <c r="XCQ70" i="10"/>
  <c r="XCR70" i="10"/>
  <c r="XCS70" i="10"/>
  <c r="XCT70" i="10"/>
  <c r="XCU70" i="10"/>
  <c r="XCV70" i="10"/>
  <c r="XCW70" i="10"/>
  <c r="XCX70" i="10"/>
  <c r="XCY70" i="10"/>
  <c r="XCZ70" i="10"/>
  <c r="XDA70" i="10"/>
  <c r="XDB70" i="10"/>
  <c r="XDC70" i="10"/>
  <c r="XDD70" i="10"/>
  <c r="XDE70" i="10"/>
  <c r="XDF70" i="10"/>
  <c r="XDG70" i="10"/>
  <c r="XDH70" i="10"/>
  <c r="XDI70" i="10"/>
  <c r="XDJ70" i="10"/>
  <c r="XDK70" i="10"/>
  <c r="XDL70" i="10"/>
  <c r="XDM70" i="10"/>
  <c r="XDN70" i="10"/>
  <c r="XDO70" i="10"/>
  <c r="XDP70" i="10"/>
  <c r="XDQ70" i="10"/>
  <c r="XDR70" i="10"/>
  <c r="XDS70" i="10"/>
  <c r="XDT70" i="10"/>
  <c r="XDU70" i="10"/>
  <c r="XDV70" i="10"/>
  <c r="XDW70" i="10"/>
  <c r="XDX70" i="10"/>
  <c r="XDY70" i="10"/>
  <c r="XDZ70" i="10"/>
  <c r="XEA70" i="10"/>
  <c r="XEB70" i="10"/>
  <c r="XEC70" i="10"/>
  <c r="XED70" i="10"/>
  <c r="XEE70" i="10"/>
  <c r="XEF70" i="10"/>
  <c r="XEG70" i="10"/>
  <c r="XEH70" i="10"/>
  <c r="XEI70" i="10"/>
  <c r="XEJ70" i="10"/>
  <c r="XEK70" i="10"/>
  <c r="XEL70" i="10"/>
  <c r="XEM70" i="10"/>
  <c r="XEN70" i="10"/>
  <c r="XEO70" i="10"/>
  <c r="XEP70" i="10"/>
  <c r="XEQ70" i="10"/>
  <c r="XER70" i="10"/>
  <c r="XES70" i="10"/>
  <c r="XET70" i="10"/>
  <c r="XEU70" i="10"/>
  <c r="XEV70" i="10"/>
  <c r="XEW70" i="10"/>
  <c r="XEX70" i="10"/>
  <c r="XEY70" i="10"/>
  <c r="XEZ70" i="10"/>
  <c r="XFA70" i="10"/>
  <c r="XFB70" i="10"/>
  <c r="XFC70" i="10"/>
  <c r="XFD70" i="10"/>
  <c r="E15" i="10" l="1"/>
  <c r="E22" i="8" l="1"/>
  <c r="E23" i="8"/>
  <c r="E21" i="16"/>
  <c r="E27" i="13"/>
  <c r="E26" i="13"/>
  <c r="E22" i="16"/>
  <c r="E20" i="9"/>
  <c r="E21" i="9"/>
  <c r="E22" i="12" l="1"/>
  <c r="E23" i="12"/>
  <c r="E22" i="11"/>
  <c r="E23" i="11"/>
  <c r="E25" i="10" l="1"/>
  <c r="E26" i="10"/>
  <c r="F23" i="12" l="1"/>
  <c r="F23" i="8"/>
  <c r="F23" i="11"/>
  <c r="F21" i="9"/>
  <c r="F22" i="16"/>
  <c r="F27" i="13"/>
  <c r="D26" i="10"/>
  <c r="F26" i="10" s="1"/>
  <c r="F25" i="10"/>
  <c r="F27" i="10" l="1"/>
  <c r="F20" i="9"/>
  <c r="F22" i="9" s="1"/>
  <c r="F26" i="13"/>
  <c r="F28" i="13" s="1"/>
  <c r="F21" i="16"/>
  <c r="F23" i="16" s="1"/>
  <c r="F22" i="8"/>
  <c r="F24" i="8" s="1"/>
  <c r="F22" i="12"/>
  <c r="F24" i="12" s="1"/>
  <c r="F22" i="11"/>
  <c r="F24" i="11" s="1"/>
  <c r="E12" i="9" l="1"/>
  <c r="F10" i="13" l="1"/>
  <c r="E17" i="8"/>
  <c r="E16" i="8"/>
  <c r="E15" i="8"/>
  <c r="E14" i="8"/>
  <c r="E16" i="16"/>
  <c r="E15" i="16"/>
  <c r="E14" i="16"/>
  <c r="E13" i="16"/>
  <c r="E21" i="13"/>
  <c r="E20" i="13"/>
  <c r="E19" i="13"/>
  <c r="E18" i="13"/>
  <c r="E15" i="9"/>
  <c r="E14" i="9"/>
  <c r="E13" i="9"/>
  <c r="E14" i="12"/>
  <c r="E13" i="12"/>
  <c r="E12" i="12"/>
  <c r="E14" i="11"/>
  <c r="E13" i="11"/>
  <c r="E12" i="11"/>
  <c r="E18" i="10"/>
  <c r="E17" i="10"/>
  <c r="E16" i="10"/>
  <c r="E27" i="8"/>
  <c r="E26" i="16"/>
  <c r="E31" i="13"/>
  <c r="E27" i="12"/>
  <c r="E27" i="11"/>
  <c r="E30" i="10"/>
  <c r="F14" i="10" l="1"/>
  <c r="F72" i="10" s="1"/>
  <c r="F13" i="8"/>
  <c r="F17" i="13"/>
  <c r="F11" i="9"/>
  <c r="F12" i="16"/>
  <c r="F7" i="16"/>
  <c r="F6" i="13"/>
  <c r="F5" i="13"/>
  <c r="F10" i="12"/>
  <c r="F6" i="12"/>
  <c r="F10" i="11"/>
  <c r="F6" i="11"/>
  <c r="F7" i="10"/>
  <c r="F6" i="9"/>
  <c r="F11" i="11" l="1"/>
  <c r="F11" i="12"/>
  <c r="F6" i="16"/>
  <c r="F5" i="12"/>
  <c r="F7" i="12" s="1"/>
  <c r="F5" i="16"/>
  <c r="F5" i="11"/>
  <c r="F7" i="11" s="1"/>
  <c r="F38" i="13"/>
  <c r="F5" i="9"/>
  <c r="F7" i="9" s="1"/>
  <c r="F5" i="10"/>
  <c r="F8" i="10" s="1"/>
  <c r="F7" i="13"/>
  <c r="F7" i="8"/>
  <c r="F8" i="8"/>
  <c r="F6" i="8"/>
  <c r="F5" i="8"/>
  <c r="F29" i="9" l="1"/>
  <c r="F32" i="9" s="1"/>
  <c r="E40" i="9" s="1"/>
  <c r="F23" i="9"/>
  <c r="F31" i="11"/>
  <c r="F25" i="11"/>
  <c r="F31" i="12"/>
  <c r="F25" i="12"/>
  <c r="F8" i="16"/>
  <c r="D31" i="13"/>
  <c r="F31" i="13" s="1"/>
  <c r="F32" i="13" s="1"/>
  <c r="F40" i="13" s="1"/>
  <c r="F9" i="8"/>
  <c r="F37" i="10" l="1"/>
  <c r="F73" i="10"/>
  <c r="D25" i="9"/>
  <c r="F25" i="9" s="1"/>
  <c r="F26" i="9" s="1"/>
  <c r="F36" i="9" s="1"/>
  <c r="F31" i="8"/>
  <c r="F34" i="8" s="1"/>
  <c r="F25" i="8"/>
  <c r="D27" i="8" s="1"/>
  <c r="F27" i="8" s="1"/>
  <c r="F28" i="8" s="1"/>
  <c r="F38" i="8" s="1"/>
  <c r="F30" i="16"/>
  <c r="F33" i="16" s="1"/>
  <c r="F24" i="16"/>
  <c r="F43" i="13"/>
  <c r="F44" i="13"/>
  <c r="D27" i="12"/>
  <c r="F27" i="12" s="1"/>
  <c r="F28" i="12" s="1"/>
  <c r="E42" i="12" s="1"/>
  <c r="D30" i="10"/>
  <c r="F30" i="10" s="1"/>
  <c r="F31" i="10" s="1"/>
  <c r="D27" i="11"/>
  <c r="F27" i="11" s="1"/>
  <c r="F42" i="13"/>
  <c r="F74" i="10" l="1"/>
  <c r="D26" i="16"/>
  <c r="F26" i="16" s="1"/>
  <c r="F27" i="16" s="1"/>
  <c r="F35" i="16" s="1"/>
  <c r="E39" i="9"/>
  <c r="F34" i="9"/>
  <c r="F39" i="12"/>
  <c r="F41" i="10"/>
  <c r="F39" i="10"/>
  <c r="F43" i="10" s="1"/>
  <c r="F28" i="11"/>
  <c r="F36" i="8"/>
  <c r="F33" i="11" l="1"/>
  <c r="F35" i="11" s="1"/>
  <c r="E43" i="11" s="1"/>
  <c r="F33" i="24"/>
  <c r="F35" i="24" s="1"/>
  <c r="F33" i="12"/>
  <c r="F35" i="12" s="1"/>
  <c r="Q11" i="8" a="1"/>
  <c r="Q11" i="8" s="1"/>
  <c r="N7" i="8" a="1"/>
  <c r="N7" i="8" s="1"/>
  <c r="N9" i="8" a="1"/>
  <c r="N9" i="8" s="1"/>
  <c r="P8" i="8" a="1"/>
  <c r="P8" i="8" s="1"/>
  <c r="O9" i="8" a="1"/>
  <c r="O9" i="8" s="1"/>
  <c r="Q7" i="8" a="1"/>
  <c r="Q7" i="8" s="1"/>
  <c r="L5" i="8" a="1"/>
  <c r="L5" i="8" s="1"/>
  <c r="L10" i="8" a="1"/>
  <c r="L10" i="8" s="1"/>
  <c r="M10" i="8" a="1"/>
  <c r="M10" i="8" s="1"/>
  <c r="P6" i="8" a="1"/>
  <c r="P6" i="8" s="1"/>
  <c r="P5" i="8" a="1"/>
  <c r="P5" i="8" s="1"/>
  <c r="M6" i="8" a="1"/>
  <c r="M6" i="8" s="1"/>
  <c r="M9" i="8" a="1"/>
  <c r="M9" i="8" s="1"/>
  <c r="K6" i="8" a="1"/>
  <c r="K6" i="8" s="1"/>
  <c r="O7" i="8" a="1"/>
  <c r="O7" i="8" s="1"/>
  <c r="Q10" i="8" a="1"/>
  <c r="Q10" i="8" s="1"/>
  <c r="N5" i="8" a="1"/>
  <c r="N5" i="8" s="1"/>
  <c r="N11" i="8" a="1"/>
  <c r="N11" i="8" s="1"/>
  <c r="K7" i="8" a="1"/>
  <c r="K7" i="8" s="1"/>
  <c r="P10" i="8" a="1"/>
  <c r="P10" i="8" s="1"/>
  <c r="O8" i="8" a="1"/>
  <c r="O8" i="8" s="1"/>
  <c r="Q8" i="8" a="1"/>
  <c r="Q8" i="8" s="1"/>
  <c r="Q5" i="8" a="1"/>
  <c r="Q5" i="8" s="1"/>
  <c r="L11" i="8" a="1"/>
  <c r="L11" i="8" s="1"/>
  <c r="P7" i="8" a="1"/>
  <c r="P7" i="8" s="1"/>
  <c r="P9" i="8" a="1"/>
  <c r="P9" i="8" s="1"/>
  <c r="L8" i="8" a="1"/>
  <c r="L8" i="8" s="1"/>
  <c r="K9" i="8" a="1"/>
  <c r="K9" i="8" s="1"/>
  <c r="M7" i="8" a="1"/>
  <c r="M7" i="8" s="1"/>
  <c r="M11" i="8" a="1"/>
  <c r="M11" i="8" s="1"/>
  <c r="Q6" i="8" a="1"/>
  <c r="Q6" i="8" s="1"/>
  <c r="L6" i="8" a="1"/>
  <c r="L6" i="8" s="1"/>
  <c r="M8" i="8" a="1"/>
  <c r="M8" i="8" s="1"/>
  <c r="K5" i="8" a="1"/>
  <c r="K5" i="8" s="1"/>
  <c r="K11" i="8" a="1"/>
  <c r="K11" i="8" s="1"/>
  <c r="O6" i="8" a="1"/>
  <c r="O6" i="8" s="1"/>
  <c r="O10" i="8" a="1"/>
  <c r="O10" i="8" s="1"/>
  <c r="L7" i="8" a="1"/>
  <c r="L7" i="8" s="1"/>
  <c r="N6" i="8" a="1"/>
  <c r="N6" i="8" s="1"/>
  <c r="P11" i="8" a="1"/>
  <c r="P11" i="8" s="1"/>
  <c r="O11" i="8" a="1"/>
  <c r="O11" i="8" s="1"/>
  <c r="K10" i="8" a="1"/>
  <c r="K10" i="8" s="1"/>
  <c r="N10" i="8" a="1"/>
  <c r="N10" i="8" s="1"/>
  <c r="M5" i="8" a="1"/>
  <c r="M5" i="8" s="1"/>
  <c r="Q9" i="8" a="1"/>
  <c r="Q9" i="8" s="1"/>
  <c r="O5" i="8" a="1"/>
  <c r="O5" i="8" s="1"/>
  <c r="L9" i="8" a="1"/>
  <c r="L9" i="8" s="1"/>
  <c r="K8" i="8" a="1"/>
  <c r="K8" i="8" s="1"/>
  <c r="N8" i="8"/>
  <c r="F39" i="16"/>
  <c r="P11" i="16"/>
  <c r="M8" i="16"/>
  <c r="K8" i="16"/>
  <c r="N7" i="16"/>
  <c r="O6" i="16"/>
  <c r="M9" i="16"/>
  <c r="K9" i="16"/>
  <c r="K11" i="16"/>
  <c r="K5" i="16"/>
  <c r="Q6" i="16"/>
  <c r="Q7" i="16"/>
  <c r="Q8" i="16"/>
  <c r="Q9" i="16"/>
  <c r="Q10" i="16"/>
  <c r="O10" i="16"/>
  <c r="L7" i="16"/>
  <c r="L5" i="16"/>
  <c r="P5" i="16"/>
  <c r="N11" i="16"/>
  <c r="N8" i="16"/>
  <c r="O8" i="16"/>
  <c r="Q11" i="16"/>
  <c r="O11" i="16"/>
  <c r="L8" i="16"/>
  <c r="M5" i="16"/>
  <c r="L10" i="16"/>
  <c r="L11" i="16"/>
  <c r="N6" i="16"/>
  <c r="K10" i="16"/>
  <c r="M11" i="16"/>
  <c r="P6" i="16"/>
  <c r="N9" i="16"/>
  <c r="L9" i="16"/>
  <c r="O5" i="16"/>
  <c r="N10" i="16"/>
  <c r="Q5" i="16"/>
  <c r="K7" i="16"/>
  <c r="O7" i="16"/>
  <c r="O9" i="16"/>
  <c r="P7" i="16"/>
  <c r="P8" i="16"/>
  <c r="P9" i="16"/>
  <c r="M6" i="16"/>
  <c r="K6" i="16"/>
  <c r="N5" i="16"/>
  <c r="P10" i="16"/>
  <c r="M7" i="16"/>
  <c r="M10" i="16"/>
  <c r="L6" i="16"/>
  <c r="Q9" i="9"/>
  <c r="P7" i="9"/>
  <c r="M7" i="9"/>
  <c r="N6" i="9"/>
  <c r="L8" i="9"/>
  <c r="O8" i="9"/>
  <c r="O9" i="9"/>
  <c r="P8" i="9"/>
  <c r="K11" i="9"/>
  <c r="L9" i="9"/>
  <c r="M8" i="9"/>
  <c r="L10" i="9"/>
  <c r="K8" i="9"/>
  <c r="P5" i="9"/>
  <c r="N7" i="9"/>
  <c r="Q11" i="9"/>
  <c r="M6" i="9"/>
  <c r="O6" i="9"/>
  <c r="P6" i="9"/>
  <c r="L6" i="9"/>
  <c r="Q7" i="9"/>
  <c r="K5" i="9"/>
  <c r="K7" i="9"/>
  <c r="M11" i="9"/>
  <c r="M5" i="9"/>
  <c r="O5" i="9"/>
  <c r="M9" i="9"/>
  <c r="O10" i="9"/>
  <c r="P11" i="9"/>
  <c r="O11" i="9"/>
  <c r="N11" i="9"/>
  <c r="Q5" i="9"/>
  <c r="K9" i="9"/>
  <c r="N9" i="9"/>
  <c r="O7" i="9"/>
  <c r="N8" i="9"/>
  <c r="L5" i="9"/>
  <c r="K6" i="9"/>
  <c r="Q8" i="9"/>
  <c r="P9" i="9"/>
  <c r="Q6" i="9"/>
  <c r="L11" i="9"/>
  <c r="N10" i="9"/>
  <c r="N5" i="9"/>
  <c r="P10" i="9"/>
  <c r="Q10" i="9"/>
  <c r="M10" i="9"/>
  <c r="L7" i="9"/>
  <c r="K10" i="9"/>
  <c r="F38" i="16"/>
  <c r="F37" i="16"/>
  <c r="F39" i="8"/>
  <c r="F40" i="8"/>
  <c r="E41" i="9"/>
  <c r="F38" i="9"/>
  <c r="F37" i="9"/>
  <c r="E42" i="11"/>
  <c r="F39" i="11"/>
  <c r="F42" i="10"/>
  <c r="E43" i="24" l="1"/>
  <c r="F37" i="24"/>
  <c r="F37" i="11"/>
  <c r="E43" i="12"/>
  <c r="F37" i="12"/>
  <c r="E44" i="24" l="1"/>
  <c r="O8" i="24"/>
  <c r="P8" i="24"/>
  <c r="L7" i="24"/>
  <c r="O9" i="24"/>
  <c r="O10" i="24"/>
  <c r="N10" i="24"/>
  <c r="L9" i="24"/>
  <c r="M10" i="24"/>
  <c r="O5" i="24"/>
  <c r="K6" i="24"/>
  <c r="O11" i="24"/>
  <c r="P9" i="24"/>
  <c r="Q5" i="24"/>
  <c r="P5" i="24"/>
  <c r="N9" i="24"/>
  <c r="K7" i="24"/>
  <c r="N8" i="24"/>
  <c r="M6" i="24"/>
  <c r="Q11" i="24"/>
  <c r="L11" i="24"/>
  <c r="L10" i="24"/>
  <c r="L5" i="24"/>
  <c r="P7" i="24"/>
  <c r="N5" i="24"/>
  <c r="P6" i="24"/>
  <c r="K8" i="24"/>
  <c r="M11" i="24"/>
  <c r="K10" i="24"/>
  <c r="K5" i="24"/>
  <c r="Q9" i="24"/>
  <c r="M7" i="24"/>
  <c r="Q7" i="24"/>
  <c r="P10" i="24"/>
  <c r="Q8" i="24"/>
  <c r="L8" i="24"/>
  <c r="L6" i="24"/>
  <c r="M8" i="24"/>
  <c r="Q10" i="24"/>
  <c r="F41" i="24"/>
  <c r="F40" i="24"/>
  <c r="N11" i="24"/>
  <c r="O6" i="24"/>
  <c r="M9" i="24"/>
  <c r="N7" i="24"/>
  <c r="O7" i="24"/>
  <c r="N6" i="24"/>
  <c r="P11" i="24"/>
  <c r="M5" i="24"/>
  <c r="Q6" i="24"/>
  <c r="K9" i="24"/>
  <c r="K11" i="24"/>
  <c r="F41" i="12"/>
  <c r="O8" i="12"/>
  <c r="O10" i="12"/>
  <c r="P5" i="12"/>
  <c r="Q9" i="12"/>
  <c r="Q10" i="12"/>
  <c r="O7" i="12"/>
  <c r="L9" i="12"/>
  <c r="L10" i="12"/>
  <c r="Q11" i="12"/>
  <c r="P6" i="12"/>
  <c r="P7" i="12"/>
  <c r="M7" i="12"/>
  <c r="K7" i="12"/>
  <c r="N6" i="12"/>
  <c r="N8" i="12"/>
  <c r="P10" i="12"/>
  <c r="P8" i="12"/>
  <c r="M8" i="12"/>
  <c r="K8" i="12"/>
  <c r="N7" i="12"/>
  <c r="N9" i="12"/>
  <c r="P9" i="12"/>
  <c r="K9" i="12"/>
  <c r="N10" i="12"/>
  <c r="M10" i="12"/>
  <c r="K10" i="12"/>
  <c r="N11" i="12"/>
  <c r="M11" i="12"/>
  <c r="K11" i="12"/>
  <c r="O6" i="12"/>
  <c r="L6" i="12"/>
  <c r="K5" i="12"/>
  <c r="Q7" i="12"/>
  <c r="L5" i="12"/>
  <c r="Q8" i="12"/>
  <c r="M5" i="12"/>
  <c r="O9" i="12"/>
  <c r="L11" i="12"/>
  <c r="Q5" i="12"/>
  <c r="M6" i="12"/>
  <c r="K6" i="12"/>
  <c r="M9" i="12"/>
  <c r="P11" i="12"/>
  <c r="Q6" i="12"/>
  <c r="L7" i="12"/>
  <c r="L8" i="12"/>
  <c r="O5" i="12"/>
  <c r="O11" i="12"/>
  <c r="N5" i="12"/>
  <c r="N10" i="11"/>
  <c r="P7" i="11"/>
  <c r="M10" i="11"/>
  <c r="Q11" i="11"/>
  <c r="K8" i="11"/>
  <c r="Q7" i="11"/>
  <c r="L6" i="11"/>
  <c r="K6" i="11"/>
  <c r="P11" i="11"/>
  <c r="O9" i="11"/>
  <c r="O11" i="11"/>
  <c r="N11" i="11"/>
  <c r="M11" i="11"/>
  <c r="L11" i="11"/>
  <c r="K11" i="11"/>
  <c r="M9" i="11"/>
  <c r="O7" i="11"/>
  <c r="Q5" i="11"/>
  <c r="Q10" i="11"/>
  <c r="L9" i="11"/>
  <c r="N7" i="11"/>
  <c r="P5" i="11"/>
  <c r="Q8" i="11"/>
  <c r="K7" i="11"/>
  <c r="P10" i="11"/>
  <c r="K9" i="11"/>
  <c r="M7" i="11"/>
  <c r="O5" i="11"/>
  <c r="L7" i="11"/>
  <c r="P8" i="11"/>
  <c r="M5" i="11"/>
  <c r="O8" i="11"/>
  <c r="L5" i="11"/>
  <c r="N8" i="11"/>
  <c r="M8" i="11"/>
  <c r="Q9" i="11"/>
  <c r="N6" i="11"/>
  <c r="P9" i="11"/>
  <c r="O10" i="11"/>
  <c r="N5" i="11"/>
  <c r="Q6" i="11"/>
  <c r="L10" i="11"/>
  <c r="P6" i="11"/>
  <c r="K5" i="11"/>
  <c r="K10" i="11"/>
  <c r="O6" i="11"/>
  <c r="L8" i="11"/>
  <c r="M6" i="11"/>
  <c r="N9" i="11"/>
  <c r="E44" i="11"/>
  <c r="F41" i="11"/>
  <c r="F40" i="11"/>
  <c r="F40" i="12"/>
  <c r="E44"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tc={DED7B589-6B2C-4C47-AEA5-0F30EFE6FB46}</author>
    <author>tc={859D6C3E-419D-44C1-83FD-0E1691C323C6}</author>
    <author>tc={1E0A72A6-27AC-4474-95FA-A6254F5D6E66}</author>
  </authors>
  <commentList>
    <comment ref="V5" authorId="0" shapeId="0" xr:uid="{DED7B589-6B2C-4C47-AEA5-0F30EFE6FB46}">
      <text>
        <t>[Threaded comment]
Your version of Excel allows you to read this threaded comment; however, any edits to it will get removed if the file is opened in a newer version of Excel. Learn more: https://go.microsoft.com/fwlink/?linkid=870924
Comment:
    OH=Overhead
Overhead is the sum of interest, insurance, housing, and taxes.</t>
      </text>
    </comment>
    <comment ref="Z5" authorId="1" shapeId="0" xr:uid="{859D6C3E-419D-44C1-83FD-0E1691C323C6}">
      <text>
        <t xml:space="preserve">[Threaded comment]
Your version of Excel allows you to read this threaded comment; however, any edits to it will get removed if the file is opened in a newer version of Excel. Learn more: https://go.microsoft.com/fwlink/?linkid=870924
Comment:
    OH=Overhead
Overhead is the sum of interest, insurance, housing, and taxes.
</t>
      </text>
    </comment>
    <comment ref="AW5" authorId="2" shapeId="0" xr:uid="{1E0A72A6-27AC-4474-95FA-A6254F5D6E66}">
      <text>
        <t xml:space="preserve">[Threaded comment]
Your version of Excel allows you to read this threaded comment; however, any edits to it will get removed if the file is opened in a newer version of Excel. Learn more: https://go.microsoft.com/fwlink/?linkid=870924
Comment:
    OH=Overhead
Overhead is the sum of interest, insurance, housing, and taxes.
</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<sst xmlns="http://schemas.openxmlformats.org/spreadsheetml/2006/main" count="4308" uniqueCount="821">
  <si>
    <t>Missouri Forage Budgets</t>
  </si>
  <si>
    <t>Developed by:</t>
  </si>
  <si>
    <t>University of Missouri Extension</t>
  </si>
  <si>
    <t>Yield</t>
  </si>
  <si>
    <t>Phosphorous</t>
  </si>
  <si>
    <t>Potassium</t>
  </si>
  <si>
    <t>Lime</t>
  </si>
  <si>
    <t>Operating interest</t>
  </si>
  <si>
    <t>Farm business overhead</t>
  </si>
  <si>
    <t/>
  </si>
  <si>
    <t>Quantity</t>
  </si>
  <si>
    <t>Seed</t>
  </si>
  <si>
    <t>Nitrogen</t>
  </si>
  <si>
    <t>Phosphorus</t>
  </si>
  <si>
    <t>Crop consulting and insurance</t>
  </si>
  <si>
    <t>Custom hire and rental</t>
  </si>
  <si>
    <t>Machinery repairs and maintenance</t>
  </si>
  <si>
    <t>Other expense</t>
  </si>
  <si>
    <t>Real estate charge</t>
  </si>
  <si>
    <t>Operating cost per bale</t>
  </si>
  <si>
    <t>Ownership cost per bale</t>
  </si>
  <si>
    <t>Total cost per bale</t>
  </si>
  <si>
    <t>Start</t>
  </si>
  <si>
    <t>cropnum-22706</t>
  </si>
  <si>
    <t>primyieldtype-22706</t>
  </si>
  <si>
    <t>byyieldtype-22706</t>
  </si>
  <si>
    <t>irrigation2-22706</t>
  </si>
  <si>
    <t>leasenum-22706</t>
  </si>
  <si>
    <t>40hp-22706</t>
  </si>
  <si>
    <t>60hp-22706</t>
  </si>
  <si>
    <t>75hp-22706</t>
  </si>
  <si>
    <t>105twd-22706</t>
  </si>
  <si>
    <t>140twd-22706</t>
  </si>
  <si>
    <t>105mfwd-22706</t>
  </si>
  <si>
    <t>130mfwd-22706</t>
  </si>
  <si>
    <t>160mfwd-22706</t>
  </si>
  <si>
    <t>200mfwd-22706</t>
  </si>
  <si>
    <t>225mfwd-22706</t>
  </si>
  <si>
    <t>2604wd-22706</t>
  </si>
  <si>
    <t>3104wd-22706</t>
  </si>
  <si>
    <t>360 4wd-22706</t>
  </si>
  <si>
    <t>4254wd-22706</t>
  </si>
  <si>
    <t>225tt-22706</t>
  </si>
  <si>
    <t>425tt-22706</t>
  </si>
  <si>
    <t>description-1-22706</t>
  </si>
  <si>
    <t>2015 SRW</t>
  </si>
  <si>
    <t>acres-1-22706</t>
  </si>
  <si>
    <t>receipts-1-22706</t>
  </si>
  <si>
    <t>receipts-2-22706</t>
  </si>
  <si>
    <t>receipts-3-22706</t>
  </si>
  <si>
    <t>receipts-4-22706</t>
  </si>
  <si>
    <t>receipts-5-22706</t>
  </si>
  <si>
    <t>receipts-6-22706</t>
  </si>
  <si>
    <t>seed1-1-22706</t>
  </si>
  <si>
    <t>seed1-2-22706</t>
  </si>
  <si>
    <t>seed1-3-22706</t>
  </si>
  <si>
    <t>seed1-4-22706</t>
  </si>
  <si>
    <t>seed1-5-22706</t>
  </si>
  <si>
    <t>seed1-6-22706</t>
  </si>
  <si>
    <t>seed2-1-22706</t>
  </si>
  <si>
    <t>seed2-2-22706</t>
  </si>
  <si>
    <t>seed2-3-22706</t>
  </si>
  <si>
    <t>seed2-4-22706</t>
  </si>
  <si>
    <t>seed2-5-22706</t>
  </si>
  <si>
    <t>seed2-6-22706</t>
  </si>
  <si>
    <t>fertilizer1-1-22706</t>
  </si>
  <si>
    <t>fertilizer1-2-22706</t>
  </si>
  <si>
    <t>fertilizer1-3-22706</t>
  </si>
  <si>
    <t>fertilizer1-4-22706</t>
  </si>
  <si>
    <t>fertilizer1-5-22706</t>
  </si>
  <si>
    <t>fertilizer1-6-22706</t>
  </si>
  <si>
    <t>fertilizer1-7-22706</t>
  </si>
  <si>
    <t>fertilizer1-8-22706</t>
  </si>
  <si>
    <t>fertilizer2-1-22706</t>
  </si>
  <si>
    <t>fertilizer2-2-22706</t>
  </si>
  <si>
    <t>fertilizer2-3-22706</t>
  </si>
  <si>
    <t>fertilizer2-4-22706</t>
  </si>
  <si>
    <t>fertilizer2-5-22706</t>
  </si>
  <si>
    <t>fertilizer2-6-22706</t>
  </si>
  <si>
    <t>fertilizer2-7-22706</t>
  </si>
  <si>
    <t>fertilizer2-8-22706</t>
  </si>
  <si>
    <t>herbicide1-1-22706</t>
  </si>
  <si>
    <t>herbicide1-2-22706</t>
  </si>
  <si>
    <t>herbicide1-3-22706</t>
  </si>
  <si>
    <t>herbicide1-4-22706</t>
  </si>
  <si>
    <t>herbicide1-5-22706</t>
  </si>
  <si>
    <t>herbicide1-6-22706</t>
  </si>
  <si>
    <t>herbicide1-7-22706</t>
  </si>
  <si>
    <t>herbicide1-8-22706</t>
  </si>
  <si>
    <t>herbicide2-1-22706</t>
  </si>
  <si>
    <t>herbicide2-2-22706</t>
  </si>
  <si>
    <t>herbicide2-3-22706</t>
  </si>
  <si>
    <t>herbicide2-4-22706</t>
  </si>
  <si>
    <t>herbicide2-5-22706</t>
  </si>
  <si>
    <t>herbicide2-6-22706</t>
  </si>
  <si>
    <t>herbicide2-7-22706</t>
  </si>
  <si>
    <t>herbicide2-8-22706</t>
  </si>
  <si>
    <t>herbicide2-9-22706</t>
  </si>
  <si>
    <t>insecticide1-1-22706</t>
  </si>
  <si>
    <t>insecticide1-2-22706</t>
  </si>
  <si>
    <t>insecticide1-3-22706</t>
  </si>
  <si>
    <t>insecticide1-4-22706</t>
  </si>
  <si>
    <t>insecticide2-1-22706</t>
  </si>
  <si>
    <t>insecticide2-2-22706</t>
  </si>
  <si>
    <t>insecticide2-3-22706</t>
  </si>
  <si>
    <t>insecticide2-4-22706</t>
  </si>
  <si>
    <t>insecticide2-5-22706</t>
  </si>
  <si>
    <t>labor-1-22706</t>
  </si>
  <si>
    <t>labor-2-22706</t>
  </si>
  <si>
    <t>labor-3-22706</t>
  </si>
  <si>
    <t>irrigation1-1-22706</t>
  </si>
  <si>
    <t>irrigation1-2-22706</t>
  </si>
  <si>
    <t>irrigation1-3-22706</t>
  </si>
  <si>
    <t>land-1-22706</t>
  </si>
  <si>
    <t>land-2-22706</t>
  </si>
  <si>
    <t>land-3-22706</t>
  </si>
  <si>
    <t>land-3-9106</t>
  </si>
  <si>
    <t>land-4-22706</t>
  </si>
  <si>
    <t>otheritems1-1-22706</t>
  </si>
  <si>
    <t>otheritems1-2-22706</t>
  </si>
  <si>
    <t>otheritems1-3-22706</t>
  </si>
  <si>
    <t>otheritems1-4-22706</t>
  </si>
  <si>
    <t>otheritems1-5-22706</t>
  </si>
  <si>
    <t>otheritems1-6-22706</t>
  </si>
  <si>
    <t>otheritems1-7-22706</t>
  </si>
  <si>
    <t>postharvest-1-22706</t>
  </si>
  <si>
    <t>postharvest-2-22706</t>
  </si>
  <si>
    <t>postharvest-3-22706</t>
  </si>
  <si>
    <t>postharvest-4-22706</t>
  </si>
  <si>
    <t>postharvest-5-22706</t>
  </si>
  <si>
    <t>postharvest-6-22706</t>
  </si>
  <si>
    <t>postharvest-7-22706</t>
  </si>
  <si>
    <t>postharvest-8-22706</t>
  </si>
  <si>
    <t>postharvest-9-22706</t>
  </si>
  <si>
    <t>postharvest-10-22706</t>
  </si>
  <si>
    <t>overhead-1-22706</t>
  </si>
  <si>
    <t>overhead-2-22706</t>
  </si>
  <si>
    <t>overhead-3-22706</t>
  </si>
  <si>
    <t>overhead-4-22706</t>
  </si>
  <si>
    <t>overhead-5-22706</t>
  </si>
  <si>
    <t>overhead-6-22706</t>
  </si>
  <si>
    <t>landlord_share-1-22706</t>
  </si>
  <si>
    <t>landlord_share-2-22706</t>
  </si>
  <si>
    <t>landlord_share-3-22706</t>
  </si>
  <si>
    <t>landlord_share-4-22706</t>
  </si>
  <si>
    <t>landlord_share-5-22706</t>
  </si>
  <si>
    <t>landlord_share-6-22706</t>
  </si>
  <si>
    <t>landlord_share-7-22706</t>
  </si>
  <si>
    <t>landlord_share-8-22706</t>
  </si>
  <si>
    <t>landlord_share-9-22706</t>
  </si>
  <si>
    <t>landlord_share-10-22706</t>
  </si>
  <si>
    <t>landlord_share-11-22706</t>
  </si>
  <si>
    <t>customhire1-1-22706</t>
  </si>
  <si>
    <t>customhire1-2-22706</t>
  </si>
  <si>
    <t>customhire1-3-22706</t>
  </si>
  <si>
    <t>customhire1-4-22706</t>
  </si>
  <si>
    <t>customhire1-5-22706</t>
  </si>
  <si>
    <t>customhire1-6-22706</t>
  </si>
  <si>
    <t>customhire1-7-22706</t>
  </si>
  <si>
    <t>customhire1-8-22706</t>
  </si>
  <si>
    <t>customhire1-9-22706</t>
  </si>
  <si>
    <t>customhire1-10-22706</t>
  </si>
  <si>
    <t>customhire1-11-22706</t>
  </si>
  <si>
    <t>customhire1-12-22706</t>
  </si>
  <si>
    <t>customhire1-13-22706</t>
  </si>
  <si>
    <t>customhire2-1-22706</t>
  </si>
  <si>
    <t>customhire2-2-22706</t>
  </si>
  <si>
    <t>customhire2-3-22706</t>
  </si>
  <si>
    <t>customhire2-4-22706</t>
  </si>
  <si>
    <t>customhire2-5-22706</t>
  </si>
  <si>
    <t>customhire2-6-22706</t>
  </si>
  <si>
    <t>customhire2-7-22706</t>
  </si>
  <si>
    <t>customhire2-8-22706</t>
  </si>
  <si>
    <t>size-1-3806</t>
  </si>
  <si>
    <t>15 ft</t>
  </si>
  <si>
    <t>size-2-3806</t>
  </si>
  <si>
    <t>16.3 ft</t>
  </si>
  <si>
    <t>size-3-3806</t>
  </si>
  <si>
    <t>6 ft</t>
  </si>
  <si>
    <t>size-4-3806</t>
  </si>
  <si>
    <t>35 ft</t>
  </si>
  <si>
    <t>size-5-3806</t>
  </si>
  <si>
    <t>30 ft</t>
  </si>
  <si>
    <t>size-6-3806</t>
  </si>
  <si>
    <t>30" O.C., 17 ft</t>
  </si>
  <si>
    <t>size-7-3806</t>
  </si>
  <si>
    <t>16 ft</t>
  </si>
  <si>
    <t>size-8-3806</t>
  </si>
  <si>
    <t>17.5 ft</t>
  </si>
  <si>
    <t>size-9-3806</t>
  </si>
  <si>
    <t>22 ft</t>
  </si>
  <si>
    <t>size-10-3806</t>
  </si>
  <si>
    <t>12 ft</t>
  </si>
  <si>
    <t>size-11-3806</t>
  </si>
  <si>
    <t>6 row</t>
  </si>
  <si>
    <t>size-12-3806</t>
  </si>
  <si>
    <t>(16/31 row 30/15")</t>
  </si>
  <si>
    <t>size-13-3806</t>
  </si>
  <si>
    <t>size-14-3806</t>
  </si>
  <si>
    <t>size-15-3806</t>
  </si>
  <si>
    <t>20 ft</t>
  </si>
  <si>
    <t>size-16-3806</t>
  </si>
  <si>
    <t>size-17-3806</t>
  </si>
  <si>
    <t>size-18-3806</t>
  </si>
  <si>
    <t>size-27-101707</t>
  </si>
  <si>
    <t>7 ft swath</t>
  </si>
  <si>
    <t>size-19-3806</t>
  </si>
  <si>
    <t>size-28-101707</t>
  </si>
  <si>
    <t>size-25-101707</t>
  </si>
  <si>
    <t>10 wheel, 20 ft</t>
  </si>
  <si>
    <t>size-26-101707</t>
  </si>
  <si>
    <t>9.5 ft</t>
  </si>
  <si>
    <t>size-20-101707</t>
  </si>
  <si>
    <t>1000 lb</t>
  </si>
  <si>
    <t>size-21-3806</t>
  </si>
  <si>
    <t>size-22-3806</t>
  </si>
  <si>
    <t>size-23-3806</t>
  </si>
  <si>
    <t>8 row</t>
  </si>
  <si>
    <t>size-24-3806</t>
  </si>
  <si>
    <t>500 bushel</t>
  </si>
  <si>
    <t>power-1-22706</t>
  </si>
  <si>
    <t>power-2-22706</t>
  </si>
  <si>
    <t>power-3-22706</t>
  </si>
  <si>
    <t>power-4-22706</t>
  </si>
  <si>
    <t>power-5-22706</t>
  </si>
  <si>
    <t>power-6-22706</t>
  </si>
  <si>
    <t>power-7-22706</t>
  </si>
  <si>
    <t>power-8-22706</t>
  </si>
  <si>
    <t>power-9-22706</t>
  </si>
  <si>
    <t>power-10-22706</t>
  </si>
  <si>
    <t>power-11-22706</t>
  </si>
  <si>
    <t>power-12-22706</t>
  </si>
  <si>
    <t>power-13-22706</t>
  </si>
  <si>
    <t>power-14-22706</t>
  </si>
  <si>
    <t>power-15-22706</t>
  </si>
  <si>
    <t>200 MFWD</t>
  </si>
  <si>
    <t>power-16-22706</t>
  </si>
  <si>
    <t>power-17-22706</t>
  </si>
  <si>
    <t>power-18-22706</t>
  </si>
  <si>
    <t>power-19-22706</t>
  </si>
  <si>
    <t>power-20-22706</t>
  </si>
  <si>
    <t>130 MFWD</t>
  </si>
  <si>
    <t>power-21-22706</t>
  </si>
  <si>
    <t>power-22-22706</t>
  </si>
  <si>
    <t>power-23-22706</t>
  </si>
  <si>
    <t>power-24-22706</t>
  </si>
  <si>
    <t>power-25-22706</t>
  </si>
  <si>
    <t>power-26-22706</t>
  </si>
  <si>
    <t>power-27-22706</t>
  </si>
  <si>
    <t>power-28-22706</t>
  </si>
  <si>
    <t>power-29-22706</t>
  </si>
  <si>
    <t>power-30-22706</t>
  </si>
  <si>
    <t>power-31-22706</t>
  </si>
  <si>
    <t>power-32-22706</t>
  </si>
  <si>
    <t>power-33-22706</t>
  </si>
  <si>
    <t>power-34-22706</t>
  </si>
  <si>
    <t>power-35-22706</t>
  </si>
  <si>
    <t>power-36-22706</t>
  </si>
  <si>
    <t>power-37-22706</t>
  </si>
  <si>
    <t>power-38-22706</t>
  </si>
  <si>
    <t>passes-1-22706</t>
  </si>
  <si>
    <t>passes-2-22706</t>
  </si>
  <si>
    <t>passes-3-22706</t>
  </si>
  <si>
    <t>passes-4-22706</t>
  </si>
  <si>
    <t>passes-5-22706</t>
  </si>
  <si>
    <t>passes-6-22706</t>
  </si>
  <si>
    <t>passes-7-22706</t>
  </si>
  <si>
    <t>passes-8-22706</t>
  </si>
  <si>
    <t>passes-9-22706</t>
  </si>
  <si>
    <t>passes-10-22706</t>
  </si>
  <si>
    <t>passes-11-22706</t>
  </si>
  <si>
    <t>passes-12-22706</t>
  </si>
  <si>
    <t>passes-13-22706</t>
  </si>
  <si>
    <t>passes-14-22706</t>
  </si>
  <si>
    <t>passes-15-22706</t>
  </si>
  <si>
    <t>passes-16-22706</t>
  </si>
  <si>
    <t>passes-17-22706</t>
  </si>
  <si>
    <t>passes-18-22706</t>
  </si>
  <si>
    <t>passes-19-22706</t>
  </si>
  <si>
    <t>passes-20-22706</t>
  </si>
  <si>
    <t>passes-21-22706</t>
  </si>
  <si>
    <t>passes-22-22706</t>
  </si>
  <si>
    <t>passes-23-22706</t>
  </si>
  <si>
    <t>passes-24-22706</t>
  </si>
  <si>
    <t>passes-25-22706</t>
  </si>
  <si>
    <t>passes-26-22706</t>
  </si>
  <si>
    <t>passes-27-22706</t>
  </si>
  <si>
    <t>passes-28-22706</t>
  </si>
  <si>
    <t>passes-29-22706</t>
  </si>
  <si>
    <t>passes-30-22706</t>
  </si>
  <si>
    <t>passes-31-22706</t>
  </si>
  <si>
    <t>passes-32-22706</t>
  </si>
  <si>
    <t>passes-33-22706</t>
  </si>
  <si>
    <t>passes-34-22706</t>
  </si>
  <si>
    <t>passes-35-22706</t>
  </si>
  <si>
    <t>passes-36-22706</t>
  </si>
  <si>
    <t>passes-37-22706</t>
  </si>
  <si>
    <t>passes-38-22706</t>
  </si>
  <si>
    <t>passes-39-22706</t>
  </si>
  <si>
    <t>passes-40-22706</t>
  </si>
  <si>
    <t>rent-1-82906</t>
  </si>
  <si>
    <t>rent-2-82906</t>
  </si>
  <si>
    <t>rent-3-82906</t>
  </si>
  <si>
    <t>rent-4-82906</t>
  </si>
  <si>
    <t>rent-5-82906</t>
  </si>
  <si>
    <t>rent-6-82906</t>
  </si>
  <si>
    <t>rent-7-82906</t>
  </si>
  <si>
    <t>rent-8-82906</t>
  </si>
  <si>
    <t>rent-9-82906</t>
  </si>
  <si>
    <t>rent-10-82906</t>
  </si>
  <si>
    <t>rent-11-82906</t>
  </si>
  <si>
    <t>rent-12-82906</t>
  </si>
  <si>
    <t>rent-13-82906</t>
  </si>
  <si>
    <t>rent-14-82906</t>
  </si>
  <si>
    <t>rent-15-82906</t>
  </si>
  <si>
    <t>rent-16-82906</t>
  </si>
  <si>
    <t>rent-17-82906</t>
  </si>
  <si>
    <t>rent-18-82906</t>
  </si>
  <si>
    <t>rent-19-82906</t>
  </si>
  <si>
    <t>rent-20-82906</t>
  </si>
  <si>
    <t>rent-21-82906</t>
  </si>
  <si>
    <t>rent-22-82906</t>
  </si>
  <si>
    <t>rent-23-82906</t>
  </si>
  <si>
    <t>rent-24-82906</t>
  </si>
  <si>
    <t>rent-25-82906</t>
  </si>
  <si>
    <t>rent-26-82906</t>
  </si>
  <si>
    <t>rent-27-82906</t>
  </si>
  <si>
    <t>rent-28-82906</t>
  </si>
  <si>
    <t>rent-29-82906</t>
  </si>
  <si>
    <t>rent-30-82906</t>
  </si>
  <si>
    <t>rent-31-82906</t>
  </si>
  <si>
    <t>rent-32-82906</t>
  </si>
  <si>
    <t>rent-33-82906</t>
  </si>
  <si>
    <t>rent-34-82906</t>
  </si>
  <si>
    <t>rent-35-82906</t>
  </si>
  <si>
    <t>rent-36-82906</t>
  </si>
  <si>
    <t>rent-37-82906</t>
  </si>
  <si>
    <t>rent-38-82906</t>
  </si>
  <si>
    <t>rent-39-82906</t>
  </si>
  <si>
    <t>rent-40-82906</t>
  </si>
  <si>
    <t>Operating cost per ton</t>
  </si>
  <si>
    <t>Ownership cost per ton</t>
  </si>
  <si>
    <t>Total cost per ton</t>
  </si>
  <si>
    <t>Other income</t>
  </si>
  <si>
    <t>Operating costs per ton</t>
  </si>
  <si>
    <t>Ownership costs per ton</t>
  </si>
  <si>
    <t>Total costs per ton</t>
  </si>
  <si>
    <t>Grazing</t>
  </si>
  <si>
    <t>Hay</t>
  </si>
  <si>
    <t>Labor</t>
  </si>
  <si>
    <t>per acre</t>
  </si>
  <si>
    <t>Diesel fuel</t>
  </si>
  <si>
    <t>Operating</t>
  </si>
  <si>
    <t>Ownership</t>
  </si>
  <si>
    <t>Total</t>
  </si>
  <si>
    <t>Hay sales (60 lb. square)</t>
  </si>
  <si>
    <t>Baleage sales</t>
  </si>
  <si>
    <t>Silage sales</t>
  </si>
  <si>
    <t>Corn Silage Planning Budget</t>
  </si>
  <si>
    <t>Fescue Seed and Forage Planning Budget</t>
  </si>
  <si>
    <t>Fescue seed</t>
  </si>
  <si>
    <t>Fescue hay</t>
  </si>
  <si>
    <t>Fescue pasture</t>
  </si>
  <si>
    <t>Category</t>
  </si>
  <si>
    <t>Income</t>
  </si>
  <si>
    <t>Total per acre</t>
  </si>
  <si>
    <t>Operating costs</t>
  </si>
  <si>
    <t>Total income</t>
  </si>
  <si>
    <t xml:space="preserve">Total operating costs </t>
  </si>
  <si>
    <t xml:space="preserve">Total ownership costs </t>
  </si>
  <si>
    <t>Total costs</t>
  </si>
  <si>
    <t xml:space="preserve">Operating costs </t>
  </si>
  <si>
    <t>Unit</t>
  </si>
  <si>
    <t>Activity</t>
  </si>
  <si>
    <t xml:space="preserve">Apply dry fertilizer on cropland, single spread </t>
  </si>
  <si>
    <t>None</t>
  </si>
  <si>
    <t>Notes: I reduced this from the table Lazarus provides by eliminating the reference to Wu-Perry coefficients</t>
  </si>
  <si>
    <t>Items from Lazarus machdata.xls. Values may have been changed by me.</t>
  </si>
  <si>
    <t>Implements</t>
  </si>
  <si>
    <t>"Coefficients" table</t>
  </si>
  <si>
    <t>Selection</t>
  </si>
  <si>
    <t>Implement type</t>
  </si>
  <si>
    <t>Width</t>
  </si>
  <si>
    <t>Width Unit</t>
  </si>
  <si>
    <t>Size</t>
  </si>
  <si>
    <t>Size unit</t>
  </si>
  <si>
    <t>PriceP</t>
  </si>
  <si>
    <t>Discount</t>
  </si>
  <si>
    <t>PriceL</t>
  </si>
  <si>
    <t>Life (yr)</t>
  </si>
  <si>
    <t>Use (hr/yr)</t>
  </si>
  <si>
    <t>Use (ac/yr)</t>
  </si>
  <si>
    <t>ASABEtype</t>
  </si>
  <si>
    <t>Speed</t>
  </si>
  <si>
    <t>Efficiency</t>
  </si>
  <si>
    <t>LaborUse</t>
  </si>
  <si>
    <t>Shed (ft^2)</t>
  </si>
  <si>
    <t>TradeIn%</t>
  </si>
  <si>
    <t>TradeIn$</t>
  </si>
  <si>
    <t>hr/ac</t>
  </si>
  <si>
    <t>Ownership costs($/ac)</t>
  </si>
  <si>
    <t>Order in Lazarus</t>
  </si>
  <si>
    <t>HP &amp; descriptive information</t>
  </si>
  <si>
    <t>HP</t>
  </si>
  <si>
    <t>Information</t>
  </si>
  <si>
    <t>Fuel (gal/hph)</t>
  </si>
  <si>
    <t>Depr ($/hr)</t>
  </si>
  <si>
    <t>OH ($/hr)</t>
  </si>
  <si>
    <t>Rep ($/hr)</t>
  </si>
  <si>
    <t>Fuel (gal/hr)</t>
  </si>
  <si>
    <t>Ownership costs ($/hr)</t>
  </si>
  <si>
    <t>ASABE Category</t>
  </si>
  <si>
    <t>RF1</t>
  </si>
  <si>
    <t>RF2</t>
  </si>
  <si>
    <t>Life (hr)</t>
  </si>
  <si>
    <t>RV1</t>
  </si>
  <si>
    <t>RV2</t>
  </si>
  <si>
    <t>RV3</t>
  </si>
  <si>
    <t>RV4</t>
  </si>
  <si>
    <t>δ</t>
  </si>
  <si>
    <t>Note</t>
  </si>
  <si>
    <t>Item</t>
  </si>
  <si>
    <t>Value</t>
  </si>
  <si>
    <t>Chisel plow</t>
  </si>
  <si>
    <t>Ft</t>
  </si>
  <si>
    <t>Two wheel drive tractors</t>
  </si>
  <si>
    <t>Air-carrier sprayer</t>
  </si>
  <si>
    <t>Labor ($/hr)</t>
  </si>
  <si>
    <t>Bean puller-windrower</t>
  </si>
  <si>
    <t>Interest rate, % of average investment</t>
  </si>
  <si>
    <t>Beet topper/stalk chopper</t>
  </si>
  <si>
    <t xml:space="preserve">Chisel plow, front dsk </t>
  </si>
  <si>
    <t>Tandem disk harrow</t>
  </si>
  <si>
    <t>HP MFWD</t>
  </si>
  <si>
    <t>Mech. front wheel drive tractors</t>
  </si>
  <si>
    <t>Boom type sprayer</t>
  </si>
  <si>
    <t>Property taxes</t>
  </si>
  <si>
    <t>Fuel price, $/gallon</t>
  </si>
  <si>
    <t>Moldboard plow</t>
  </si>
  <si>
    <t>Bottom</t>
  </si>
  <si>
    <t>Combine</t>
  </si>
  <si>
    <t>***</t>
  </si>
  <si>
    <t>Lubrication cost, % of fuel</t>
  </si>
  <si>
    <t>Corn picker sheller</t>
  </si>
  <si>
    <t>Field cultivator</t>
  </si>
  <si>
    <t>Field cultivators</t>
  </si>
  <si>
    <t>Cotton picker</t>
  </si>
  <si>
    <t>Four wheel drive tractors &amp; crawlers</t>
  </si>
  <si>
    <t>Fertilizer spreader</t>
  </si>
  <si>
    <t>HP 4WD</t>
  </si>
  <si>
    <t>Tandem disk</t>
  </si>
  <si>
    <t>Forage blower</t>
  </si>
  <si>
    <t>GDP implicit price deflator, 1996</t>
  </si>
  <si>
    <t>Forage harvester</t>
  </si>
  <si>
    <t>Row crop planter</t>
  </si>
  <si>
    <t>Row</t>
  </si>
  <si>
    <t>HP Combine</t>
  </si>
  <si>
    <t>Forage harvester (SP)</t>
  </si>
  <si>
    <t>Acres conversion factor</t>
  </si>
  <si>
    <t>Forage wagons</t>
  </si>
  <si>
    <t>HP SP Forage Harvester Base Unit</t>
  </si>
  <si>
    <t>Grain drill</t>
  </si>
  <si>
    <t>Heavy Duty disk harrow</t>
  </si>
  <si>
    <t>Large rectangular baler</t>
  </si>
  <si>
    <t>Large round baler</t>
  </si>
  <si>
    <t>Manure handling equipment</t>
  </si>
  <si>
    <t>*</t>
  </si>
  <si>
    <t>American Society of Agricultural and Biological Engineers, sections D497.5 FEB2006 and EP496.3 FEB2006</t>
  </si>
  <si>
    <t>Air seeder drill w/cart</t>
  </si>
  <si>
    <t>Moldboard plows</t>
  </si>
  <si>
    <t>No-till drill</t>
  </si>
  <si>
    <t>Mower</t>
  </si>
  <si>
    <t>Row cultivator</t>
  </si>
  <si>
    <t>Row crop cultivator</t>
  </si>
  <si>
    <t>Mower (rotary)</t>
  </si>
  <si>
    <t>Boom sprayer - self-propelled</t>
  </si>
  <si>
    <t>Mower-conditioner</t>
  </si>
  <si>
    <t>Boom sprayer - pull-type</t>
  </si>
  <si>
    <t>Mower-conditioner (rotary)</t>
  </si>
  <si>
    <t>Stalk shredder</t>
  </si>
  <si>
    <t>Mulcher-packer</t>
  </si>
  <si>
    <t>Potato harvester</t>
  </si>
  <si>
    <t>Hay rake</t>
  </si>
  <si>
    <t>Side delivery rake</t>
  </si>
  <si>
    <t>Rectangular baler</t>
  </si>
  <si>
    <t>Hay merger</t>
  </si>
  <si>
    <t>Roller packer</t>
  </si>
  <si>
    <t>Windrower (SP)</t>
  </si>
  <si>
    <t>Rotary hoe</t>
  </si>
  <si>
    <t>Rotary tiller</t>
  </si>
  <si>
    <t>Round baler</t>
  </si>
  <si>
    <t>5x6</t>
  </si>
  <si>
    <t>3x3</t>
  </si>
  <si>
    <t>4x3</t>
  </si>
  <si>
    <t>Spring tooth harrow</t>
  </si>
  <si>
    <t>Forage harvester, pull-type w/corn head</t>
  </si>
  <si>
    <t>Sugar beet harvester</t>
  </si>
  <si>
    <t>Forage harvester, pull-type w/pickup head</t>
  </si>
  <si>
    <t>Forage harvester, self-prop corn head</t>
  </si>
  <si>
    <t>Total mixed ration mixer wagons</t>
  </si>
  <si>
    <t>Forage harvester, self-prop pickup head</t>
  </si>
  <si>
    <t>Wagon</t>
  </si>
  <si>
    <t>Forage harvester, self-prop pickup head (2X windrows)</t>
  </si>
  <si>
    <t>Combine platform</t>
  </si>
  <si>
    <t>Skid-steer loader</t>
  </si>
  <si>
    <t>Combine corn hd</t>
  </si>
  <si>
    <t>Combine chopping corn hd</t>
  </si>
  <si>
    <t>Combine belt pickup hd</t>
  </si>
  <si>
    <t>Apply dry fertilizer on pasture, topdressing</t>
  </si>
  <si>
    <t>per ton</t>
  </si>
  <si>
    <t>Spray chemicals with pull-type sprayer</t>
  </si>
  <si>
    <t>per bale</t>
  </si>
  <si>
    <t>Implement used</t>
  </si>
  <si>
    <t>Power Used</t>
  </si>
  <si>
    <t xml:space="preserve">Fuel </t>
  </si>
  <si>
    <t xml:space="preserve">Labor </t>
  </si>
  <si>
    <t>Total
 cost</t>
  </si>
  <si>
    <t>105 HP MFWD</t>
  </si>
  <si>
    <t>130 HP MFWD</t>
  </si>
  <si>
    <t>Ft Folding</t>
  </si>
  <si>
    <t>Disk mower</t>
  </si>
  <si>
    <t>Disk mower/conditioner</t>
  </si>
  <si>
    <t>HP Tracked 4WD</t>
  </si>
  <si>
    <t>Cultimulcher</t>
  </si>
  <si>
    <t>160 HP MFWD</t>
  </si>
  <si>
    <t>Small square baler, twine tie</t>
  </si>
  <si>
    <t>Power equipment</t>
  </si>
  <si>
    <t>Passes</t>
  </si>
  <si>
    <t>Inline bale wrapper</t>
  </si>
  <si>
    <t>Rotary Mower (brush hog)</t>
  </si>
  <si>
    <t>Round baler w/net wrap</t>
  </si>
  <si>
    <t>Hay tedder</t>
  </si>
  <si>
    <t>basket</t>
  </si>
  <si>
    <t>wheel</t>
  </si>
  <si>
    <t>Anhydrous applicator</t>
  </si>
  <si>
    <t>HP TWD</t>
  </si>
  <si>
    <t>75 HP TWD</t>
  </si>
  <si>
    <t>Operation type</t>
  </si>
  <si>
    <t>Primary tillage</t>
  </si>
  <si>
    <t>Planters</t>
  </si>
  <si>
    <t>Hay equipment</t>
  </si>
  <si>
    <t>Land management</t>
  </si>
  <si>
    <t>Forage harvesters</t>
  </si>
  <si>
    <t>Finish tillage</t>
  </si>
  <si>
    <t>Weed control</t>
  </si>
  <si>
    <t>Fertilization</t>
  </si>
  <si>
    <t>Grain harvest</t>
  </si>
  <si>
    <t>Rate</t>
  </si>
  <si>
    <t>Machinery fuel</t>
  </si>
  <si>
    <t>hours/acre covered</t>
  </si>
  <si>
    <t>$/acre operated</t>
  </si>
  <si>
    <t>per acre operated</t>
  </si>
  <si>
    <t>Machinery ownership</t>
  </si>
  <si>
    <t>Combine grass seed</t>
  </si>
  <si>
    <t>Haul grain or seed from bin to market</t>
  </si>
  <si>
    <t>Move round (or large square) bales locally</t>
  </si>
  <si>
    <t>Crop supplies, storage and marketing</t>
  </si>
  <si>
    <t>Ownership costs</t>
  </si>
  <si>
    <t xml:space="preserve">Silage chopping </t>
  </si>
  <si>
    <t>Presswheel drill</t>
  </si>
  <si>
    <t>OH ($/ac)</t>
  </si>
  <si>
    <t>Lifespan (hours)</t>
  </si>
  <si>
    <t>HP SP Cotton Picker</t>
  </si>
  <si>
    <t>Storage cost/sq. foot of space</t>
  </si>
  <si>
    <t>2023 U.S. net farm income forecast ($ billions)</t>
  </si>
  <si>
    <t>Real net farm income projected at trade-in, in $ billion 1996 dollars</t>
  </si>
  <si>
    <t>Off-road vehicles</t>
  </si>
  <si>
    <t>Light duty trucks</t>
  </si>
  <si>
    <t>Heavy duty trucks</t>
  </si>
  <si>
    <t>Ton 4x4 Pickup</t>
  </si>
  <si>
    <t>HP Tandem grain truck</t>
  </si>
  <si>
    <t>Grain trailer</t>
  </si>
  <si>
    <t>Bushel HB</t>
  </si>
  <si>
    <t>Hay trailer</t>
  </si>
  <si>
    <t>Trailers</t>
  </si>
  <si>
    <t>1 Ton 4x4 Pickup</t>
  </si>
  <si>
    <t xml:space="preserve">Copy entire selection to "Machinery Input table" sheet to replace </t>
  </si>
  <si>
    <t>Use basis</t>
  </si>
  <si>
    <t>Depr ($/ac)2</t>
  </si>
  <si>
    <t>Rep ($/ac)4</t>
  </si>
  <si>
    <t>New</t>
  </si>
  <si>
    <t>New, dually, regular cab, gas engine</t>
  </si>
  <si>
    <t>less than 20 year old fresh build tandem 20-22ft aluminum bed</t>
  </si>
  <si>
    <t>5-15 year old used daycab less than 400k miles</t>
  </si>
  <si>
    <t>Grain cart</t>
  </si>
  <si>
    <t>Bale</t>
  </si>
  <si>
    <t>Livestock trailer</t>
  </si>
  <si>
    <t xml:space="preserve"> ton cap. 7x20 gooseneck</t>
  </si>
  <si>
    <t>or vehicle driven</t>
  </si>
  <si>
    <t>acre</t>
  </si>
  <si>
    <t>hour</t>
  </si>
  <si>
    <t>Tandem disk, 21 Ft Folding, per acre</t>
  </si>
  <si>
    <t>Cultimulcher, 21 Ft Folding, per acre</t>
  </si>
  <si>
    <t>Presswheel drill, 16 Ft, per acre</t>
  </si>
  <si>
    <t>Boom sprayer - pull-type, 90 Ft Folding, per acre</t>
  </si>
  <si>
    <t>Disk mower/conditioner, 12 Ft, per acre</t>
  </si>
  <si>
    <t>Hay rake, 20 Ft Folding, per acre</t>
  </si>
  <si>
    <t>Small square baler, twine tie, 20 Ft, per acre</t>
  </si>
  <si>
    <t>Hay rake, 30 Ft Folding, per acre</t>
  </si>
  <si>
    <t>Round baler w/net wrap, 30 Ft, per acre</t>
  </si>
  <si>
    <t>Hay tedder, 16 Ft Folding, per acre</t>
  </si>
  <si>
    <t>No-till drill, 15 Ft, per acre</t>
  </si>
  <si>
    <t>Rotary Mower (brush hog), 15 Ft Folding, per acre</t>
  </si>
  <si>
    <r>
      <t xml:space="preserve">Lime </t>
    </r>
    <r>
      <rPr>
        <i/>
        <sz val="12"/>
        <color theme="1"/>
        <rFont val="Aptos"/>
        <family val="2"/>
        <scheme val="minor"/>
      </rPr>
      <t>(deliver and spread)</t>
    </r>
  </si>
  <si>
    <t>Passes or hours</t>
  </si>
  <si>
    <r>
      <rPr>
        <i/>
        <sz val="10"/>
        <color theme="1"/>
        <rFont val="Aptos"/>
        <family val="2"/>
        <scheme val="minor"/>
      </rPr>
      <t>Return to land and management</t>
    </r>
    <r>
      <rPr>
        <sz val="10"/>
        <color theme="1"/>
        <rFont val="Aptos"/>
        <family val="2"/>
        <scheme val="minor"/>
      </rPr>
      <t xml:space="preserve"> represents the profit remaining after accounting for all costs </t>
    </r>
  </si>
  <si>
    <t xml:space="preserve">except the opportunity costs of land and management. It is the revenue left to cover the use </t>
  </si>
  <si>
    <t>Operator labor</t>
  </si>
  <si>
    <t xml:space="preserve">Management </t>
  </si>
  <si>
    <t>pound</t>
  </si>
  <si>
    <t>bale</t>
  </si>
  <si>
    <t>ton</t>
  </si>
  <si>
    <t>% of income</t>
  </si>
  <si>
    <t>Total/acre</t>
  </si>
  <si>
    <t>Price/unit</t>
  </si>
  <si>
    <r>
      <t xml:space="preserve">Alfalfa establishment </t>
    </r>
    <r>
      <rPr>
        <i/>
        <sz val="12"/>
        <rFont val="Aptos"/>
        <family val="2"/>
        <scheme val="minor"/>
      </rPr>
      <t>(amortized over 4 years)</t>
    </r>
  </si>
  <si>
    <t>gallon</t>
  </si>
  <si>
    <t>percent</t>
  </si>
  <si>
    <r>
      <t xml:space="preserve">Nitrogen </t>
    </r>
    <r>
      <rPr>
        <i/>
        <sz val="12"/>
        <color theme="1"/>
        <rFont val="Aptos"/>
        <family val="2"/>
        <scheme val="minor"/>
      </rPr>
      <t>(urea)</t>
    </r>
  </si>
  <si>
    <r>
      <t xml:space="preserve">Nitrogen </t>
    </r>
    <r>
      <rPr>
        <i/>
        <sz val="12"/>
        <color theme="1"/>
        <rFont val="Aptos"/>
        <family val="2"/>
        <scheme val="minor"/>
      </rPr>
      <t>(anhydrous ammonia)</t>
    </r>
  </si>
  <si>
    <t>Return to land and management sensitivity analysis per acre</t>
  </si>
  <si>
    <t>of land and the producer's managerial input.</t>
  </si>
  <si>
    <t>Base</t>
  </si>
  <si>
    <t>30% less</t>
  </si>
  <si>
    <t>20% less</t>
  </si>
  <si>
    <t>10% less</t>
  </si>
  <si>
    <t>10% more</t>
  </si>
  <si>
    <t>20% more</t>
  </si>
  <si>
    <t>30% more</t>
  </si>
  <si>
    <t>Hay crop price</t>
  </si>
  <si>
    <t>Hay yield</t>
  </si>
  <si>
    <t>Crop price</t>
  </si>
  <si>
    <t>Crop yields</t>
  </si>
  <si>
    <t>Crop prices</t>
  </si>
  <si>
    <t>Income over operating costs</t>
  </si>
  <si>
    <t>Income over total costs</t>
  </si>
  <si>
    <t>Return to land and management</t>
  </si>
  <si>
    <t>Abbreviations: TWD - Two-wheel drive, MFWD - Mechanical front-wheel drive, 4WD - Articulated four wheel drive</t>
  </si>
  <si>
    <t>Cost per unit</t>
  </si>
  <si>
    <t>pound N applied</t>
  </si>
  <si>
    <t>pound P2O5 applied</t>
  </si>
  <si>
    <t>pound K2O applied</t>
  </si>
  <si>
    <t>annual percentage</t>
  </si>
  <si>
    <t>This workbook is for educational purposes only and the user assumes all risks associated with its use.</t>
  </si>
  <si>
    <t>Input Assumptions</t>
  </si>
  <si>
    <t>Note: Equipment and power selection and data originally from Lazarus Machdata (last updated June 2024) and were updated in August 2025 using dealer reference cash discounts on new machinery by category</t>
  </si>
  <si>
    <t>Cells in grey can be edited with new or user specific information</t>
  </si>
  <si>
    <t>Life used (%)</t>
  </si>
  <si>
    <r>
      <t>δ</t>
    </r>
    <r>
      <rPr>
        <vertAlign val="superscript"/>
        <sz val="12"/>
        <color rgb="FFF1B82D"/>
        <rFont val="Aptos"/>
        <family val="2"/>
      </rPr>
      <t>2</t>
    </r>
  </si>
  <si>
    <t>Sprayer, hooded</t>
  </si>
  <si>
    <t>Chemical application</t>
  </si>
  <si>
    <t>Reset formula to input sheet after copying over</t>
  </si>
  <si>
    <t>12 row</t>
  </si>
  <si>
    <t>Sprayer, lay-by</t>
  </si>
  <si>
    <t>Ton Flatbed truck</t>
  </si>
  <si>
    <t>1980's 2 ton flatbed in decent shape</t>
  </si>
  <si>
    <t>HP Semi truck</t>
  </si>
  <si>
    <t>Cotton Picker</t>
  </si>
  <si>
    <t>4 row</t>
  </si>
  <si>
    <t>Cotton harvest</t>
  </si>
  <si>
    <t>HP MFWD Cab loader</t>
  </si>
  <si>
    <t>2025 shell estimate of $20/sq. over a 40 year life with no salvage value and 1% annual repair costs</t>
  </si>
  <si>
    <t>Cotton Module Builder</t>
  </si>
  <si>
    <t>https://www.ers.usda.gov/topics/farm-economy/farm-sector-income-finances/farm-sector-income-forecast</t>
  </si>
  <si>
    <t>Cotton picker with baler</t>
  </si>
  <si>
    <t>GDP implicit price deflator, 2025 Q2</t>
  </si>
  <si>
    <t>https://fred.stlouisfed.org/series/GDPDEF</t>
  </si>
  <si>
    <t>Cotton stalk puller</t>
  </si>
  <si>
    <t>working width for 1 mile of travel to work 1 acre</t>
  </si>
  <si>
    <t>Coulter-side dress applicator</t>
  </si>
  <si>
    <t>Fertilizer application</t>
  </si>
  <si>
    <t>16 row</t>
  </si>
  <si>
    <t>200 lb</t>
  </si>
  <si>
    <t>6 ton</t>
  </si>
  <si>
    <t>10 ton</t>
  </si>
  <si>
    <t>Air boom spreader</t>
  </si>
  <si>
    <t>20 ton</t>
  </si>
  <si>
    <t>New JD 410R</t>
  </si>
  <si>
    <t>HP SP Sprayer</t>
  </si>
  <si>
    <r>
      <t>Repair estimates are based on coefficients for the following function from the 2006</t>
    </r>
    <r>
      <rPr>
        <u/>
        <sz val="12"/>
        <rFont val="Aptos"/>
        <family val="2"/>
      </rPr>
      <t xml:space="preserve"> ASABE Standards</t>
    </r>
    <r>
      <rPr>
        <sz val="12"/>
        <rFont val="Aptos"/>
        <family val="2"/>
      </rPr>
      <t xml:space="preserve"> by the</t>
    </r>
  </si>
  <si>
    <t>Strip-till</t>
  </si>
  <si>
    <t>https://www.durattach.com/108-inch-farm-maxx-sbm-series-sickle-bar-mowers-model-fsbm-9h.html</t>
  </si>
  <si>
    <t>Bed lister</t>
  </si>
  <si>
    <t>Furrow farming</t>
  </si>
  <si>
    <t>Bed hipper</t>
  </si>
  <si>
    <t>Bed leveler</t>
  </si>
  <si>
    <t>Draper platform</t>
  </si>
  <si>
    <t xml:space="preserve">Bushel </t>
  </si>
  <si>
    <t>bushel</t>
  </si>
  <si>
    <t>Grain auger</t>
  </si>
  <si>
    <t>Ft long</t>
  </si>
  <si>
    <t>Sickle bar mower</t>
  </si>
  <si>
    <t>4x5</t>
  </si>
  <si>
    <t>Finish mower</t>
  </si>
  <si>
    <t>Peanut digger</t>
  </si>
  <si>
    <t>Peanut farming</t>
  </si>
  <si>
    <t>Peanut combine</t>
  </si>
  <si>
    <t>ft</t>
  </si>
  <si>
    <t>Peanut dump cart</t>
  </si>
  <si>
    <t>950 cf</t>
  </si>
  <si>
    <t>Subsoiler</t>
  </si>
  <si>
    <t>4 shank</t>
  </si>
  <si>
    <t>7 shank</t>
  </si>
  <si>
    <t>9 shank</t>
  </si>
  <si>
    <t>Flatbed trailer</t>
  </si>
  <si>
    <t xml:space="preserve">ton cap.  </t>
  </si>
  <si>
    <t>Orchard work platform</t>
  </si>
  <si>
    <t>2 man</t>
  </si>
  <si>
    <t>Vegetable transplanter</t>
  </si>
  <si>
    <t>Transplanter</t>
  </si>
  <si>
    <t>Air blast sprayer</t>
  </si>
  <si>
    <t>100 gal</t>
  </si>
  <si>
    <t>Boomless sprayer</t>
  </si>
  <si>
    <t xml:space="preserve">Ft. </t>
  </si>
  <si>
    <t>150 gal</t>
  </si>
  <si>
    <t>del</t>
  </si>
  <si>
    <t>Type</t>
  </si>
  <si>
    <t>Avg. cost/unit</t>
  </si>
  <si>
    <t>Source</t>
  </si>
  <si>
    <t>Field work</t>
  </si>
  <si>
    <t>Heavy or offset disking</t>
  </si>
  <si>
    <t>Vertical tillage tool</t>
  </si>
  <si>
    <t>Cut brush (brush hog)</t>
  </si>
  <si>
    <t>per hour</t>
  </si>
  <si>
    <t>Mow pasture or CRP land</t>
  </si>
  <si>
    <t>Planting</t>
  </si>
  <si>
    <t>Conventional planting, corn or grain sorghum, 30-inch rows</t>
  </si>
  <si>
    <t>Conventional planting, corn or grain sorghum, narrow rows</t>
  </si>
  <si>
    <t>Conventional planting, corn or grain sorghum, plant and apply fertilizer or chemicals</t>
  </si>
  <si>
    <t>Conventional planting, soybean, 30-inch rows</t>
  </si>
  <si>
    <t>Conventional planting, soybean, 15-inch rows</t>
  </si>
  <si>
    <t>Conventional planting, soybean, drill</t>
  </si>
  <si>
    <t>Conventional planting, small grains or forage crops, drill</t>
  </si>
  <si>
    <t>No-till planting, corn or grain sorghum, 30-inch rows</t>
  </si>
  <si>
    <t>No-till planting, corn or grain sorghum, narrow rows</t>
  </si>
  <si>
    <t>No-till planting, soybean, 30-inch rows</t>
  </si>
  <si>
    <t>No-till planting, soybean, 15-inch rows</t>
  </si>
  <si>
    <t>No-till planting, small grains or forage crops, drill</t>
  </si>
  <si>
    <t>Fert and chemicals</t>
  </si>
  <si>
    <t>Apply dry fertilizer on cropland, double spread</t>
  </si>
  <si>
    <t>Apply dry fertilizer on cropland, variable rate</t>
  </si>
  <si>
    <t xml:space="preserve">Apply dry fertilizer plus seed </t>
  </si>
  <si>
    <t>Spray liquid fertilizer</t>
  </si>
  <si>
    <t>Spray liquid fertilizer and other chemicals</t>
  </si>
  <si>
    <t>Inject anhydrous ammonia</t>
  </si>
  <si>
    <t>Deliver and spread lime (includes lime)</t>
  </si>
  <si>
    <t>Spread lime only</t>
  </si>
  <si>
    <t>Spray chemicals with self-propelled crop sprayer</t>
  </si>
  <si>
    <t>Spray chemicals with floater</t>
  </si>
  <si>
    <t>Harvest and haul</t>
  </si>
  <si>
    <t>Combine corn</t>
  </si>
  <si>
    <t>Combine soybean</t>
  </si>
  <si>
    <t>Combine small grains</t>
  </si>
  <si>
    <t>Grain cart, in field</t>
  </si>
  <si>
    <t>Haul grain or seed from field to farm storage</t>
  </si>
  <si>
    <t>per bushel</t>
  </si>
  <si>
    <t>per loaded mile</t>
  </si>
  <si>
    <t>Cut and condition hay</t>
  </si>
  <si>
    <t>Rake hay</t>
  </si>
  <si>
    <t>Round bale only with net wrap</t>
  </si>
  <si>
    <t>Cut, rake and bale with net wrap</t>
  </si>
  <si>
    <t>Tube wrap round bales, with wrap</t>
  </si>
  <si>
    <t>Pick up and move small square bales locally</t>
  </si>
  <si>
    <t>Custom hire field activities</t>
  </si>
  <si>
    <t xml:space="preserve">Activity </t>
  </si>
  <si>
    <t>Secondary rate</t>
  </si>
  <si>
    <t>Cost per acre</t>
  </si>
  <si>
    <t>Producer-owned machinery activities</t>
  </si>
  <si>
    <t>used per acre</t>
  </si>
  <si>
    <t>gallon/acre covered</t>
  </si>
  <si>
    <t>$/acre covered</t>
  </si>
  <si>
    <t>CC 4x4 ATV</t>
  </si>
  <si>
    <t>CC 4x4 UTV</t>
  </si>
  <si>
    <t>13 x 90</t>
  </si>
  <si>
    <t>Accumulate and mechanically stack square bales</t>
  </si>
  <si>
    <t>seeds</t>
  </si>
  <si>
    <t>Anhydrous applicator, 30 Ft Folding, per acre</t>
  </si>
  <si>
    <t>200 HP MFWD</t>
  </si>
  <si>
    <t>Field cultivator, 28 Ft Folding, per acre</t>
  </si>
  <si>
    <t>Row crop planter, 20 Ft Folding, per acre</t>
  </si>
  <si>
    <t>Silage chopped and delivered to storage</t>
  </si>
  <si>
    <t>Updated: 10/2025</t>
  </si>
  <si>
    <t>Insurance rate</t>
  </si>
  <si>
    <t>Inflation rate, % per year</t>
  </si>
  <si>
    <t xml:space="preserve">   Orchardgrass </t>
  </si>
  <si>
    <t>Corn Silage Pricing Spreadsheet, 2026</t>
  </si>
  <si>
    <t>Adjusted 2025 rate by 5% increase</t>
  </si>
  <si>
    <t>Adjusted 2025 rate(KSU custom rates) by 5% increase</t>
  </si>
  <si>
    <t>5% increase</t>
  </si>
  <si>
    <t>MU Custom Rates, 2023. Adjust from that base by 5% increase</t>
  </si>
  <si>
    <t>establishment</t>
  </si>
  <si>
    <t>operating interest</t>
  </si>
  <si>
    <t>total</t>
  </si>
  <si>
    <t>cow-day</t>
  </si>
  <si>
    <t>Ryan Milhollin, Tim Schnakenberg, Carson Roberts, Katie Neuner, Drew Kientzy</t>
  </si>
  <si>
    <t>round bale</t>
  </si>
  <si>
    <t xml:space="preserve">  Seed</t>
  </si>
  <si>
    <t xml:space="preserve">  Conventional</t>
  </si>
  <si>
    <t xml:space="preserve">  Roundup Ready</t>
  </si>
  <si>
    <t xml:space="preserve">   Conventional</t>
  </si>
  <si>
    <t xml:space="preserve">   Roundup Ready</t>
  </si>
  <si>
    <t>small square bale</t>
  </si>
  <si>
    <t xml:space="preserve">Hay sales </t>
  </si>
  <si>
    <t>Hay sales</t>
  </si>
  <si>
    <t>Alfalfa (Establishment) Planning Budget</t>
  </si>
  <si>
    <t>Alfalfa (Baleage) Planning Budget</t>
  </si>
  <si>
    <t>Cool-Season Grass (Establishment) Planning Budget</t>
  </si>
  <si>
    <t>Cool-Season Grass Hay (Round Bale) Planning Budget</t>
  </si>
  <si>
    <t xml:space="preserve">   Fescue</t>
  </si>
  <si>
    <t xml:space="preserve">   Red clover</t>
  </si>
  <si>
    <t xml:space="preserve">   White clover</t>
  </si>
  <si>
    <t xml:space="preserve">   Other</t>
  </si>
  <si>
    <t>Fertilizer and soil amendments</t>
  </si>
  <si>
    <t>Crop protection chemicals</t>
  </si>
  <si>
    <t>Alfalfa Hay (Small Square) Planning Budget</t>
  </si>
  <si>
    <t>Alfalfa Hay (Round Bale) Planning Budget</t>
  </si>
  <si>
    <t xml:space="preserve">Develop customized forage budgets (alfalfa, corn silage, cool-season grass pasture,mixed hay, fescue) by adjusting assumptions to match the management practices and expected yields and prices for your farm. Reported on a per acre basis. Gray cells can be adjusted for each forage crop spreadsheet. In addition,  "Inputs" and "Equipment" have gray cells that can be adjusted that factor into individual forage crop spreadsheets. </t>
  </si>
  <si>
    <t>Hay sales (large round bale)</t>
  </si>
  <si>
    <t>Note: Machinery ownership cost is the sum of machinery overhead and depreciation.</t>
  </si>
  <si>
    <t>costs</t>
  </si>
  <si>
    <t>Note: Machinery operating cost is the sum of fuel, repairs, maintenance and the value of labor.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</si>
</sst>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6" formatCode="&quot;$&quot;#,##0_);[Red]\(&quot;$&quot;#,##0\)"/>
    <numFmt numFmtId="7" formatCode="&quot;$&quot;#,##0.00_);\(&quot;$&quot;#,##0.00\)"/>
    <numFmt numFmtId="8" formatCode="&quot;$&quot;#,##0.00_);[Red]\(&quot;$&quot;#,##0.00\)"/>
    <numFmt numFmtId="44" formatCode="_(&quot;$&quot;* #,##0.00_);_(&quot;$&quot;* \(#,##0.00\);_(&quot;$&quot;* &quot;-&quot;??_);_(@_)"/>
    <numFmt numFmtId="43" formatCode="_(* #,##0.00_);_(* \(#,##0.00\);_(* &quot;-&quot;??_);_(@_)"/>
    <numFmt numFmtId="164" formatCode="&quot;$&quot;#,##0.00"/>
    <numFmt numFmtId="165" formatCode="0.0%"/>
    <numFmt numFmtId="166" formatCode="0.0"/>
    <numFmt numFmtId="167" formatCode="_(* #,##0_);_(* \(#,##0\);_(* &quot;-&quot;??_);_(@_)"/>
    <numFmt numFmtId="168" formatCode="#,##0.0"/>
    <numFmt numFmtId="169" formatCode="#,##0.000"/>
    <numFmt numFmtId="170" formatCode="#,##0.0_);\(#,##0.0\)"/>
    <numFmt numFmtId="171" formatCode="_(* #,##0.0_);_(* \(#,##0.0\);_(* &quot;-&quot;??_);_(@_)"/>
    <numFmt numFmtId="172" formatCode="_(* #,##0.000_);_(* \(#,##0.000\);_(* &quot;-&quot;??_);_(@_)"/>
  </numFmts>
  <fonts count="52">
    <font>
      <sz val="11"/>
      <color theme="1"/>
      <name val="Aptos"/>
      <family val="2"/>
      <scheme val="minor"/>
    </font>
    <font>
      <sz val="10"/>
      <name val="TimesNewRomanPS"/>
    </font>
    <font>
      <sz val="11"/>
      <color theme="1"/>
      <name val="Aptos"/>
      <family val="2"/>
      <scheme val="minor"/>
    </font>
    <font>
      <b/>
      <sz val="11"/>
      <color theme="1"/>
      <name val="Aptos"/>
      <family val="2"/>
      <scheme val="minor"/>
    </font>
    <font>
      <b/>
      <sz val="11"/>
      <color rgb="FF3F3F3F"/>
      <name val="Aptos"/>
      <family val="2"/>
      <scheme val="minor"/>
    </font>
    <font>
      <sz val="12"/>
      <color theme="1"/>
      <name val="Aptos"/>
      <family val="2"/>
      <scheme val="minor"/>
    </font>
    <font>
      <sz val="12"/>
      <name val="Aptos"/>
      <family val="2"/>
      <scheme val="minor"/>
    </font>
    <font>
      <sz val="11"/>
      <name val="Aptos"/>
      <family val="2"/>
      <scheme val="minor"/>
    </font>
    <font>
      <b/>
      <sz val="11"/>
      <name val="Aptos"/>
      <family val="2"/>
      <scheme val="minor"/>
    </font>
    <font>
      <i/>
      <sz val="11"/>
      <name val="Aptos"/>
      <family val="2"/>
      <scheme val="minor"/>
    </font>
    <font>
      <sz val="10"/>
      <name val="Aptos"/>
      <family val="2"/>
      <scheme val="minor"/>
    </font>
    <font>
      <sz val="8"/>
      <name val="Aptos"/>
      <family val="2"/>
      <scheme val="minor"/>
    </font>
    <font>
      <sz val="11"/>
      <color theme="1"/>
      <name val="Segoe UI"/>
      <family val="2"/>
    </font>
    <font>
      <b/>
      <sz val="14"/>
      <color rgb="FFF1B82D"/>
      <name val="Segoe UI"/>
      <family val="2"/>
    </font>
    <font>
      <sz val="10"/>
      <color theme="1"/>
      <name val="Aptos"/>
      <family val="2"/>
      <scheme val="minor"/>
    </font>
    <font>
      <b/>
      <sz val="12"/>
      <color theme="1"/>
      <name val="Aptos"/>
      <family val="2"/>
      <scheme val="minor"/>
    </font>
    <font>
      <i/>
      <sz val="12"/>
      <color theme="1"/>
      <name val="Aptos"/>
      <family val="2"/>
      <scheme val="minor"/>
    </font>
    <font>
      <sz val="10"/>
      <color theme="0"/>
      <name val="Aptos"/>
      <family val="2"/>
      <scheme val="minor"/>
    </font>
    <font>
      <b/>
      <sz val="12"/>
      <color rgb="FF3F3F3F"/>
      <name val="Aptos"/>
      <family val="2"/>
      <scheme val="minor"/>
    </font>
    <font>
      <b/>
      <sz val="12"/>
      <name val="Aptos"/>
      <family val="2"/>
      <scheme val="minor"/>
    </font>
    <font>
      <i/>
      <sz val="10"/>
      <color theme="1"/>
      <name val="Aptos"/>
      <family val="2"/>
      <scheme val="minor"/>
    </font>
    <font>
      <b/>
      <sz val="16"/>
      <color rgb="FFF1B82D"/>
      <name val="Aptos Black"/>
      <family val="2"/>
      <scheme val="major"/>
    </font>
    <font>
      <sz val="12"/>
      <color theme="1"/>
      <name val="Aptos"/>
      <family val="2"/>
    </font>
    <font>
      <sz val="12"/>
      <color theme="2" tint="-0.749992370372631"/>
      <name val="Aptos"/>
      <family val="2"/>
      <scheme val="minor"/>
    </font>
    <font>
      <sz val="12"/>
      <color theme="2" tint="-0.499984740745262"/>
      <name val="Aptos"/>
      <family val="2"/>
      <scheme val="minor"/>
    </font>
    <font>
      <b/>
      <sz val="12"/>
      <color theme="2" tint="-0.749992370372631"/>
      <name val="Aptos"/>
      <family val="2"/>
      <scheme val="minor"/>
    </font>
    <font>
      <i/>
      <sz val="12"/>
      <name val="Aptos"/>
      <family val="2"/>
      <scheme val="minor"/>
    </font>
    <font>
      <sz val="12"/>
      <color theme="0"/>
      <name val="Aptos"/>
      <family val="2"/>
      <scheme val="minor"/>
    </font>
    <font>
      <sz val="11"/>
      <color theme="2" tint="-0.499984740745262"/>
      <name val="Aptos"/>
      <family val="2"/>
      <scheme val="minor"/>
    </font>
    <font>
      <sz val="16"/>
      <color theme="1"/>
      <name val="Aptos"/>
      <family val="2"/>
      <scheme val="minor"/>
    </font>
    <font>
      <sz val="11"/>
      <color theme="1"/>
      <name val="Aptos"/>
      <family val="2"/>
    </font>
    <font>
      <u/>
      <sz val="11"/>
      <color theme="10"/>
      <name val="Aptos"/>
      <family val="2"/>
      <scheme val="minor"/>
    </font>
    <font>
      <b/>
      <sz val="12"/>
      <color theme="1"/>
      <name val="Aptos"/>
      <family val="2"/>
    </font>
    <font>
      <b/>
      <sz val="12"/>
      <name val="Aptos"/>
      <family val="2"/>
    </font>
    <font>
      <sz val="12"/>
      <name val="Aptos"/>
      <family val="2"/>
    </font>
    <font>
      <sz val="12"/>
      <color indexed="8"/>
      <name val="Aptos"/>
      <family val="2"/>
    </font>
    <font>
      <b/>
      <sz val="12"/>
      <color rgb="FFF1B82D"/>
      <name val="Aptos"/>
      <family val="2"/>
    </font>
    <font>
      <sz val="12"/>
      <color rgb="FFFFC000"/>
      <name val="Aptos"/>
      <family val="2"/>
    </font>
    <font>
      <sz val="12"/>
      <color rgb="FFF1B82D"/>
      <name val="Aptos"/>
      <family val="2"/>
    </font>
    <font>
      <vertAlign val="superscript"/>
      <sz val="12"/>
      <color rgb="FFF1B82D"/>
      <name val="Aptos"/>
      <family val="2"/>
    </font>
    <font>
      <sz val="12"/>
      <color indexed="12"/>
      <name val="Aptos"/>
      <family val="2"/>
    </font>
    <font>
      <u/>
      <sz val="12"/>
      <color theme="10"/>
      <name val="Aptos"/>
      <family val="2"/>
    </font>
    <font>
      <u/>
      <sz val="12"/>
      <name val="Aptos"/>
      <family val="2"/>
    </font>
    <font>
      <b/>
      <sz val="11"/>
      <color rgb="FFF1B82D"/>
      <name val="Aptos"/>
      <family val="2"/>
    </font>
    <font>
      <sz val="11"/>
      <name val="Aptos"/>
      <family val="2"/>
    </font>
    <font>
      <sz val="10"/>
      <name val="Aptos"/>
      <family val="2"/>
    </font>
    <font>
      <b/>
      <sz val="10"/>
      <color theme="1"/>
      <name val="Aptos"/>
      <family val="2"/>
    </font>
    <font>
      <b/>
      <sz val="10"/>
      <name val="Aptos"/>
      <family val="2"/>
    </font>
    <font>
      <sz val="10"/>
      <color theme="1"/>
      <name val="Aptos"/>
      <family val="2"/>
    </font>
    <font>
      <i/>
      <sz val="8"/>
      <color theme="1"/>
      <name val="Aptos"/>
      <family val="2"/>
    </font>
    <font>
      <u/>
      <sz val="12"/>
      <name val="Aptos"/>
      <family val="2"/>
      <scheme val="minor"/>
    </font>
    <font>
      <b/>
      <u/>
      <sz val="11"/>
      <name val="Aptos"/>
      <family val="2"/>
      <scheme val="minor"/>
    </font>
  </fonts>
  <fills count="8">
    <fill>
      <patternFill patternType="none"/>
    </fill>
    <fill>
      <patternFill patternType="gray125"/>
    </fill>
    <fill>
      <patternFill patternType="solid">
        <fgColor rgb="FFF2F2F2"/>
      </patternFill>
    </fill>
    <fill>
      <patternFill patternType="solid">
        <fgColor theme="1"/>
        <bgColor indexed="64"/>
      </patternFill>
    </fill>
    <fill>
      <patternFill patternType="solid">
        <fgColor theme="2"/>
        <bgColor indexed="64"/>
      </patternFill>
    </fill>
    <fill>
      <patternFill patternType="solid">
        <fgColor theme="0"/>
        <bgColor indexed="64"/>
      </patternFill>
    </fill>
    <fill>
      <patternFill patternType="solid">
        <fgColor theme="1"/>
        <bgColor theme="1"/>
      </patternFill>
    </fill>
    <fill>
      <patternFill patternType="solid">
        <fgColor theme="6" tint="0.79998168889431442"/>
        <bgColor indexed="64"/>
      </patternFill>
    </fill>
  </fills>
  <borders count="19">
    <border>
      <left/>
      <right/>
      <top/>
      <bottom/>
      <diagonal/>
    </border>
    <border>
      <left/>
      <right/>
      <top/>
      <bottom style="thin">
        <color indexed="64"/>
      </bottom>
      <diagonal/>
    </border>
    <border>
      <left style="thin">
        <color rgb="FF3F3F3F"/>
      </left>
      <right style="thin">
        <color rgb="FF3F3F3F"/>
      </right>
      <top style="thin">
        <color rgb="FF3F3F3F"/>
      </top>
      <bottom style="thin">
        <color rgb="FF3F3F3F"/>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thin">
        <color indexed="64"/>
      </top>
      <bottom/>
      <diagonal/>
    </border>
    <border>
      <left style="thin">
        <color rgb="FF3F3F3F"/>
      </left>
      <right/>
      <top style="thin">
        <color rgb="FF3F3F3F"/>
      </top>
      <bottom style="thin">
        <color rgb="FF3F3F3F"/>
      </bottom>
      <diagonal/>
    </border>
    <border>
      <left/>
      <right/>
      <top style="thin">
        <color rgb="FF3F3F3F"/>
      </top>
      <bottom style="thin">
        <color rgb="FF3F3F3F"/>
      </bottom>
      <diagonal/>
    </border>
    <border>
      <left/>
      <right style="thin">
        <color rgb="FF3F3F3F"/>
      </right>
      <top style="thin">
        <color rgb="FF3F3F3F"/>
      </top>
      <bottom style="thin">
        <color rgb="FF3F3F3F"/>
      </bottom>
      <diagonal/>
    </border>
    <border>
      <left/>
      <right/>
      <top style="thin">
        <color indexed="64"/>
      </top>
      <bottom style="thin">
        <color indexed="64"/>
      </bottom>
      <diagonal/>
    </border>
    <border>
      <left/>
      <right/>
      <top style="thin">
        <color theme="4" tint="0.39997558519241921"/>
      </top>
      <bottom style="thin">
        <color theme="4" tint="0.39997558519241921"/>
      </bottom>
      <diagonal/>
    </border>
    <border>
      <left/>
      <right style="medium">
        <color indexed="64"/>
      </right>
      <top style="medium">
        <color indexed="64"/>
      </top>
      <bottom style="medium">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theme="1"/>
      </left>
      <right/>
      <top style="thin">
        <color theme="1"/>
      </top>
      <bottom/>
      <diagonal/>
    </border>
  </borders>
  <cellStyleXfs count="8">
    <xf numFmtId="0" fontId="0" fillId="0" borderId="0"/>
    <xf numFmtId="0" fontId="1" fillId="0" borderId="0"/>
    <xf numFmtId="9" fontId="2" fillId="0" borderId="0" applyFont="0" applyFill="0" applyBorder="0" applyAlignment="0" applyProtection="0"/>
    <xf numFmtId="44" fontId="2" fillId="0" borderId="0" applyFont="0" applyFill="0" applyBorder="0" applyAlignment="0" applyProtection="0"/>
    <xf numFmtId="0" fontId="4" fillId="2" borderId="2" applyNumberFormat="0" applyAlignment="0" applyProtection="0"/>
    <xf numFmtId="43" fontId="2" fillId="0" borderId="0" applyFont="0" applyFill="0" applyBorder="0" applyAlignment="0" applyProtection="0"/>
    <xf numFmtId="0" fontId="2" fillId="0" borderId="0"/>
    <xf numFmtId="0" fontId="31" fillId="0" borderId="0" applyNumberFormat="0" applyFill="0" applyBorder="0" applyAlignment="0" applyProtection="0"/>
  </cellStyleXfs>
  <cellXfs count="329">
    <xf numFmtId="0" fontId="0" fillId="0" borderId="0" xfId="0"/>
    <xf numFmtId="0" fontId="7" fillId="0" borderId="0" xfId="1" applyFont="1"/>
    <xf numFmtId="0" fontId="8" fillId="0" borderId="0" xfId="1" applyFont="1"/>
    <xf numFmtId="2" fontId="10" fillId="0" borderId="0" xfId="0" applyNumberFormat="1" applyFont="1" applyAlignment="1">
      <alignment horizontal="right"/>
    </xf>
    <xf numFmtId="0" fontId="12" fillId="0" borderId="0" xfId="0" applyFont="1"/>
    <xf numFmtId="0" fontId="10" fillId="0" borderId="0" xfId="1" applyFont="1"/>
    <xf numFmtId="0" fontId="12" fillId="5" borderId="0" xfId="0" applyFont="1" applyFill="1"/>
    <xf numFmtId="0" fontId="0" fillId="5" borderId="0" xfId="0" applyFill="1"/>
    <xf numFmtId="0" fontId="3" fillId="5" borderId="0" xfId="0" applyFont="1" applyFill="1" applyAlignment="1">
      <alignment horizontal="left" indent="4"/>
    </xf>
    <xf numFmtId="0" fontId="14" fillId="5" borderId="0" xfId="0" applyFont="1" applyFill="1"/>
    <xf numFmtId="0" fontId="6" fillId="4" borderId="0" xfId="1" applyFont="1" applyFill="1" applyAlignment="1" applyProtection="1">
      <alignment horizontal="right"/>
      <protection locked="0"/>
    </xf>
    <xf numFmtId="2" fontId="6" fillId="4" borderId="0" xfId="1" applyNumberFormat="1" applyFont="1" applyFill="1" applyAlignment="1" applyProtection="1">
      <alignment horizontal="right"/>
      <protection locked="0"/>
    </xf>
    <xf numFmtId="2" fontId="6" fillId="4" borderId="0" xfId="1" applyNumberFormat="1" applyFont="1" applyFill="1" applyAlignment="1" applyProtection="1">
      <alignment horizontal="left" indent="1"/>
      <protection locked="0"/>
    </xf>
    <xf numFmtId="0" fontId="29" fillId="0" borderId="0" xfId="0" applyFont="1"/>
    <xf numFmtId="8" fontId="6" fillId="4" borderId="0" xfId="1" applyNumberFormat="1" applyFont="1" applyFill="1" applyAlignment="1" applyProtection="1">
      <alignment horizontal="right"/>
      <protection locked="0"/>
    </xf>
    <xf numFmtId="164" fontId="6" fillId="4" borderId="0" xfId="1" applyNumberFormat="1" applyFont="1" applyFill="1" applyAlignment="1" applyProtection="1">
      <alignment horizontal="right"/>
      <protection locked="0"/>
    </xf>
    <xf numFmtId="0" fontId="15" fillId="5" borderId="0" xfId="0" applyFont="1" applyFill="1"/>
    <xf numFmtId="0" fontId="15" fillId="5" borderId="0" xfId="0" applyFont="1" applyFill="1" applyAlignment="1">
      <alignment horizontal="left" indent="4"/>
    </xf>
    <xf numFmtId="0" fontId="29" fillId="5" borderId="0" xfId="0" applyFont="1" applyFill="1"/>
    <xf numFmtId="0" fontId="21" fillId="5" borderId="0" xfId="6" applyFont="1" applyFill="1" applyAlignment="1">
      <alignment horizontal="left"/>
    </xf>
    <xf numFmtId="0" fontId="15" fillId="5" borderId="9" xfId="0" applyFont="1" applyFill="1" applyBorder="1" applyAlignment="1">
      <alignment horizontal="left"/>
    </xf>
    <xf numFmtId="0" fontId="15" fillId="0" borderId="9" xfId="0" applyFont="1" applyBorder="1" applyAlignment="1">
      <alignment horizontal="right"/>
    </xf>
    <xf numFmtId="0" fontId="5" fillId="5" borderId="0" xfId="0" applyFont="1" applyFill="1"/>
    <xf numFmtId="0" fontId="23" fillId="4" borderId="0" xfId="1" applyFont="1" applyFill="1" applyAlignment="1" applyProtection="1">
      <alignment horizontal="right"/>
      <protection locked="0"/>
    </xf>
    <xf numFmtId="164" fontId="23" fillId="4" borderId="0" xfId="1" applyNumberFormat="1" applyFont="1" applyFill="1" applyAlignment="1" applyProtection="1">
      <alignment horizontal="right"/>
      <protection locked="0"/>
    </xf>
    <xf numFmtId="2" fontId="6" fillId="4" borderId="0" xfId="1" applyNumberFormat="1" applyFont="1" applyFill="1" applyProtection="1">
      <protection locked="0"/>
    </xf>
    <xf numFmtId="165" fontId="22" fillId="4" borderId="0" xfId="0" applyNumberFormat="1" applyFont="1" applyFill="1" applyProtection="1">
      <protection locked="0"/>
    </xf>
    <xf numFmtId="166" fontId="6" fillId="4" borderId="0" xfId="1" applyNumberFormat="1" applyFont="1" applyFill="1" applyAlignment="1" applyProtection="1">
      <alignment horizontal="right"/>
      <protection locked="0"/>
    </xf>
    <xf numFmtId="164" fontId="5" fillId="4" borderId="0" xfId="1" applyNumberFormat="1" applyFont="1" applyFill="1" applyAlignment="1" applyProtection="1">
      <alignment horizontal="right"/>
      <protection locked="0"/>
    </xf>
    <xf numFmtId="0" fontId="5" fillId="4" borderId="0" xfId="1" applyFont="1" applyFill="1" applyAlignment="1" applyProtection="1">
      <alignment horizontal="right"/>
      <protection locked="0"/>
    </xf>
    <xf numFmtId="0" fontId="7" fillId="4" borderId="0" xfId="1" applyFont="1" applyFill="1" applyAlignment="1" applyProtection="1">
      <alignment horizontal="left"/>
      <protection locked="0"/>
    </xf>
    <xf numFmtId="8" fontId="6" fillId="4" borderId="1" xfId="1" applyNumberFormat="1" applyFont="1" applyFill="1" applyBorder="1" applyAlignment="1" applyProtection="1">
      <alignment horizontal="right"/>
      <protection locked="0"/>
    </xf>
    <xf numFmtId="1" fontId="6" fillId="4" borderId="0" xfId="1" applyNumberFormat="1" applyFont="1" applyFill="1" applyAlignment="1" applyProtection="1">
      <alignment horizontal="right"/>
      <protection locked="0"/>
    </xf>
    <xf numFmtId="2" fontId="7" fillId="4" borderId="0" xfId="1" applyNumberFormat="1" applyFont="1" applyFill="1" applyAlignment="1" applyProtection="1">
      <alignment horizontal="right"/>
      <protection locked="0"/>
    </xf>
    <xf numFmtId="6" fontId="6" fillId="0" borderId="16" xfId="3" applyNumberFormat="1" applyFont="1" applyFill="1" applyBorder="1" applyProtection="1"/>
    <xf numFmtId="8" fontId="6" fillId="0" borderId="1" xfId="1" applyNumberFormat="1" applyFont="1" applyBorder="1" applyAlignment="1">
      <alignment horizontal="right"/>
    </xf>
    <xf numFmtId="168" fontId="6" fillId="4" borderId="0" xfId="1" applyNumberFormat="1" applyFont="1" applyFill="1" applyAlignment="1" applyProtection="1">
      <alignment horizontal="right"/>
      <protection locked="0"/>
    </xf>
    <xf numFmtId="2" fontId="7" fillId="4" borderId="0" xfId="1" applyNumberFormat="1" applyFont="1" applyFill="1" applyAlignment="1" applyProtection="1">
      <alignment horizontal="left"/>
      <protection locked="0"/>
    </xf>
    <xf numFmtId="0" fontId="22" fillId="0" borderId="0" xfId="0" applyFont="1"/>
    <xf numFmtId="0" fontId="22" fillId="4" borderId="0" xfId="0" applyFont="1" applyFill="1"/>
    <xf numFmtId="0" fontId="32" fillId="0" borderId="0" xfId="0" applyFont="1"/>
    <xf numFmtId="0" fontId="33" fillId="0" borderId="0" xfId="0" applyFont="1"/>
    <xf numFmtId="0" fontId="34" fillId="0" borderId="0" xfId="0" applyFont="1"/>
    <xf numFmtId="0" fontId="35" fillId="0" borderId="0" xfId="0" applyFont="1"/>
    <xf numFmtId="0" fontId="34" fillId="0" borderId="0" xfId="0" applyFont="1" applyAlignment="1">
      <alignment horizontal="center"/>
    </xf>
    <xf numFmtId="0" fontId="34" fillId="0" borderId="0" xfId="0" applyFont="1" applyAlignment="1">
      <alignment horizontal="left"/>
    </xf>
    <xf numFmtId="0" fontId="34" fillId="0" borderId="0" xfId="0" quotePrefix="1" applyFont="1" applyAlignment="1">
      <alignment horizontal="left"/>
    </xf>
    <xf numFmtId="0" fontId="36" fillId="3" borderId="0" xfId="0" applyFont="1" applyFill="1" applyAlignment="1">
      <alignment wrapText="1"/>
    </xf>
    <xf numFmtId="0" fontId="37" fillId="3" borderId="0" xfId="0" applyFont="1" applyFill="1" applyAlignment="1">
      <alignment wrapText="1"/>
    </xf>
    <xf numFmtId="0" fontId="37" fillId="0" borderId="0" xfId="0" applyFont="1" applyAlignment="1">
      <alignment wrapText="1"/>
    </xf>
    <xf numFmtId="0" fontId="38" fillId="0" borderId="0" xfId="0" applyFont="1" applyAlignment="1">
      <alignment horizontal="left" wrapText="1"/>
    </xf>
    <xf numFmtId="0" fontId="38" fillId="0" borderId="0" xfId="0" applyFont="1" applyAlignment="1">
      <alignment wrapText="1"/>
    </xf>
    <xf numFmtId="0" fontId="38" fillId="0" borderId="0" xfId="0" applyFont="1" applyAlignment="1">
      <alignment horizontal="right" wrapText="1"/>
    </xf>
    <xf numFmtId="0" fontId="38" fillId="0" borderId="0" xfId="0" quotePrefix="1" applyFont="1" applyAlignment="1">
      <alignment horizontal="right" wrapText="1"/>
    </xf>
    <xf numFmtId="0" fontId="38" fillId="0" borderId="0" xfId="0" applyFont="1" applyAlignment="1">
      <alignment horizontal="center" wrapText="1"/>
    </xf>
    <xf numFmtId="0" fontId="34" fillId="4" borderId="0" xfId="0" applyFont="1" applyFill="1" applyAlignment="1" applyProtection="1">
      <alignment horizontal="left"/>
      <protection locked="0"/>
    </xf>
    <xf numFmtId="0" fontId="34" fillId="4" borderId="0" xfId="0" applyFont="1" applyFill="1" applyProtection="1">
      <protection locked="0"/>
    </xf>
    <xf numFmtId="167" fontId="34" fillId="4" borderId="0" xfId="5" applyNumberFormat="1" applyFont="1" applyFill="1" applyProtection="1">
      <protection locked="0"/>
    </xf>
    <xf numFmtId="9" fontId="34" fillId="4" borderId="0" xfId="2" applyFont="1" applyFill="1" applyProtection="1">
      <protection locked="0"/>
    </xf>
    <xf numFmtId="3" fontId="34" fillId="0" borderId="0" xfId="0" applyNumberFormat="1" applyFont="1"/>
    <xf numFmtId="1" fontId="34" fillId="0" borderId="0" xfId="0" applyNumberFormat="1" applyFont="1" applyProtection="1">
      <protection locked="0"/>
    </xf>
    <xf numFmtId="166" fontId="34" fillId="4" borderId="0" xfId="0" applyNumberFormat="1" applyFont="1" applyFill="1" applyProtection="1">
      <protection locked="0"/>
    </xf>
    <xf numFmtId="167" fontId="34" fillId="0" borderId="0" xfId="5" applyNumberFormat="1" applyFont="1" applyFill="1" applyBorder="1" applyProtection="1"/>
    <xf numFmtId="167" fontId="34" fillId="4" borderId="0" xfId="5" applyNumberFormat="1" applyFont="1" applyFill="1" applyProtection="1"/>
    <xf numFmtId="165" fontId="34" fillId="0" borderId="0" xfId="5" applyNumberFormat="1" applyFont="1" applyFill="1" applyBorder="1" applyProtection="1">
      <protection locked="0"/>
    </xf>
    <xf numFmtId="6" fontId="34" fillId="0" borderId="0" xfId="5" applyNumberFormat="1" applyFont="1" applyFill="1" applyBorder="1"/>
    <xf numFmtId="43" fontId="34" fillId="0" borderId="0" xfId="5" applyFont="1" applyFill="1" applyBorder="1"/>
    <xf numFmtId="164" fontId="34" fillId="0" borderId="0" xfId="5" applyNumberFormat="1" applyFont="1" applyFill="1" applyBorder="1"/>
    <xf numFmtId="43" fontId="34" fillId="0" borderId="0" xfId="3" applyNumberFormat="1" applyFont="1" applyFill="1" applyBorder="1"/>
    <xf numFmtId="169" fontId="22" fillId="0" borderId="0" xfId="0" applyNumberFormat="1" applyFont="1"/>
    <xf numFmtId="8" fontId="22" fillId="0" borderId="0" xfId="0" applyNumberFormat="1" applyFont="1"/>
    <xf numFmtId="0" fontId="35" fillId="0" borderId="0" xfId="0" applyFont="1" applyAlignment="1">
      <alignment horizontal="left"/>
    </xf>
    <xf numFmtId="0" fontId="34" fillId="4" borderId="0" xfId="0" applyFont="1" applyFill="1" applyAlignment="1">
      <alignment horizontal="right"/>
    </xf>
    <xf numFmtId="0" fontId="34" fillId="4" borderId="0" xfId="0" applyFont="1" applyFill="1" applyAlignment="1" applyProtection="1">
      <alignment wrapText="1"/>
      <protection locked="0"/>
    </xf>
    <xf numFmtId="167" fontId="34" fillId="4" borderId="0" xfId="5" applyNumberFormat="1" applyFont="1" applyFill="1" applyAlignment="1" applyProtection="1">
      <alignment horizontal="right" wrapText="1"/>
      <protection locked="0"/>
    </xf>
    <xf numFmtId="9" fontId="34" fillId="4" borderId="0" xfId="2" applyFont="1" applyFill="1" applyAlignment="1" applyProtection="1">
      <alignment horizontal="right" wrapText="1"/>
      <protection locked="0"/>
    </xf>
    <xf numFmtId="3" fontId="34" fillId="5" borderId="0" xfId="0" applyNumberFormat="1" applyFont="1" applyFill="1" applyAlignment="1">
      <alignment horizontal="right" wrapText="1"/>
    </xf>
    <xf numFmtId="3" fontId="34" fillId="0" borderId="0" xfId="0" applyNumberFormat="1" applyFont="1" applyAlignment="1">
      <alignment horizontal="right" wrapText="1"/>
    </xf>
    <xf numFmtId="166" fontId="34" fillId="0" borderId="0" xfId="0" applyNumberFormat="1" applyFont="1" applyAlignment="1" applyProtection="1">
      <alignment horizontal="right" wrapText="1"/>
      <protection locked="0"/>
    </xf>
    <xf numFmtId="0" fontId="34" fillId="4" borderId="0" xfId="0" applyFont="1" applyFill="1" applyAlignment="1" applyProtection="1">
      <alignment horizontal="right" wrapText="1"/>
      <protection locked="0"/>
    </xf>
    <xf numFmtId="0" fontId="34" fillId="4" borderId="0" xfId="0" quotePrefix="1" applyFont="1" applyFill="1" applyAlignment="1" applyProtection="1">
      <alignment horizontal="right" wrapText="1"/>
      <protection locked="0"/>
    </xf>
    <xf numFmtId="0" fontId="34" fillId="4" borderId="0" xfId="0" applyFont="1" applyFill="1" applyAlignment="1" applyProtection="1">
      <alignment horizontal="left" wrapText="1"/>
      <protection locked="0"/>
    </xf>
    <xf numFmtId="165" fontId="34" fillId="0" borderId="0" xfId="0" applyNumberFormat="1" applyFont="1" applyAlignment="1" applyProtection="1">
      <alignment horizontal="right" wrapText="1"/>
      <protection locked="0"/>
    </xf>
    <xf numFmtId="6" fontId="34" fillId="0" borderId="0" xfId="0" applyNumberFormat="1" applyFont="1" applyAlignment="1" applyProtection="1">
      <alignment horizontal="right" wrapText="1"/>
      <protection locked="0"/>
    </xf>
    <xf numFmtId="43" fontId="34" fillId="0" borderId="0" xfId="0" applyNumberFormat="1" applyFont="1" applyAlignment="1" applyProtection="1">
      <alignment horizontal="right" wrapText="1"/>
      <protection locked="0"/>
    </xf>
    <xf numFmtId="43" fontId="34" fillId="0" borderId="0" xfId="5" applyFont="1" applyAlignment="1" applyProtection="1">
      <alignment horizontal="right" wrapText="1"/>
      <protection locked="0"/>
    </xf>
    <xf numFmtId="8" fontId="34" fillId="0" borderId="0" xfId="0" applyNumberFormat="1" applyFont="1" applyAlignment="1" applyProtection="1">
      <alignment horizontal="right" wrapText="1"/>
      <protection locked="0"/>
    </xf>
    <xf numFmtId="4" fontId="34" fillId="0" borderId="0" xfId="0" applyNumberFormat="1" applyFont="1" applyAlignment="1" applyProtection="1">
      <alignment horizontal="right" wrapText="1"/>
      <protection locked="0"/>
    </xf>
    <xf numFmtId="43" fontId="40" fillId="0" borderId="0" xfId="0" applyNumberFormat="1" applyFont="1" applyProtection="1">
      <protection locked="0"/>
    </xf>
    <xf numFmtId="0" fontId="34" fillId="4" borderId="0" xfId="0" applyFont="1" applyFill="1"/>
    <xf numFmtId="0" fontId="34" fillId="0" borderId="0" xfId="0" applyFont="1" applyAlignment="1">
      <alignment horizontal="right"/>
    </xf>
    <xf numFmtId="39" fontId="34" fillId="0" borderId="0" xfId="3" applyNumberFormat="1" applyFont="1" applyFill="1" applyBorder="1" applyProtection="1">
      <protection locked="0"/>
    </xf>
    <xf numFmtId="165" fontId="34" fillId="4" borderId="0" xfId="0" applyNumberFormat="1" applyFont="1" applyFill="1" applyProtection="1">
      <protection locked="0"/>
    </xf>
    <xf numFmtId="167" fontId="34" fillId="4" borderId="0" xfId="5" applyNumberFormat="1" applyFont="1" applyFill="1" applyAlignment="1">
      <alignment horizontal="right"/>
    </xf>
    <xf numFmtId="10" fontId="34" fillId="4" borderId="0" xfId="0" applyNumberFormat="1" applyFont="1" applyFill="1" applyProtection="1">
      <protection locked="0"/>
    </xf>
    <xf numFmtId="10" fontId="34" fillId="4" borderId="0" xfId="0" applyNumberFormat="1" applyFont="1" applyFill="1"/>
    <xf numFmtId="7" fontId="34" fillId="0" borderId="0" xfId="0" applyNumberFormat="1" applyFont="1" applyProtection="1">
      <protection locked="0"/>
    </xf>
    <xf numFmtId="9" fontId="34" fillId="4" borderId="0" xfId="0" applyNumberFormat="1" applyFont="1" applyFill="1" applyProtection="1">
      <protection locked="0"/>
    </xf>
    <xf numFmtId="164" fontId="34" fillId="4" borderId="0" xfId="0" applyNumberFormat="1" applyFont="1" applyFill="1" applyProtection="1">
      <protection locked="0"/>
    </xf>
    <xf numFmtId="167" fontId="34" fillId="4" borderId="0" xfId="5" applyNumberFormat="1" applyFont="1" applyFill="1" applyBorder="1" applyProtection="1">
      <protection locked="0"/>
    </xf>
    <xf numFmtId="9" fontId="34" fillId="4" borderId="0" xfId="2" applyFont="1" applyFill="1" applyBorder="1" applyProtection="1">
      <protection locked="0"/>
    </xf>
    <xf numFmtId="3" fontId="34" fillId="5" borderId="0" xfId="0" applyNumberFormat="1" applyFont="1" applyFill="1"/>
    <xf numFmtId="6" fontId="34" fillId="0" borderId="0" xfId="0" applyNumberFormat="1" applyFont="1" applyProtection="1">
      <protection locked="0"/>
    </xf>
    <xf numFmtId="43" fontId="34" fillId="0" borderId="0" xfId="0" applyNumberFormat="1" applyFont="1"/>
    <xf numFmtId="4" fontId="34" fillId="0" borderId="0" xfId="0" applyNumberFormat="1" applyFont="1" applyProtection="1">
      <protection locked="0"/>
    </xf>
    <xf numFmtId="43" fontId="34" fillId="0" borderId="0" xfId="0" applyNumberFormat="1" applyFont="1" applyProtection="1">
      <protection locked="0"/>
    </xf>
    <xf numFmtId="165" fontId="34" fillId="4" borderId="0" xfId="2" applyNumberFormat="1" applyFont="1" applyFill="1" applyBorder="1" applyProtection="1">
      <protection locked="0"/>
    </xf>
    <xf numFmtId="170" fontId="34" fillId="4" borderId="0" xfId="3" applyNumberFormat="1" applyFont="1" applyFill="1" applyBorder="1" applyProtection="1">
      <protection locked="0"/>
    </xf>
    <xf numFmtId="0" fontId="41" fillId="0" borderId="0" xfId="7" applyFont="1"/>
    <xf numFmtId="43" fontId="34" fillId="4" borderId="0" xfId="5" applyFont="1" applyFill="1" applyBorder="1" applyProtection="1">
      <protection locked="0"/>
    </xf>
    <xf numFmtId="44" fontId="34" fillId="0" borderId="0" xfId="3" applyFont="1" applyFill="1" applyBorder="1" applyProtection="1"/>
    <xf numFmtId="0" fontId="34" fillId="4" borderId="0" xfId="0" quotePrefix="1" applyFont="1" applyFill="1" applyAlignment="1" applyProtection="1">
      <alignment horizontal="left"/>
      <protection locked="0"/>
    </xf>
    <xf numFmtId="167" fontId="34" fillId="4" borderId="0" xfId="5" applyNumberFormat="1" applyFont="1" applyFill="1" applyBorder="1" applyProtection="1"/>
    <xf numFmtId="172" fontId="34" fillId="4" borderId="0" xfId="5" applyNumberFormat="1" applyFont="1" applyFill="1" applyBorder="1" applyProtection="1">
      <protection locked="0"/>
    </xf>
    <xf numFmtId="3" fontId="22" fillId="0" borderId="0" xfId="0" applyNumberFormat="1" applyFont="1"/>
    <xf numFmtId="166" fontId="34" fillId="0" borderId="0" xfId="0" applyNumberFormat="1" applyFont="1" applyProtection="1">
      <protection locked="0"/>
    </xf>
    <xf numFmtId="165" fontId="34" fillId="0" borderId="0" xfId="0" applyNumberFormat="1" applyFont="1" applyProtection="1">
      <protection locked="0"/>
    </xf>
    <xf numFmtId="164" fontId="34" fillId="0" borderId="0" xfId="0" applyNumberFormat="1" applyFont="1" applyProtection="1">
      <protection locked="0"/>
    </xf>
    <xf numFmtId="8" fontId="34" fillId="0" borderId="0" xfId="0" applyNumberFormat="1" applyFont="1" applyProtection="1">
      <protection locked="0"/>
    </xf>
    <xf numFmtId="6" fontId="22" fillId="0" borderId="0" xfId="0" applyNumberFormat="1" applyFont="1"/>
    <xf numFmtId="43" fontId="22" fillId="0" borderId="0" xfId="0" applyNumberFormat="1" applyFont="1"/>
    <xf numFmtId="43" fontId="22" fillId="0" borderId="0" xfId="5" applyFont="1"/>
    <xf numFmtId="8" fontId="34" fillId="0" borderId="10" xfId="0" applyNumberFormat="1" applyFont="1" applyBorder="1"/>
    <xf numFmtId="0" fontId="43" fillId="6" borderId="18" xfId="0" applyFont="1" applyFill="1" applyBorder="1"/>
    <xf numFmtId="0" fontId="43" fillId="0" borderId="0" xfId="0" applyFont="1"/>
    <xf numFmtId="0" fontId="30" fillId="0" borderId="0" xfId="0" applyFont="1"/>
    <xf numFmtId="0" fontId="44" fillId="4" borderId="0" xfId="0" applyFont="1" applyFill="1"/>
    <xf numFmtId="8" fontId="44" fillId="4" borderId="0" xfId="0" applyNumberFormat="1" applyFont="1" applyFill="1"/>
    <xf numFmtId="9" fontId="22" fillId="0" borderId="0" xfId="0" applyNumberFormat="1" applyFont="1"/>
    <xf numFmtId="0" fontId="30" fillId="4" borderId="0" xfId="0" applyFont="1" applyFill="1"/>
    <xf numFmtId="8" fontId="30" fillId="4" borderId="0" xfId="0" applyNumberFormat="1" applyFont="1" applyFill="1"/>
    <xf numFmtId="0" fontId="22" fillId="0" borderId="10" xfId="0" applyFont="1" applyBorder="1"/>
    <xf numFmtId="0" fontId="48" fillId="4" borderId="0" xfId="0" applyFont="1" applyFill="1" applyProtection="1">
      <protection locked="0"/>
    </xf>
    <xf numFmtId="4" fontId="48" fillId="4" borderId="0" xfId="0" applyNumberFormat="1" applyFont="1" applyFill="1" applyProtection="1">
      <protection locked="0"/>
    </xf>
    <xf numFmtId="0" fontId="48" fillId="4" borderId="1" xfId="0" applyFont="1" applyFill="1" applyBorder="1" applyProtection="1">
      <protection locked="0"/>
    </xf>
    <xf numFmtId="4" fontId="48" fillId="4" borderId="1" xfId="0" applyNumberFormat="1" applyFont="1" applyFill="1" applyBorder="1" applyProtection="1">
      <protection locked="0"/>
    </xf>
    <xf numFmtId="0" fontId="7" fillId="0" borderId="0" xfId="1" applyFont="1" applyAlignment="1">
      <alignment horizontal="left"/>
    </xf>
    <xf numFmtId="2" fontId="7" fillId="0" borderId="0" xfId="1" applyNumberFormat="1" applyFont="1" applyAlignment="1">
      <alignment horizontal="right"/>
    </xf>
    <xf numFmtId="2" fontId="7" fillId="0" borderId="0" xfId="1" applyNumberFormat="1" applyFont="1" applyAlignment="1">
      <alignment horizontal="left"/>
    </xf>
    <xf numFmtId="0" fontId="19" fillId="0" borderId="0" xfId="1" applyFont="1"/>
    <xf numFmtId="9" fontId="9" fillId="0" borderId="0" xfId="1" applyNumberFormat="1" applyFont="1" applyAlignment="1">
      <alignment horizontal="right"/>
    </xf>
    <xf numFmtId="0" fontId="19" fillId="0" borderId="9" xfId="1" applyFont="1" applyBorder="1" applyAlignment="1">
      <alignment horizontal="left"/>
    </xf>
    <xf numFmtId="2" fontId="19" fillId="0" borderId="9" xfId="1" applyNumberFormat="1" applyFont="1" applyBorder="1" applyAlignment="1">
      <alignment horizontal="right"/>
    </xf>
    <xf numFmtId="2" fontId="8" fillId="0" borderId="0" xfId="1" applyNumberFormat="1" applyFont="1" applyAlignment="1">
      <alignment horizontal="right"/>
    </xf>
    <xf numFmtId="0" fontId="6" fillId="0" borderId="0" xfId="1" applyFont="1" applyAlignment="1">
      <alignment horizontal="left" indent="1"/>
    </xf>
    <xf numFmtId="0" fontId="10" fillId="0" borderId="0" xfId="1" applyFont="1" applyAlignment="1">
      <alignment horizontal="left"/>
    </xf>
    <xf numFmtId="164" fontId="6" fillId="0" borderId="0" xfId="1" applyNumberFormat="1" applyFont="1" applyAlignment="1">
      <alignment horizontal="right"/>
    </xf>
    <xf numFmtId="164" fontId="6" fillId="0" borderId="1" xfId="1" applyNumberFormat="1" applyFont="1" applyBorder="1" applyAlignment="1">
      <alignment horizontal="right"/>
    </xf>
    <xf numFmtId="2" fontId="19" fillId="0" borderId="0" xfId="1" applyNumberFormat="1" applyFont="1" applyAlignment="1">
      <alignment horizontal="right" indent="2"/>
    </xf>
    <xf numFmtId="2" fontId="6" fillId="0" borderId="0" xfId="1" applyNumberFormat="1" applyFont="1" applyAlignment="1">
      <alignment horizontal="right"/>
    </xf>
    <xf numFmtId="164" fontId="6" fillId="0" borderId="0" xfId="1" applyNumberFormat="1" applyFont="1"/>
    <xf numFmtId="164" fontId="19" fillId="0" borderId="0" xfId="1" applyNumberFormat="1" applyFont="1" applyAlignment="1">
      <alignment horizontal="right"/>
    </xf>
    <xf numFmtId="2" fontId="6" fillId="0" borderId="0" xfId="1" applyNumberFormat="1" applyFont="1" applyAlignment="1">
      <alignment horizontal="left"/>
    </xf>
    <xf numFmtId="2" fontId="6" fillId="0" borderId="0" xfId="1" applyNumberFormat="1" applyFont="1"/>
    <xf numFmtId="2" fontId="19" fillId="0" borderId="9" xfId="1" applyNumberFormat="1" applyFont="1" applyBorder="1" applyAlignment="1">
      <alignment horizontal="left"/>
    </xf>
    <xf numFmtId="164" fontId="8" fillId="0" borderId="0" xfId="1" applyNumberFormat="1" applyFont="1" applyAlignment="1">
      <alignment horizontal="right"/>
    </xf>
    <xf numFmtId="2" fontId="6" fillId="0" borderId="0" xfId="1" applyNumberFormat="1" applyFont="1" applyAlignment="1">
      <alignment horizontal="left" indent="1"/>
    </xf>
    <xf numFmtId="2" fontId="6" fillId="0" borderId="0" xfId="1" applyNumberFormat="1" applyFont="1" applyAlignment="1">
      <alignment horizontal="left" indent="2"/>
    </xf>
    <xf numFmtId="4" fontId="12" fillId="0" borderId="0" xfId="0" applyNumberFormat="1" applyFont="1"/>
    <xf numFmtId="2" fontId="12" fillId="0" borderId="0" xfId="0" applyNumberFormat="1" applyFont="1"/>
    <xf numFmtId="0" fontId="14" fillId="0" borderId="0" xfId="0" applyFont="1"/>
    <xf numFmtId="164" fontId="6" fillId="0" borderId="0" xfId="1" applyNumberFormat="1" applyFont="1" applyAlignment="1">
      <alignment horizontal="left"/>
    </xf>
    <xf numFmtId="0" fontId="6" fillId="0" borderId="0" xfId="1" applyFont="1"/>
    <xf numFmtId="8" fontId="6" fillId="0" borderId="0" xfId="1" applyNumberFormat="1" applyFont="1" applyAlignment="1">
      <alignment horizontal="right"/>
    </xf>
    <xf numFmtId="10" fontId="6" fillId="0" borderId="0" xfId="2" applyNumberFormat="1" applyFont="1" applyFill="1" applyBorder="1" applyAlignment="1" applyProtection="1"/>
    <xf numFmtId="2" fontId="24" fillId="0" borderId="0" xfId="1" applyNumberFormat="1" applyFont="1"/>
    <xf numFmtId="8" fontId="19" fillId="0" borderId="0" xfId="1" applyNumberFormat="1" applyFont="1" applyAlignment="1">
      <alignment horizontal="right"/>
    </xf>
    <xf numFmtId="40" fontId="6" fillId="0" borderId="0" xfId="1" applyNumberFormat="1" applyFont="1" applyAlignment="1">
      <alignment horizontal="left"/>
    </xf>
    <xf numFmtId="8" fontId="23" fillId="0" borderId="0" xfId="1" applyNumberFormat="1" applyFont="1" applyAlignment="1">
      <alignment horizontal="right"/>
    </xf>
    <xf numFmtId="2" fontId="6" fillId="0" borderId="1" xfId="1" applyNumberFormat="1" applyFont="1" applyBorder="1" applyAlignment="1">
      <alignment horizontal="left"/>
    </xf>
    <xf numFmtId="2" fontId="6" fillId="0" borderId="1" xfId="1" applyNumberFormat="1" applyFont="1" applyBorder="1" applyAlignment="1">
      <alignment horizontal="right"/>
    </xf>
    <xf numFmtId="2" fontId="6" fillId="0" borderId="1" xfId="1" applyNumberFormat="1" applyFont="1" applyBorder="1"/>
    <xf numFmtId="2" fontId="19" fillId="0" borderId="5" xfId="1" applyNumberFormat="1" applyFont="1" applyBorder="1" applyAlignment="1">
      <alignment horizontal="left"/>
    </xf>
    <xf numFmtId="2" fontId="19" fillId="0" borderId="0" xfId="1" applyNumberFormat="1" applyFont="1" applyAlignment="1">
      <alignment horizontal="left"/>
    </xf>
    <xf numFmtId="8" fontId="25" fillId="0" borderId="0" xfId="1" applyNumberFormat="1" applyFont="1" applyAlignment="1">
      <alignment horizontal="right"/>
    </xf>
    <xf numFmtId="2" fontId="19" fillId="0" borderId="1" xfId="1" applyNumberFormat="1" applyFont="1" applyBorder="1" applyAlignment="1">
      <alignment horizontal="left"/>
    </xf>
    <xf numFmtId="8" fontId="19" fillId="0" borderId="1" xfId="1" applyNumberFormat="1" applyFont="1" applyBorder="1" applyAlignment="1">
      <alignment horizontal="right"/>
    </xf>
    <xf numFmtId="0" fontId="7" fillId="0" borderId="1" xfId="1" applyFont="1" applyBorder="1"/>
    <xf numFmtId="2" fontId="7" fillId="0" borderId="0" xfId="1" applyNumberFormat="1" applyFont="1"/>
    <xf numFmtId="0" fontId="45" fillId="0" borderId="1" xfId="1" applyFont="1" applyBorder="1"/>
    <xf numFmtId="0" fontId="44" fillId="0" borderId="0" xfId="1" applyFont="1"/>
    <xf numFmtId="0" fontId="46" fillId="0" borderId="9" xfId="0" applyFont="1" applyBorder="1"/>
    <xf numFmtId="0" fontId="46" fillId="0" borderId="9" xfId="0" applyFont="1" applyBorder="1" applyAlignment="1">
      <alignment horizontal="center"/>
    </xf>
    <xf numFmtId="0" fontId="47" fillId="0" borderId="1" xfId="1" applyFont="1" applyBorder="1"/>
    <xf numFmtId="39" fontId="45" fillId="0" borderId="0" xfId="1" applyNumberFormat="1" applyFont="1"/>
    <xf numFmtId="39" fontId="45" fillId="0" borderId="1" xfId="1" applyNumberFormat="1" applyFont="1" applyBorder="1"/>
    <xf numFmtId="0" fontId="47" fillId="0" borderId="0" xfId="1" applyFont="1" applyAlignment="1">
      <alignment horizontal="right"/>
    </xf>
    <xf numFmtId="0" fontId="47" fillId="0" borderId="0" xfId="1" applyFont="1"/>
    <xf numFmtId="39" fontId="47" fillId="0" borderId="0" xfId="1" applyNumberFormat="1" applyFont="1"/>
    <xf numFmtId="0" fontId="46" fillId="0" borderId="5" xfId="0" applyFont="1" applyBorder="1" applyAlignment="1">
      <alignment horizontal="center"/>
    </xf>
    <xf numFmtId="0" fontId="46" fillId="0" borderId="5" xfId="0" applyFont="1" applyBorder="1" applyAlignment="1">
      <alignment horizontal="right"/>
    </xf>
    <xf numFmtId="0" fontId="46" fillId="0" borderId="1" xfId="0" applyFont="1" applyBorder="1" applyAlignment="1">
      <alignment horizontal="center"/>
    </xf>
    <xf numFmtId="0" fontId="46" fillId="0" borderId="1" xfId="0" applyFont="1" applyBorder="1" applyAlignment="1">
      <alignment horizontal="right"/>
    </xf>
    <xf numFmtId="0" fontId="46" fillId="0" borderId="0" xfId="0" applyFont="1" applyAlignment="1">
      <alignment horizontal="center"/>
    </xf>
    <xf numFmtId="0" fontId="49" fillId="0" borderId="0" xfId="0" applyFont="1" applyAlignment="1">
      <alignment horizontal="right"/>
    </xf>
    <xf numFmtId="4" fontId="48" fillId="0" borderId="0" xfId="0" applyNumberFormat="1" applyFont="1"/>
    <xf numFmtId="164" fontId="48" fillId="0" borderId="0" xfId="0" applyNumberFormat="1" applyFont="1"/>
    <xf numFmtId="4" fontId="48" fillId="0" borderId="1" xfId="0" applyNumberFormat="1" applyFont="1" applyBorder="1"/>
    <xf numFmtId="164" fontId="48" fillId="0" borderId="1" xfId="0" applyNumberFormat="1" applyFont="1" applyBorder="1"/>
    <xf numFmtId="0" fontId="46" fillId="0" borderId="0" xfId="0" applyFont="1" applyAlignment="1">
      <alignment horizontal="right" wrapText="1"/>
    </xf>
    <xf numFmtId="1" fontId="46" fillId="0" borderId="0" xfId="0" applyNumberFormat="1" applyFont="1" applyAlignment="1">
      <alignment wrapText="1"/>
    </xf>
    <xf numFmtId="2" fontId="46" fillId="0" borderId="0" xfId="0" applyNumberFormat="1" applyFont="1" applyAlignment="1">
      <alignment wrapText="1"/>
    </xf>
    <xf numFmtId="164" fontId="46" fillId="0" borderId="0" xfId="0" applyNumberFormat="1" applyFont="1" applyAlignment="1">
      <alignment wrapText="1"/>
    </xf>
    <xf numFmtId="2" fontId="10" fillId="0" borderId="0" xfId="1" applyNumberFormat="1" applyFont="1"/>
    <xf numFmtId="0" fontId="17" fillId="0" borderId="0" xfId="1" applyFont="1"/>
    <xf numFmtId="0" fontId="6" fillId="0" borderId="0" xfId="1" applyFont="1" applyAlignment="1">
      <alignment horizontal="left"/>
    </xf>
    <xf numFmtId="0" fontId="6" fillId="0" borderId="0" xfId="1" applyFont="1" applyAlignment="1">
      <alignment horizontal="right"/>
    </xf>
    <xf numFmtId="2" fontId="19" fillId="0" borderId="0" xfId="1" applyNumberFormat="1" applyFont="1" applyAlignment="1">
      <alignment horizontal="right"/>
    </xf>
    <xf numFmtId="9" fontId="6" fillId="0" borderId="13" xfId="2" applyFont="1" applyFill="1" applyBorder="1" applyProtection="1"/>
    <xf numFmtId="171" fontId="6" fillId="0" borderId="9" xfId="5" applyNumberFormat="1" applyFont="1" applyFill="1" applyBorder="1" applyProtection="1"/>
    <xf numFmtId="171" fontId="6" fillId="0" borderId="14" xfId="5" applyNumberFormat="1" applyFont="1" applyFill="1" applyBorder="1" applyProtection="1"/>
    <xf numFmtId="7" fontId="6" fillId="0" borderId="15" xfId="5" applyNumberFormat="1" applyFont="1" applyFill="1" applyBorder="1" applyProtection="1"/>
    <xf numFmtId="7" fontId="6" fillId="0" borderId="17" xfId="5" applyNumberFormat="1" applyFont="1" applyFill="1" applyBorder="1" applyProtection="1"/>
    <xf numFmtId="0" fontId="14" fillId="0" borderId="0" xfId="0" applyFont="1" applyAlignment="1">
      <alignment horizontal="left"/>
    </xf>
    <xf numFmtId="2" fontId="6" fillId="0" borderId="5" xfId="1" applyNumberFormat="1" applyFont="1" applyBorder="1" applyAlignment="1">
      <alignment horizontal="right"/>
    </xf>
    <xf numFmtId="2" fontId="6" fillId="0" borderId="5" xfId="1" applyNumberFormat="1" applyFont="1" applyBorder="1"/>
    <xf numFmtId="8" fontId="19" fillId="0" borderId="5" xfId="1" applyNumberFormat="1" applyFont="1" applyBorder="1" applyAlignment="1">
      <alignment horizontal="right"/>
    </xf>
    <xf numFmtId="0" fontId="7" fillId="0" borderId="5" xfId="1" applyFont="1" applyBorder="1"/>
    <xf numFmtId="0" fontId="8" fillId="0" borderId="0" xfId="1" applyFont="1" applyAlignment="1">
      <alignment horizontal="left"/>
    </xf>
    <xf numFmtId="0" fontId="9" fillId="0" borderId="0" xfId="1" applyFont="1" applyAlignment="1">
      <alignment horizontal="left"/>
    </xf>
    <xf numFmtId="167" fontId="6" fillId="0" borderId="9" xfId="5" applyNumberFormat="1" applyFont="1" applyFill="1" applyBorder="1" applyProtection="1"/>
    <xf numFmtId="167" fontId="6" fillId="0" borderId="14" xfId="5" applyNumberFormat="1" applyFont="1" applyFill="1" applyBorder="1" applyProtection="1"/>
    <xf numFmtId="43" fontId="6" fillId="0" borderId="15" xfId="5" applyFont="1" applyFill="1" applyBorder="1" applyProtection="1"/>
    <xf numFmtId="43" fontId="6" fillId="0" borderId="17" xfId="5" applyFont="1" applyFill="1" applyBorder="1" applyProtection="1"/>
    <xf numFmtId="43" fontId="6" fillId="0" borderId="9" xfId="5" applyFont="1" applyFill="1" applyBorder="1" applyAlignment="1" applyProtection="1">
      <alignment horizontal="right"/>
    </xf>
    <xf numFmtId="167" fontId="6" fillId="0" borderId="9" xfId="5" applyNumberFormat="1" applyFont="1" applyFill="1" applyBorder="1" applyAlignment="1" applyProtection="1">
      <alignment horizontal="center"/>
    </xf>
    <xf numFmtId="43" fontId="6" fillId="0" borderId="9" xfId="5" applyFont="1" applyFill="1" applyBorder="1" applyAlignment="1" applyProtection="1"/>
    <xf numFmtId="43" fontId="6" fillId="0" borderId="14" xfId="5" applyFont="1" applyFill="1" applyBorder="1" applyAlignment="1" applyProtection="1"/>
    <xf numFmtId="0" fontId="34" fillId="0" borderId="0" xfId="0" applyFont="1" applyAlignment="1" applyProtection="1">
      <alignment horizontal="left"/>
      <protection locked="0"/>
    </xf>
    <xf numFmtId="0" fontId="34" fillId="0" borderId="0" xfId="0" applyFont="1" applyProtection="1">
      <protection locked="0"/>
    </xf>
    <xf numFmtId="167" fontId="34" fillId="0" borderId="0" xfId="5" applyNumberFormat="1" applyFont="1" applyFill="1" applyProtection="1">
      <protection locked="0"/>
    </xf>
    <xf numFmtId="9" fontId="34" fillId="0" borderId="0" xfId="2" applyFont="1" applyFill="1" applyProtection="1">
      <protection locked="0"/>
    </xf>
    <xf numFmtId="164" fontId="22" fillId="0" borderId="0" xfId="0" applyNumberFormat="1" applyFont="1"/>
    <xf numFmtId="40" fontId="10" fillId="0" borderId="0" xfId="1" applyNumberFormat="1" applyFont="1"/>
    <xf numFmtId="8" fontId="6" fillId="4" borderId="0" xfId="0" applyNumberFormat="1" applyFont="1" applyFill="1" applyProtection="1">
      <protection locked="0"/>
    </xf>
    <xf numFmtId="8" fontId="5" fillId="4" borderId="0" xfId="0" applyNumberFormat="1" applyFont="1" applyFill="1" applyAlignment="1" applyProtection="1">
      <alignment horizontal="right"/>
      <protection locked="0"/>
    </xf>
    <xf numFmtId="10" fontId="5" fillId="4" borderId="0" xfId="0" applyNumberFormat="1" applyFont="1" applyFill="1" applyAlignment="1" applyProtection="1">
      <alignment horizontal="right"/>
      <protection locked="0"/>
    </xf>
    <xf numFmtId="8" fontId="6" fillId="4" borderId="0" xfId="1" applyNumberFormat="1" applyFont="1" applyFill="1" applyProtection="1">
      <protection locked="0"/>
    </xf>
    <xf numFmtId="6" fontId="7" fillId="0" borderId="0" xfId="1" applyNumberFormat="1" applyFont="1"/>
    <xf numFmtId="165" fontId="22" fillId="7" borderId="0" xfId="0" applyNumberFormat="1" applyFont="1" applyFill="1" applyProtection="1">
      <protection locked="0"/>
    </xf>
    <xf numFmtId="168" fontId="6" fillId="4" borderId="0" xfId="1" applyNumberFormat="1" applyFont="1" applyFill="1" applyProtection="1">
      <protection locked="0"/>
    </xf>
    <xf numFmtId="0" fontId="21" fillId="0" borderId="0" xfId="6" applyFont="1"/>
    <xf numFmtId="2" fontId="7" fillId="0" borderId="1" xfId="1" applyNumberFormat="1" applyFont="1" applyBorder="1" applyAlignment="1">
      <alignment horizontal="left"/>
    </xf>
    <xf numFmtId="0" fontId="19" fillId="0" borderId="1" xfId="1" applyFont="1" applyBorder="1" applyAlignment="1">
      <alignment horizontal="left"/>
    </xf>
    <xf numFmtId="2" fontId="50" fillId="0" borderId="0" xfId="1" applyNumberFormat="1" applyFont="1" applyAlignment="1">
      <alignment horizontal="left"/>
    </xf>
    <xf numFmtId="0" fontId="9" fillId="0" borderId="0" xfId="1" applyFont="1" applyAlignment="1">
      <alignment vertical="center" textRotation="90"/>
    </xf>
    <xf numFmtId="9" fontId="7" fillId="0" borderId="0" xfId="2" applyFont="1" applyFill="1" applyBorder="1" applyProtection="1"/>
    <xf numFmtId="167" fontId="7" fillId="0" borderId="0" xfId="5" applyNumberFormat="1" applyFont="1" applyFill="1" applyBorder="1" applyProtection="1"/>
    <xf numFmtId="43" fontId="7" fillId="0" borderId="0" xfId="5" applyFont="1" applyFill="1" applyBorder="1" applyProtection="1"/>
    <xf numFmtId="8" fontId="7" fillId="0" borderId="0" xfId="3" applyNumberFormat="1" applyFont="1" applyFill="1" applyBorder="1" applyProtection="1"/>
    <xf numFmtId="40" fontId="6" fillId="0" borderId="0" xfId="1" applyNumberFormat="1" applyFont="1" applyAlignment="1">
      <alignment horizontal="right"/>
    </xf>
    <xf numFmtId="0" fontId="19" fillId="0" borderId="0" xfId="1" applyFont="1" applyAlignment="1">
      <alignment horizontal="left"/>
    </xf>
    <xf numFmtId="2" fontId="31" fillId="0" borderId="0" xfId="7" applyNumberFormat="1" applyAlignment="1" applyProtection="1"/>
    <xf numFmtId="2" fontId="10" fillId="0" borderId="0" xfId="1" applyNumberFormat="1" applyFont="1" applyAlignment="1">
      <alignment horizontal="left" indent="1"/>
    </xf>
    <xf numFmtId="164" fontId="3" fillId="0" borderId="0" xfId="0" applyNumberFormat="1" applyFont="1"/>
    <xf numFmtId="165" fontId="22" fillId="0" borderId="0" xfId="0" applyNumberFormat="1" applyFont="1"/>
    <xf numFmtId="2" fontId="24" fillId="0" borderId="0" xfId="1" applyNumberFormat="1" applyFont="1" applyAlignment="1">
      <alignment horizontal="right"/>
    </xf>
    <xf numFmtId="0" fontId="51" fillId="0" borderId="0" xfId="1" applyFont="1"/>
    <xf numFmtId="39" fontId="48" fillId="0" borderId="0" xfId="3" applyNumberFormat="1" applyFont="1" applyFill="1" applyProtection="1"/>
    <xf numFmtId="43" fontId="48" fillId="0" borderId="1" xfId="5" applyFont="1" applyFill="1" applyBorder="1" applyProtection="1"/>
    <xf numFmtId="39" fontId="48" fillId="0" borderId="1" xfId="3" applyNumberFormat="1" applyFont="1" applyFill="1" applyBorder="1" applyProtection="1"/>
    <xf numFmtId="0" fontId="45" fillId="0" borderId="0" xfId="1" applyFont="1"/>
    <xf numFmtId="164" fontId="6" fillId="4" borderId="0" xfId="1" applyNumberFormat="1" applyFont="1" applyFill="1" applyProtection="1">
      <protection locked="0"/>
    </xf>
    <xf numFmtId="164" fontId="6" fillId="4" borderId="1" xfId="1" applyNumberFormat="1" applyFont="1" applyFill="1" applyBorder="1" applyAlignment="1" applyProtection="1">
      <alignment horizontal="right"/>
      <protection locked="0"/>
    </xf>
    <xf numFmtId="43" fontId="48" fillId="4" borderId="0" xfId="5" applyFont="1" applyFill="1" applyProtection="1">
      <protection locked="0"/>
    </xf>
    <xf numFmtId="43" fontId="48" fillId="4" borderId="1" xfId="5" applyFont="1" applyFill="1" applyBorder="1" applyProtection="1">
      <protection locked="0"/>
    </xf>
    <xf numFmtId="39" fontId="48" fillId="4" borderId="0" xfId="3" applyNumberFormat="1" applyFont="1" applyFill="1" applyProtection="1">
      <protection locked="0"/>
    </xf>
    <xf numFmtId="164" fontId="5" fillId="0" borderId="0" xfId="1" applyNumberFormat="1" applyFont="1" applyAlignment="1">
      <alignment horizontal="right"/>
    </xf>
    <xf numFmtId="164" fontId="5" fillId="0" borderId="0" xfId="1" applyNumberFormat="1" applyFont="1" applyAlignment="1">
      <alignment horizontal="left"/>
    </xf>
    <xf numFmtId="166" fontId="6" fillId="0" borderId="0" xfId="1" applyNumberFormat="1" applyFont="1" applyAlignment="1">
      <alignment horizontal="right"/>
    </xf>
    <xf numFmtId="8" fontId="5" fillId="0" borderId="0" xfId="1" applyNumberFormat="1" applyFont="1" applyAlignment="1">
      <alignment horizontal="right"/>
    </xf>
    <xf numFmtId="8" fontId="5" fillId="0" borderId="1" xfId="1" applyNumberFormat="1" applyFont="1" applyBorder="1" applyAlignment="1">
      <alignment horizontal="right"/>
    </xf>
    <xf numFmtId="167" fontId="48" fillId="4" borderId="0" xfId="5" applyNumberFormat="1" applyFont="1" applyFill="1" applyProtection="1">
      <protection locked="0"/>
    </xf>
    <xf numFmtId="8" fontId="15" fillId="0" borderId="1" xfId="1" applyNumberFormat="1" applyFont="1" applyBorder="1" applyAlignment="1">
      <alignment horizontal="right"/>
    </xf>
    <xf numFmtId="2" fontId="8" fillId="0" borderId="0" xfId="1" applyNumberFormat="1" applyFont="1" applyAlignment="1">
      <alignment horizontal="left"/>
    </xf>
    <xf numFmtId="2" fontId="28" fillId="0" borderId="0" xfId="1" applyNumberFormat="1" applyFont="1" applyAlignment="1">
      <alignment horizontal="left"/>
    </xf>
    <xf numFmtId="2" fontId="28" fillId="0" borderId="0" xfId="1" applyNumberFormat="1" applyFont="1" applyAlignment="1">
      <alignment horizontal="right"/>
    </xf>
    <xf numFmtId="170" fontId="48" fillId="4" borderId="0" xfId="3" applyNumberFormat="1" applyFont="1" applyFill="1" applyProtection="1">
      <protection locked="0"/>
    </xf>
    <xf numFmtId="170" fontId="48" fillId="4" borderId="0" xfId="5" applyNumberFormat="1" applyFont="1" applyFill="1" applyProtection="1">
      <protection locked="0"/>
    </xf>
    <xf numFmtId="2" fontId="31" fillId="0" borderId="0" xfId="7" applyNumberFormat="1" applyAlignment="1" applyProtection="1">
      <alignment horizontal="left"/>
    </xf>
    <xf numFmtId="2" fontId="26" fillId="0" borderId="0" xfId="1" applyNumberFormat="1" applyFont="1" applyAlignment="1">
      <alignment horizontal="left"/>
    </xf>
    <xf numFmtId="9" fontId="51" fillId="0" borderId="0" xfId="1" applyNumberFormat="1" applyFont="1" applyAlignment="1">
      <alignment horizontal="left"/>
    </xf>
    <xf numFmtId="8" fontId="19" fillId="0" borderId="9" xfId="1" applyNumberFormat="1" applyFont="1" applyBorder="1" applyAlignment="1">
      <alignment horizontal="right"/>
    </xf>
    <xf numFmtId="8" fontId="6" fillId="0" borderId="0" xfId="1" applyNumberFormat="1" applyFont="1"/>
    <xf numFmtId="8" fontId="6" fillId="0" borderId="0" xfId="1" applyNumberFormat="1" applyFont="1" applyAlignment="1">
      <alignment horizontal="left"/>
    </xf>
    <xf numFmtId="2" fontId="10" fillId="0" borderId="0" xfId="1" applyNumberFormat="1" applyFont="1" applyAlignment="1">
      <alignment horizontal="right"/>
    </xf>
    <xf numFmtId="2" fontId="10" fillId="0" borderId="0" xfId="1" applyNumberFormat="1" applyFont="1" applyAlignment="1">
      <alignment horizontal="left"/>
    </xf>
    <xf numFmtId="0" fontId="26" fillId="0" borderId="0" xfId="1" applyFont="1" applyAlignment="1">
      <alignment horizontal="left"/>
    </xf>
    <xf numFmtId="2" fontId="51" fillId="0" borderId="0" xfId="1" applyNumberFormat="1" applyFont="1" applyAlignment="1">
      <alignment horizontal="left"/>
    </xf>
    <xf numFmtId="2" fontId="24" fillId="0" borderId="0" xfId="1" applyNumberFormat="1" applyFont="1" applyAlignment="1">
      <alignment horizontal="left"/>
    </xf>
    <xf numFmtId="167" fontId="48" fillId="4" borderId="1" xfId="5" applyNumberFormat="1" applyFont="1" applyFill="1" applyBorder="1" applyProtection="1">
      <protection locked="0"/>
    </xf>
    <xf numFmtId="164" fontId="23" fillId="0" borderId="0" xfId="1" applyNumberFormat="1" applyFont="1" applyAlignment="1">
      <alignment horizontal="right"/>
    </xf>
    <xf numFmtId="167" fontId="7" fillId="0" borderId="0" xfId="5" applyNumberFormat="1" applyFont="1" applyAlignment="1" applyProtection="1">
      <alignment horizontal="left"/>
    </xf>
    <xf numFmtId="2" fontId="27" fillId="0" borderId="0" xfId="1" applyNumberFormat="1" applyFont="1" applyAlignment="1">
      <alignment horizontal="right"/>
    </xf>
    <xf numFmtId="164" fontId="27" fillId="0" borderId="0" xfId="1" applyNumberFormat="1" applyFont="1"/>
    <xf numFmtId="2" fontId="27" fillId="0" borderId="0" xfId="1" applyNumberFormat="1" applyFont="1"/>
    <xf numFmtId="8" fontId="25" fillId="0" borderId="5" xfId="1" applyNumberFormat="1" applyFont="1" applyBorder="1" applyAlignment="1">
      <alignment horizontal="right"/>
    </xf>
    <xf numFmtId="8" fontId="23" fillId="0" borderId="1" xfId="1" applyNumberFormat="1" applyFont="1" applyBorder="1" applyAlignment="1">
      <alignment horizontal="right"/>
    </xf>
    <xf numFmtId="37" fontId="48" fillId="4" borderId="0" xfId="3" applyNumberFormat="1" applyFont="1" applyFill="1" applyProtection="1">
      <protection locked="0"/>
    </xf>
    <xf numFmtId="164" fontId="8" fillId="0" borderId="0" xfId="1" applyNumberFormat="1" applyFont="1" applyAlignment="1">
      <alignment horizontal="left"/>
    </xf>
    <xf numFmtId="0" fontId="48" fillId="0" borderId="0" xfId="0" applyFont="1"/>
    <xf numFmtId="0" fontId="10" fillId="4" borderId="0" xfId="1" applyFont="1" applyFill="1" applyAlignment="1" applyProtection="1">
      <alignment horizontal="left"/>
      <protection locked="0"/>
    </xf>
    <xf numFmtId="0" fontId="21" fillId="3" borderId="3" xfId="6" applyFont="1" applyFill="1" applyBorder="1" applyAlignment="1">
      <alignment horizontal="center"/>
    </xf>
    <xf numFmtId="0" fontId="21" fillId="3" borderId="4" xfId="6" applyFont="1" applyFill="1" applyBorder="1" applyAlignment="1">
      <alignment horizontal="center"/>
    </xf>
    <xf numFmtId="0" fontId="21" fillId="3" borderId="11" xfId="6" applyFont="1" applyFill="1" applyBorder="1" applyAlignment="1">
      <alignment horizontal="center"/>
    </xf>
    <xf numFmtId="0" fontId="5" fillId="5" borderId="0" xfId="0" applyFont="1" applyFill="1" applyAlignment="1">
      <alignment horizontal="right"/>
    </xf>
    <xf numFmtId="0" fontId="0" fillId="5" borderId="0" xfId="0" applyFill="1"/>
    <xf numFmtId="0" fontId="5" fillId="5" borderId="0" xfId="0" applyFont="1" applyFill="1" applyAlignment="1">
      <alignment horizontal="left" wrapText="1"/>
    </xf>
    <xf numFmtId="0" fontId="13" fillId="3" borderId="3" xfId="0" applyFont="1" applyFill="1" applyBorder="1"/>
    <xf numFmtId="0" fontId="13" fillId="3" borderId="4" xfId="0" applyFont="1" applyFill="1" applyBorder="1"/>
    <xf numFmtId="0" fontId="18" fillId="2" borderId="6" xfId="4" applyFont="1" applyBorder="1" applyAlignment="1">
      <alignment horizontal="center"/>
    </xf>
    <xf numFmtId="0" fontId="18" fillId="2" borderId="7" xfId="4" applyFont="1" applyBorder="1" applyAlignment="1">
      <alignment horizontal="center"/>
    </xf>
    <xf numFmtId="0" fontId="18" fillId="2" borderId="8" xfId="4" applyFont="1" applyBorder="1" applyAlignment="1">
      <alignment horizontal="center"/>
    </xf>
    <xf numFmtId="0" fontId="21" fillId="3" borderId="3" xfId="6" applyFont="1" applyFill="1" applyBorder="1" applyAlignment="1">
      <alignment horizontal="left"/>
    </xf>
    <xf numFmtId="0" fontId="21" fillId="3" borderId="4" xfId="6" applyFont="1" applyFill="1" applyBorder="1" applyAlignment="1">
      <alignment horizontal="left"/>
    </xf>
    <xf numFmtId="0" fontId="21" fillId="3" borderId="11" xfId="6" applyFont="1" applyFill="1" applyBorder="1" applyAlignment="1">
      <alignment horizontal="left"/>
    </xf>
    <xf numFmtId="0" fontId="22" fillId="0" borderId="0" xfId="0" applyFont="1" applyAlignment="1">
      <alignment horizontal="left" wrapText="1"/>
    </xf>
    <xf numFmtId="0" fontId="21" fillId="3" borderId="0" xfId="6" applyFont="1" applyFill="1" applyAlignment="1">
      <alignment horizontal="center"/>
    </xf>
    <xf numFmtId="0" fontId="9" fillId="0" borderId="0" xfId="1" applyFont="1" applyAlignment="1">
      <alignment horizontal="center"/>
    </xf>
    <xf numFmtId="0" fontId="32" fillId="0" borderId="1" xfId="0" applyFont="1" applyBorder="1" applyAlignment="1">
      <alignment horizontal="left"/>
    </xf>
    <xf numFmtId="0" fontId="46" fillId="0" borderId="5" xfId="0" applyFont="1" applyBorder="1" applyAlignment="1">
      <alignment horizontal="left"/>
    </xf>
    <xf numFmtId="0" fontId="46" fillId="0" borderId="1" xfId="0" applyFont="1" applyBorder="1" applyAlignment="1">
      <alignment horizontal="left"/>
    </xf>
    <xf numFmtId="0" fontId="46" fillId="0" borderId="5" xfId="0" applyFont="1" applyBorder="1" applyAlignment="1">
      <alignment horizontal="center"/>
    </xf>
    <xf numFmtId="0" fontId="46" fillId="0" borderId="1" xfId="0" applyFont="1" applyBorder="1" applyAlignment="1">
      <alignment horizontal="center"/>
    </xf>
    <xf numFmtId="0" fontId="46" fillId="0" borderId="5" xfId="0" applyFont="1" applyBorder="1" applyAlignment="1">
      <alignment horizontal="center" wrapText="1"/>
    </xf>
    <xf numFmtId="0" fontId="46" fillId="0" borderId="1" xfId="0" applyFont="1" applyBorder="1" applyAlignment="1">
      <alignment horizontal="center" wrapText="1"/>
    </xf>
    <xf numFmtId="0" fontId="26" fillId="0" borderId="1" xfId="1" applyFont="1" applyBorder="1" applyAlignment="1">
      <alignment horizontal="center"/>
    </xf>
    <xf numFmtId="0" fontId="26" fillId="0" borderId="12" xfId="1" applyFont="1" applyBorder="1" applyAlignment="1">
      <alignment horizontal="center" vertical="center" textRotation="90"/>
    </xf>
    <xf numFmtId="0" fontId="26" fillId="0" borderId="0" xfId="1" applyFont="1" applyAlignment="1">
      <alignment horizontal="center"/>
    </xf>
  </cellXfs>
  <cellStyles count="8">
    <cellStyle name="Comma" xfId="5" builtinId="3"/>
    <cellStyle name="Currency" xfId="3" builtinId="4"/>
    <cellStyle name="Hyperlink" xfId="7" builtinId="8"/>
    <cellStyle name="Normal" xfId="0" builtinId="0"/>
    <cellStyle name="Normal 2" xfId="1" xr:uid="{00000000-0005-0000-0000-000001000000}"/>
    <cellStyle name="Normal 2 2" xfId="6" xr:uid="{89C8AF6F-0153-4530-901E-6E7955900719}"/>
    <cellStyle name="Output" xfId="4" builtinId="21"/>
    <cellStyle name="Percent" xfId="2" builtinId="5"/>
  </cellStyles>
  <dxfs count="103">
    <dxf>
      <font>
        <strike val="0"/>
        <color theme="0"/>
      </font>
    </dxf>
    <dxf>
      <font>
        <strike val="0"/>
        <color theme="0"/>
      </font>
    </dxf>
    <dxf>
      <font>
        <strike val="0"/>
        <color theme="0"/>
      </font>
    </dxf>
    <dxf>
      <font>
        <b val="0"/>
        <i/>
        <condense val="0"/>
        <extend val="0"/>
      </font>
    </dxf>
    <dxf>
      <font>
        <strike val="0"/>
        <color theme="0"/>
      </font>
    </dxf>
    <dxf>
      <font>
        <strike val="0"/>
        <color theme="0"/>
      </font>
    </dxf>
    <dxf>
      <font>
        <b val="0"/>
        <i/>
        <condense val="0"/>
        <extend val="0"/>
      </font>
    </dxf>
    <dxf>
      <font>
        <strike val="0"/>
        <color theme="0"/>
      </font>
    </dxf>
    <dxf>
      <font>
        <strike val="0"/>
        <color theme="0"/>
      </font>
    </dxf>
    <dxf>
      <font>
        <strike val="0"/>
        <color theme="0"/>
      </font>
    </dxf>
    <dxf>
      <font>
        <strike val="0"/>
        <color theme="0"/>
      </font>
    </dxf>
    <dxf>
      <font>
        <strike val="0"/>
        <color theme="0"/>
      </font>
    </dxf>
    <dxf>
      <font>
        <strike val="0"/>
        <color theme="0"/>
      </font>
    </dxf>
    <dxf>
      <font>
        <strike val="0"/>
        <color theme="0"/>
      </font>
    </dxf>
    <dxf>
      <font>
        <strike val="0"/>
        <color theme="0"/>
      </font>
    </dxf>
    <dxf>
      <font>
        <strike val="0"/>
        <color theme="0"/>
      </font>
    </dxf>
    <dxf>
      <font>
        <strike val="0"/>
        <color theme="0"/>
      </font>
    </dxf>
    <dxf>
      <font>
        <strike val="0"/>
        <color theme="0"/>
      </font>
    </dxf>
    <dxf>
      <font>
        <strike val="0"/>
        <color theme="0"/>
      </font>
    </dxf>
    <dxf>
      <font>
        <strike val="0"/>
        <color theme="0"/>
      </font>
    </dxf>
    <dxf>
      <font>
        <strike val="0"/>
        <color theme="0"/>
      </font>
    </dxf>
    <dxf>
      <font>
        <strike val="0"/>
        <color theme="0"/>
      </font>
    </dxf>
    <dxf>
      <font>
        <strike val="0"/>
        <color theme="0"/>
      </font>
    </dxf>
    <dxf>
      <font>
        <strike val="0"/>
        <color theme="0"/>
      </font>
    </dxf>
    <dxf>
      <font>
        <strike val="0"/>
        <color theme="0"/>
      </font>
    </dxf>
    <dxf>
      <font>
        <b val="0"/>
        <i/>
        <condense val="0"/>
        <extend val="0"/>
      </font>
    </dxf>
    <dxf>
      <font>
        <strike val="0"/>
        <outline val="0"/>
        <shadow val="0"/>
        <u val="none"/>
        <vertAlign val="baseline"/>
        <sz val="11"/>
        <name val="Aptos"/>
        <family val="2"/>
        <scheme val="none"/>
      </font>
      <fill>
        <patternFill patternType="solid">
          <fgColor indexed="64"/>
          <bgColor theme="2"/>
        </patternFill>
      </fill>
    </dxf>
    <dxf>
      <font>
        <strike val="0"/>
        <outline val="0"/>
        <shadow val="0"/>
        <u val="none"/>
        <vertAlign val="baseline"/>
        <sz val="11"/>
        <name val="Aptos"/>
        <family val="2"/>
        <scheme val="none"/>
      </font>
      <numFmt numFmtId="12" formatCode="&quot;$&quot;#,##0.00_);[Red]\(&quot;$&quot;#,##0.00\)"/>
      <fill>
        <patternFill patternType="solid">
          <fgColor indexed="64"/>
          <bgColor theme="2"/>
        </patternFill>
      </fill>
    </dxf>
    <dxf>
      <font>
        <strike val="0"/>
        <outline val="0"/>
        <shadow val="0"/>
        <u val="none"/>
        <vertAlign val="baseline"/>
        <sz val="11"/>
        <name val="Aptos"/>
        <family val="2"/>
        <scheme val="none"/>
      </font>
      <fill>
        <patternFill patternType="solid">
          <fgColor indexed="64"/>
          <bgColor theme="2"/>
        </patternFill>
      </fill>
    </dxf>
    <dxf>
      <font>
        <strike val="0"/>
        <outline val="0"/>
        <shadow val="0"/>
        <u val="none"/>
        <vertAlign val="baseline"/>
        <sz val="11"/>
        <name val="Aptos"/>
        <family val="2"/>
        <scheme val="none"/>
      </font>
      <fill>
        <patternFill patternType="solid">
          <fgColor indexed="64"/>
          <bgColor theme="2"/>
        </patternFill>
      </fill>
    </dxf>
    <dxf>
      <font>
        <b/>
        <i val="0"/>
        <strike val="0"/>
        <condense val="0"/>
        <extend val="0"/>
        <outline val="0"/>
        <shadow val="0"/>
        <u val="none"/>
        <vertAlign val="baseline"/>
        <sz val="11"/>
        <color rgb="FFF1B82D"/>
        <name val="Aptos"/>
        <family val="2"/>
        <scheme val="none"/>
      </font>
      <fill>
        <patternFill patternType="none">
          <fgColor indexed="64"/>
          <bgColor auto="1"/>
        </patternFill>
      </fill>
      <alignment horizontal="general" vertical="bottom" textRotation="0" wrapText="0" indent="0" justifyLastLine="0" shrinkToFit="0" readingOrder="0"/>
    </dxf>
    <dxf>
      <font>
        <strike val="0"/>
        <outline val="0"/>
        <shadow val="0"/>
        <u val="none"/>
        <vertAlign val="baseline"/>
        <sz val="12"/>
        <color auto="1"/>
        <name val="Aptos"/>
        <family val="2"/>
        <scheme val="none"/>
      </font>
      <fill>
        <patternFill patternType="none">
          <fgColor indexed="64"/>
          <bgColor auto="1"/>
        </patternFill>
      </fill>
    </dxf>
    <dxf>
      <font>
        <b val="0"/>
        <i val="0"/>
        <strike val="0"/>
        <condense val="0"/>
        <extend val="0"/>
        <outline val="0"/>
        <shadow val="0"/>
        <u val="none"/>
        <vertAlign val="baseline"/>
        <sz val="12"/>
        <color auto="1"/>
        <name val="Aptos"/>
        <family val="2"/>
        <scheme val="none"/>
      </font>
    </dxf>
    <dxf>
      <font>
        <strike val="0"/>
        <outline val="0"/>
        <shadow val="0"/>
        <u val="none"/>
        <vertAlign val="baseline"/>
        <sz val="12"/>
        <name val="Aptos"/>
        <family val="2"/>
        <scheme val="none"/>
      </font>
    </dxf>
    <dxf>
      <font>
        <b val="0"/>
        <i val="0"/>
        <strike val="0"/>
        <condense val="0"/>
        <extend val="0"/>
        <outline val="0"/>
        <shadow val="0"/>
        <u val="none"/>
        <vertAlign val="baseline"/>
        <sz val="12"/>
        <color rgb="FFF1B82D"/>
        <name val="Aptos"/>
        <family val="2"/>
        <scheme val="none"/>
      </font>
      <alignment horizontal="right" vertical="bottom" textRotation="0" wrapText="1" indent="0" justifyLastLine="0" shrinkToFit="0" readingOrder="0"/>
    </dxf>
    <dxf>
      <font>
        <b val="0"/>
        <i val="0"/>
        <strike val="0"/>
        <condense val="0"/>
        <extend val="0"/>
        <outline val="0"/>
        <shadow val="0"/>
        <u val="none"/>
        <vertAlign val="baseline"/>
        <sz val="12"/>
        <color auto="1"/>
        <name val="Aptos"/>
        <family val="2"/>
        <scheme val="none"/>
      </font>
      <numFmt numFmtId="35" formatCode="_(* #,##0.00_);_(* \(#,##0.00\);_(* &quot;-&quot;??_);_(@_)"/>
      <fill>
        <patternFill patternType="none">
          <fgColor indexed="64"/>
          <bgColor auto="1"/>
        </patternFill>
      </fill>
      <protection locked="0" hidden="0"/>
    </dxf>
    <dxf>
      <font>
        <b val="0"/>
        <i val="0"/>
        <strike val="0"/>
        <condense val="0"/>
        <extend val="0"/>
        <outline val="0"/>
        <shadow val="0"/>
        <u val="none"/>
        <vertAlign val="baseline"/>
        <sz val="12"/>
        <color auto="1"/>
        <name val="Aptos"/>
        <family val="2"/>
        <scheme val="none"/>
      </font>
      <numFmt numFmtId="4" formatCode="#,##0.00"/>
      <fill>
        <patternFill patternType="none">
          <fgColor indexed="64"/>
          <bgColor auto="1"/>
        </patternFill>
      </fill>
      <protection locked="0" hidden="0"/>
    </dxf>
    <dxf>
      <font>
        <b val="0"/>
        <i val="0"/>
        <strike val="0"/>
        <condense val="0"/>
        <extend val="0"/>
        <outline val="0"/>
        <shadow val="0"/>
        <u val="none"/>
        <vertAlign val="baseline"/>
        <sz val="12"/>
        <color auto="1"/>
        <name val="Aptos"/>
        <family val="2"/>
        <scheme val="none"/>
      </font>
      <numFmt numFmtId="12" formatCode="&quot;$&quot;#,##0.00_);[Red]\(&quot;$&quot;#,##0.00\)"/>
      <fill>
        <patternFill patternType="none">
          <fgColor indexed="64"/>
          <bgColor auto="1"/>
        </patternFill>
      </fill>
      <protection locked="0" hidden="0"/>
    </dxf>
    <dxf>
      <font>
        <b val="0"/>
        <i val="0"/>
        <strike val="0"/>
        <condense val="0"/>
        <extend val="0"/>
        <outline val="0"/>
        <shadow val="0"/>
        <u val="none"/>
        <vertAlign val="baseline"/>
        <sz val="12"/>
        <color auto="1"/>
        <name val="Aptos"/>
        <family val="2"/>
        <scheme val="none"/>
      </font>
      <numFmt numFmtId="35" formatCode="_(* #,##0.00_);_(* \(#,##0.00\);_(* &quot;-&quot;??_);_(@_)"/>
      <fill>
        <patternFill patternType="none">
          <fgColor indexed="64"/>
          <bgColor auto="1"/>
        </patternFill>
      </fill>
      <protection locked="0" hidden="0"/>
    </dxf>
    <dxf>
      <font>
        <b val="0"/>
        <i val="0"/>
        <strike val="0"/>
        <condense val="0"/>
        <extend val="0"/>
        <outline val="0"/>
        <shadow val="0"/>
        <u val="none"/>
        <vertAlign val="baseline"/>
        <sz val="12"/>
        <color auto="1"/>
        <name val="Aptos"/>
        <family val="2"/>
        <scheme val="none"/>
      </font>
      <numFmt numFmtId="35" formatCode="_(* #,##0.00_);_(* \(#,##0.00\);_(* &quot;-&quot;??_);_(@_)"/>
      <fill>
        <patternFill patternType="none">
          <fgColor indexed="64"/>
          <bgColor auto="1"/>
        </patternFill>
      </fill>
      <protection locked="0" hidden="0"/>
    </dxf>
    <dxf>
      <font>
        <b val="0"/>
        <i val="0"/>
        <strike val="0"/>
        <condense val="0"/>
        <extend val="0"/>
        <outline val="0"/>
        <shadow val="0"/>
        <u val="none"/>
        <vertAlign val="baseline"/>
        <sz val="12"/>
        <color auto="1"/>
        <name val="Aptos"/>
        <family val="2"/>
        <scheme val="none"/>
      </font>
      <numFmt numFmtId="10" formatCode="&quot;$&quot;#,##0_);[Red]\(&quot;$&quot;#,##0\)"/>
      <fill>
        <patternFill patternType="none">
          <fgColor indexed="64"/>
          <bgColor auto="1"/>
        </patternFill>
      </fill>
      <protection locked="0" hidden="0"/>
    </dxf>
    <dxf>
      <font>
        <b val="0"/>
        <i val="0"/>
        <strike val="0"/>
        <condense val="0"/>
        <extend val="0"/>
        <outline val="0"/>
        <shadow val="0"/>
        <u val="none"/>
        <vertAlign val="baseline"/>
        <sz val="12"/>
        <color auto="1"/>
        <name val="Aptos"/>
        <family val="2"/>
        <scheme val="none"/>
      </font>
      <numFmt numFmtId="165" formatCode="0.0%"/>
      <fill>
        <patternFill patternType="none">
          <fgColor indexed="64"/>
          <bgColor auto="1"/>
        </patternFill>
      </fill>
      <protection locked="0" hidden="0"/>
    </dxf>
    <dxf>
      <font>
        <b val="0"/>
        <i val="0"/>
        <strike val="0"/>
        <condense val="0"/>
        <extend val="0"/>
        <outline val="0"/>
        <shadow val="0"/>
        <u val="none"/>
        <vertAlign val="baseline"/>
        <sz val="12"/>
        <color auto="1"/>
        <name val="Aptos"/>
        <family val="2"/>
        <scheme val="none"/>
      </font>
      <fill>
        <patternFill patternType="solid">
          <fgColor indexed="64"/>
          <bgColor theme="2"/>
        </patternFill>
      </fill>
      <protection locked="0" hidden="0"/>
    </dxf>
    <dxf>
      <font>
        <b val="0"/>
        <i val="0"/>
        <strike val="0"/>
        <condense val="0"/>
        <extend val="0"/>
        <outline val="0"/>
        <shadow val="0"/>
        <u val="none"/>
        <vertAlign val="baseline"/>
        <sz val="12"/>
        <color auto="1"/>
        <name val="Aptos"/>
        <family val="2"/>
        <scheme val="none"/>
      </font>
      <fill>
        <patternFill patternType="solid">
          <fgColor indexed="64"/>
          <bgColor theme="2"/>
        </patternFill>
      </fill>
      <protection locked="0" hidden="0"/>
    </dxf>
    <dxf>
      <font>
        <b val="0"/>
        <i val="0"/>
        <strike val="0"/>
        <condense val="0"/>
        <extend val="0"/>
        <outline val="0"/>
        <shadow val="0"/>
        <u val="none"/>
        <vertAlign val="baseline"/>
        <sz val="12"/>
        <color auto="1"/>
        <name val="Aptos"/>
        <family val="2"/>
        <scheme val="none"/>
      </font>
      <fill>
        <patternFill patternType="solid">
          <fgColor indexed="64"/>
          <bgColor theme="2"/>
        </patternFill>
      </fill>
      <protection locked="0" hidden="0"/>
    </dxf>
    <dxf>
      <font>
        <b val="0"/>
        <i val="0"/>
        <strike val="0"/>
        <condense val="0"/>
        <extend val="0"/>
        <outline val="0"/>
        <shadow val="0"/>
        <u val="none"/>
        <vertAlign val="baseline"/>
        <sz val="12"/>
        <color auto="1"/>
        <name val="Aptos"/>
        <family val="2"/>
        <scheme val="none"/>
      </font>
      <fill>
        <patternFill patternType="solid">
          <fgColor indexed="64"/>
          <bgColor theme="2"/>
        </patternFill>
      </fill>
      <protection locked="0" hidden="0"/>
    </dxf>
    <dxf>
      <font>
        <b val="0"/>
        <i val="0"/>
        <strike val="0"/>
        <condense val="0"/>
        <extend val="0"/>
        <outline val="0"/>
        <shadow val="0"/>
        <u val="none"/>
        <vertAlign val="baseline"/>
        <sz val="12"/>
        <color auto="1"/>
        <name val="Aptos"/>
        <family val="2"/>
        <scheme val="none"/>
      </font>
      <numFmt numFmtId="166" formatCode="0.0"/>
      <fill>
        <patternFill patternType="none">
          <fgColor indexed="64"/>
          <bgColor auto="1"/>
        </patternFill>
      </fill>
      <protection locked="0" hidden="0"/>
    </dxf>
    <dxf>
      <font>
        <b val="0"/>
        <i val="0"/>
        <strike val="0"/>
        <condense val="0"/>
        <extend val="0"/>
        <outline val="0"/>
        <shadow val="0"/>
        <u val="none"/>
        <vertAlign val="baseline"/>
        <sz val="12"/>
        <color auto="1"/>
        <name val="Aptos"/>
        <family val="2"/>
        <scheme val="none"/>
      </font>
      <fill>
        <patternFill patternType="solid">
          <fgColor indexed="64"/>
          <bgColor theme="2"/>
        </patternFill>
      </fill>
      <alignment horizontal="right" vertical="bottom" textRotation="0" wrapText="1" indent="0" justifyLastLine="0" shrinkToFit="0" readingOrder="0"/>
      <protection locked="0" hidden="0"/>
    </dxf>
    <dxf>
      <font>
        <b val="0"/>
        <i val="0"/>
        <strike val="0"/>
        <condense val="0"/>
        <extend val="0"/>
        <outline val="0"/>
        <shadow val="0"/>
        <u val="none"/>
        <vertAlign val="baseline"/>
        <sz val="12"/>
        <color auto="1"/>
        <name val="Aptos"/>
        <family val="2"/>
        <scheme val="none"/>
      </font>
      <numFmt numFmtId="3" formatCode="#,##0"/>
      <fill>
        <patternFill patternType="none">
          <fgColor indexed="64"/>
          <bgColor auto="1"/>
        </patternFill>
      </fill>
    </dxf>
    <dxf>
      <font>
        <b val="0"/>
        <i val="0"/>
        <strike val="0"/>
        <condense val="0"/>
        <extend val="0"/>
        <outline val="0"/>
        <shadow val="0"/>
        <u val="none"/>
        <vertAlign val="baseline"/>
        <sz val="12"/>
        <color auto="1"/>
        <name val="Aptos"/>
        <family val="2"/>
        <scheme val="none"/>
      </font>
      <numFmt numFmtId="3" formatCode="#,##0"/>
      <fill>
        <patternFill patternType="solid">
          <fgColor indexed="64"/>
          <bgColor theme="0"/>
        </patternFill>
      </fill>
    </dxf>
    <dxf>
      <font>
        <b val="0"/>
        <i val="0"/>
        <strike val="0"/>
        <condense val="0"/>
        <extend val="0"/>
        <outline val="0"/>
        <shadow val="0"/>
        <u val="none"/>
        <vertAlign val="baseline"/>
        <sz val="12"/>
        <color auto="1"/>
        <name val="Aptos"/>
        <family val="2"/>
        <scheme val="none"/>
      </font>
      <fill>
        <patternFill patternType="solid">
          <fgColor indexed="64"/>
          <bgColor theme="2"/>
        </patternFill>
      </fill>
      <protection locked="0" hidden="0"/>
    </dxf>
    <dxf>
      <font>
        <b val="0"/>
        <i val="0"/>
        <strike val="0"/>
        <condense val="0"/>
        <extend val="0"/>
        <outline val="0"/>
        <shadow val="0"/>
        <u val="none"/>
        <vertAlign val="baseline"/>
        <sz val="12"/>
        <color auto="1"/>
        <name val="Aptos"/>
        <family val="2"/>
        <scheme val="none"/>
      </font>
      <numFmt numFmtId="167" formatCode="_(* #,##0_);_(* \(#,##0\);_(* &quot;-&quot;??_);_(@_)"/>
      <fill>
        <patternFill patternType="solid">
          <fgColor indexed="64"/>
          <bgColor theme="2"/>
        </patternFill>
      </fill>
      <protection locked="0" hidden="0"/>
    </dxf>
    <dxf>
      <font>
        <b val="0"/>
        <i val="0"/>
        <strike val="0"/>
        <condense val="0"/>
        <extend val="0"/>
        <outline val="0"/>
        <shadow val="0"/>
        <u val="none"/>
        <vertAlign val="baseline"/>
        <sz val="12"/>
        <color auto="1"/>
        <name val="Aptos"/>
        <family val="2"/>
        <scheme val="none"/>
      </font>
      <fill>
        <patternFill patternType="solid">
          <fgColor indexed="64"/>
          <bgColor theme="2"/>
        </patternFill>
      </fill>
      <protection locked="0" hidden="0"/>
    </dxf>
    <dxf>
      <font>
        <b val="0"/>
        <i val="0"/>
        <strike val="0"/>
        <condense val="0"/>
        <extend val="0"/>
        <outline val="0"/>
        <shadow val="0"/>
        <u val="none"/>
        <vertAlign val="baseline"/>
        <sz val="12"/>
        <color auto="1"/>
        <name val="Aptos"/>
        <family val="2"/>
        <scheme val="none"/>
      </font>
      <fill>
        <patternFill patternType="solid">
          <fgColor indexed="64"/>
          <bgColor theme="2"/>
        </patternFill>
      </fill>
      <alignment horizontal="right" vertical="bottom" textRotation="0" wrapText="0" indent="0" justifyLastLine="0" shrinkToFit="0" readingOrder="0"/>
    </dxf>
    <dxf>
      <font>
        <b val="0"/>
        <i val="0"/>
        <strike val="0"/>
        <condense val="0"/>
        <extend val="0"/>
        <outline val="0"/>
        <shadow val="0"/>
        <u val="none"/>
        <vertAlign val="baseline"/>
        <sz val="12"/>
        <color indexed="8"/>
        <name val="Aptos"/>
        <family val="2"/>
        <scheme val="none"/>
      </font>
      <alignment horizontal="left" vertical="bottom" textRotation="0" wrapText="0" indent="0" justifyLastLine="0" shrinkToFit="0" readingOrder="0"/>
    </dxf>
    <dxf>
      <font>
        <b val="0"/>
        <i val="0"/>
        <strike val="0"/>
        <condense val="0"/>
        <extend val="0"/>
        <outline val="0"/>
        <shadow val="0"/>
        <u val="none"/>
        <vertAlign val="baseline"/>
        <sz val="12"/>
        <color indexed="12"/>
        <name val="Aptos"/>
        <family val="2"/>
        <scheme val="none"/>
      </font>
      <fill>
        <patternFill patternType="solid">
          <fgColor indexed="64"/>
          <bgColor rgb="FFFFFF66"/>
        </patternFill>
      </fill>
      <protection locked="0" hidden="0"/>
    </dxf>
    <dxf>
      <font>
        <b val="0"/>
        <i val="0"/>
        <strike val="0"/>
        <condense val="0"/>
        <extend val="0"/>
        <outline val="0"/>
        <shadow val="0"/>
        <u val="none"/>
        <vertAlign val="baseline"/>
        <sz val="12"/>
        <color rgb="FFF1B82D"/>
        <name val="Aptos"/>
        <family val="2"/>
        <scheme val="none"/>
      </font>
      <alignment horizontal="left" vertical="bottom" textRotation="0" wrapText="1" indent="0" justifyLastLine="0" shrinkToFit="0" readingOrder="0"/>
    </dxf>
    <dxf>
      <font>
        <b val="0"/>
        <i val="0"/>
        <strike val="0"/>
        <condense val="0"/>
        <extend val="0"/>
        <outline val="0"/>
        <shadow val="0"/>
        <u val="none"/>
        <vertAlign val="baseline"/>
        <sz val="12"/>
        <color auto="1"/>
        <name val="Aptos"/>
        <family val="2"/>
        <scheme val="none"/>
      </font>
      <fill>
        <patternFill patternType="none">
          <fgColor indexed="64"/>
          <bgColor auto="1"/>
        </patternFill>
      </fill>
      <alignment horizontal="right" vertical="bottom" textRotation="0" wrapText="0"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Aptos"/>
        <family val="2"/>
        <scheme val="none"/>
      </font>
      <fill>
        <patternFill patternType="solid">
          <fgColor indexed="64"/>
          <bgColor theme="2"/>
        </patternFill>
      </fill>
      <border diagonalUp="0" diagonalDown="0" outline="0">
        <left/>
        <right/>
        <top style="thin">
          <color theme="4" tint="0.39997558519241921"/>
        </top>
        <bottom/>
      </border>
    </dxf>
    <dxf>
      <font>
        <strike val="0"/>
        <outline val="0"/>
        <shadow val="0"/>
        <u val="none"/>
        <vertAlign val="baseline"/>
        <sz val="12"/>
        <name val="Aptos"/>
        <family val="2"/>
        <scheme val="none"/>
      </font>
      <fill>
        <patternFill patternType="none">
          <fgColor indexed="64"/>
          <bgColor auto="1"/>
        </patternFill>
      </fill>
    </dxf>
    <dxf>
      <font>
        <strike val="0"/>
        <outline val="0"/>
        <shadow val="0"/>
        <u val="none"/>
        <vertAlign val="baseline"/>
        <sz val="12"/>
        <name val="Aptos"/>
        <family val="2"/>
        <scheme val="none"/>
      </font>
      <fill>
        <patternFill patternType="none">
          <fgColor indexed="64"/>
          <bgColor auto="1"/>
        </patternFill>
      </fill>
    </dxf>
    <dxf>
      <font>
        <strike val="0"/>
        <outline val="0"/>
        <shadow val="0"/>
        <u val="none"/>
        <vertAlign val="baseline"/>
        <sz val="12"/>
        <name val="Aptos"/>
        <family val="2"/>
        <scheme val="none"/>
      </font>
      <fill>
        <patternFill patternType="none">
          <fgColor indexed="64"/>
          <bgColor auto="1"/>
        </patternFill>
      </fill>
    </dxf>
    <dxf>
      <font>
        <strike val="0"/>
        <outline val="0"/>
        <shadow val="0"/>
        <u val="none"/>
        <vertAlign val="baseline"/>
        <sz val="12"/>
        <name val="Aptos"/>
        <family val="2"/>
        <scheme val="none"/>
      </font>
      <fill>
        <patternFill patternType="none">
          <fgColor indexed="64"/>
          <bgColor auto="1"/>
        </patternFill>
      </fill>
    </dxf>
    <dxf>
      <font>
        <strike val="0"/>
        <outline val="0"/>
        <shadow val="0"/>
        <u val="none"/>
        <vertAlign val="baseline"/>
        <sz val="12"/>
        <name val="Aptos"/>
        <family val="2"/>
        <scheme val="none"/>
      </font>
      <fill>
        <patternFill patternType="none">
          <fgColor indexed="64"/>
          <bgColor auto="1"/>
        </patternFill>
      </fill>
    </dxf>
    <dxf>
      <font>
        <strike val="0"/>
        <outline val="0"/>
        <shadow val="0"/>
        <u val="none"/>
        <vertAlign val="baseline"/>
        <sz val="12"/>
        <name val="Aptos"/>
        <family val="2"/>
        <scheme val="none"/>
      </font>
      <fill>
        <patternFill patternType="none">
          <fgColor indexed="64"/>
          <bgColor auto="1"/>
        </patternFill>
      </fill>
    </dxf>
    <dxf>
      <font>
        <strike val="0"/>
        <outline val="0"/>
        <shadow val="0"/>
        <u val="none"/>
        <vertAlign val="baseline"/>
        <sz val="12"/>
        <name val="Aptos"/>
        <family val="2"/>
        <scheme val="none"/>
      </font>
      <fill>
        <patternFill patternType="none">
          <fgColor indexed="64"/>
          <bgColor auto="1"/>
        </patternFill>
      </fill>
    </dxf>
    <dxf>
      <font>
        <strike val="0"/>
        <outline val="0"/>
        <shadow val="0"/>
        <u val="none"/>
        <vertAlign val="baseline"/>
        <sz val="12"/>
        <name val="Aptos"/>
        <family val="2"/>
        <scheme val="none"/>
      </font>
      <fill>
        <patternFill patternType="none">
          <fgColor indexed="64"/>
          <bgColor auto="1"/>
        </patternFill>
      </fill>
    </dxf>
    <dxf>
      <font>
        <strike val="0"/>
        <outline val="0"/>
        <shadow val="0"/>
        <u val="none"/>
        <vertAlign val="baseline"/>
        <sz val="12"/>
        <name val="Aptos"/>
        <family val="2"/>
        <scheme val="none"/>
      </font>
      <fill>
        <patternFill patternType="none">
          <fgColor indexed="64"/>
          <bgColor auto="1"/>
        </patternFill>
      </fill>
    </dxf>
    <dxf>
      <font>
        <strike val="0"/>
        <outline val="0"/>
        <shadow val="0"/>
        <u val="none"/>
        <vertAlign val="baseline"/>
        <sz val="12"/>
        <name val="Aptos"/>
        <family val="2"/>
        <scheme val="none"/>
      </font>
      <fill>
        <patternFill patternType="none">
          <fgColor indexed="64"/>
          <bgColor auto="1"/>
        </patternFill>
      </fill>
    </dxf>
    <dxf>
      <font>
        <b val="0"/>
        <i val="0"/>
        <strike val="0"/>
        <condense val="0"/>
        <extend val="0"/>
        <outline val="0"/>
        <shadow val="0"/>
        <u val="none"/>
        <vertAlign val="baseline"/>
        <sz val="12"/>
        <color rgb="FFF1B82D"/>
        <name val="Aptos"/>
        <family val="2"/>
        <scheme val="none"/>
      </font>
      <alignment horizontal="left" vertical="bottom" textRotation="0" wrapText="1" indent="0" justifyLastLine="0" shrinkToFit="0" readingOrder="0"/>
    </dxf>
    <dxf>
      <font>
        <strike val="0"/>
        <outline val="0"/>
        <shadow val="0"/>
        <u val="none"/>
        <vertAlign val="baseline"/>
        <sz val="12"/>
        <name val="Aptos"/>
        <family val="2"/>
        <scheme val="none"/>
      </font>
      <numFmt numFmtId="12" formatCode="&quot;$&quot;#,##0.00_);[Red]\(&quot;$&quot;#,##0.00\)"/>
    </dxf>
    <dxf>
      <font>
        <strike val="0"/>
        <outline val="0"/>
        <shadow val="0"/>
        <u val="none"/>
        <vertAlign val="baseline"/>
        <sz val="12"/>
        <name val="Aptos"/>
        <family val="2"/>
        <scheme val="none"/>
      </font>
      <numFmt numFmtId="12" formatCode="&quot;$&quot;#,##0.00_);[Red]\(&quot;$&quot;#,##0.00\)"/>
    </dxf>
    <dxf>
      <font>
        <strike val="0"/>
        <outline val="0"/>
        <shadow val="0"/>
        <u val="none"/>
        <vertAlign val="baseline"/>
        <sz val="12"/>
        <name val="Aptos"/>
        <family val="2"/>
        <scheme val="none"/>
      </font>
      <numFmt numFmtId="12" formatCode="&quot;$&quot;#,##0.00_);[Red]\(&quot;$&quot;#,##0.00\)"/>
    </dxf>
    <dxf>
      <font>
        <strike val="0"/>
        <outline val="0"/>
        <shadow val="0"/>
        <u val="none"/>
        <vertAlign val="baseline"/>
        <sz val="12"/>
        <name val="Aptos"/>
        <family val="2"/>
        <scheme val="none"/>
      </font>
      <numFmt numFmtId="169" formatCode="#,##0.000"/>
    </dxf>
    <dxf>
      <font>
        <b val="0"/>
        <i val="0"/>
        <strike val="0"/>
        <condense val="0"/>
        <extend val="0"/>
        <outline val="0"/>
        <shadow val="0"/>
        <u val="none"/>
        <vertAlign val="baseline"/>
        <sz val="12"/>
        <color auto="1"/>
        <name val="Aptos"/>
        <family val="2"/>
        <scheme val="none"/>
      </font>
      <numFmt numFmtId="35" formatCode="_(* #,##0.00_);_(* \(#,##0.00\);_(* &quot;-&quot;??_);_(@_)"/>
      <fill>
        <patternFill patternType="none">
          <fgColor indexed="64"/>
          <bgColor indexed="65"/>
        </patternFill>
      </fill>
    </dxf>
    <dxf>
      <font>
        <b val="0"/>
        <i val="0"/>
        <strike val="0"/>
        <condense val="0"/>
        <extend val="0"/>
        <outline val="0"/>
        <shadow val="0"/>
        <u val="none"/>
        <vertAlign val="baseline"/>
        <sz val="12"/>
        <color auto="1"/>
        <name val="Aptos"/>
        <family val="2"/>
        <scheme val="none"/>
      </font>
      <fill>
        <patternFill patternType="none">
          <fgColor indexed="64"/>
          <bgColor indexed="65"/>
        </patternFill>
      </fill>
    </dxf>
    <dxf>
      <font>
        <b val="0"/>
        <i val="0"/>
        <strike val="0"/>
        <condense val="0"/>
        <extend val="0"/>
        <outline val="0"/>
        <shadow val="0"/>
        <u val="none"/>
        <vertAlign val="baseline"/>
        <sz val="12"/>
        <color auto="1"/>
        <name val="Aptos"/>
        <family val="2"/>
        <scheme val="none"/>
      </font>
      <numFmt numFmtId="35" formatCode="_(* #,##0.00_);_(* \(#,##0.00\);_(* &quot;-&quot;??_);_(@_)"/>
      <fill>
        <patternFill patternType="none">
          <fgColor indexed="64"/>
          <bgColor indexed="65"/>
        </patternFill>
      </fill>
    </dxf>
    <dxf>
      <font>
        <b val="0"/>
        <i val="0"/>
        <strike val="0"/>
        <condense val="0"/>
        <extend val="0"/>
        <outline val="0"/>
        <shadow val="0"/>
        <u val="none"/>
        <vertAlign val="baseline"/>
        <sz val="12"/>
        <color auto="1"/>
        <name val="Aptos"/>
        <family val="2"/>
        <scheme val="none"/>
      </font>
      <numFmt numFmtId="35" formatCode="_(* #,##0.00_);_(* \(#,##0.00\);_(* &quot;-&quot;??_);_(@_)"/>
      <fill>
        <patternFill patternType="none">
          <fgColor indexed="64"/>
          <bgColor indexed="65"/>
        </patternFill>
      </fill>
    </dxf>
    <dxf>
      <font>
        <b val="0"/>
        <i val="0"/>
        <strike val="0"/>
        <condense val="0"/>
        <extend val="0"/>
        <outline val="0"/>
        <shadow val="0"/>
        <u val="none"/>
        <vertAlign val="baseline"/>
        <sz val="12"/>
        <color auto="1"/>
        <name val="Aptos"/>
        <family val="2"/>
        <scheme val="none"/>
      </font>
      <numFmt numFmtId="35" formatCode="_(* #,##0.00_);_(* \(#,##0.00\);_(* &quot;-&quot;??_);_(@_)"/>
      <fill>
        <patternFill patternType="none">
          <fgColor indexed="64"/>
          <bgColor indexed="65"/>
        </patternFill>
      </fill>
    </dxf>
    <dxf>
      <font>
        <b val="0"/>
        <i val="0"/>
        <strike val="0"/>
        <condense val="0"/>
        <extend val="0"/>
        <outline val="0"/>
        <shadow val="0"/>
        <u val="none"/>
        <vertAlign val="baseline"/>
        <sz val="12"/>
        <color auto="1"/>
        <name val="Aptos"/>
        <family val="2"/>
        <scheme val="none"/>
      </font>
      <fill>
        <patternFill patternType="none">
          <fgColor indexed="64"/>
          <bgColor indexed="65"/>
        </patternFill>
      </fill>
    </dxf>
    <dxf>
      <font>
        <b val="0"/>
        <i val="0"/>
        <strike val="0"/>
        <condense val="0"/>
        <extend val="0"/>
        <outline val="0"/>
        <shadow val="0"/>
        <u val="none"/>
        <vertAlign val="baseline"/>
        <sz val="12"/>
        <color auto="1"/>
        <name val="Aptos"/>
        <family val="2"/>
        <scheme val="none"/>
      </font>
      <numFmt numFmtId="35" formatCode="_(* #,##0.00_);_(* \(#,##0.00\);_(* &quot;-&quot;??_);_(@_)"/>
      <fill>
        <patternFill patternType="none">
          <fgColor indexed="64"/>
          <bgColor indexed="65"/>
        </patternFill>
      </fill>
    </dxf>
    <dxf>
      <font>
        <b val="0"/>
        <i val="0"/>
        <strike val="0"/>
        <condense val="0"/>
        <extend val="0"/>
        <outline val="0"/>
        <shadow val="0"/>
        <u val="none"/>
        <vertAlign val="baseline"/>
        <sz val="12"/>
        <color auto="1"/>
        <name val="Aptos"/>
        <family val="2"/>
        <scheme val="none"/>
      </font>
      <numFmt numFmtId="10" formatCode="&quot;$&quot;#,##0_);[Red]\(&quot;$&quot;#,##0\)"/>
      <fill>
        <patternFill patternType="none">
          <fgColor indexed="64"/>
          <bgColor indexed="65"/>
        </patternFill>
      </fill>
    </dxf>
    <dxf>
      <font>
        <b val="0"/>
        <i val="0"/>
        <strike val="0"/>
        <condense val="0"/>
        <extend val="0"/>
        <outline val="0"/>
        <shadow val="0"/>
        <u val="none"/>
        <vertAlign val="baseline"/>
        <sz val="12"/>
        <color auto="1"/>
        <name val="Aptos"/>
        <family val="2"/>
        <scheme val="none"/>
      </font>
      <numFmt numFmtId="165" formatCode="0.0%"/>
      <fill>
        <patternFill patternType="none">
          <fgColor indexed="64"/>
          <bgColor indexed="65"/>
        </patternFill>
      </fill>
      <protection locked="0" hidden="0"/>
    </dxf>
    <dxf>
      <font>
        <b val="0"/>
        <i val="0"/>
        <strike val="0"/>
        <condense val="0"/>
        <extend val="0"/>
        <outline val="0"/>
        <shadow val="0"/>
        <u val="none"/>
        <vertAlign val="baseline"/>
        <sz val="12"/>
        <color auto="1"/>
        <name val="Aptos"/>
        <family val="2"/>
        <scheme val="none"/>
      </font>
      <fill>
        <patternFill patternType="solid">
          <fgColor indexed="64"/>
          <bgColor theme="2"/>
        </patternFill>
      </fill>
      <protection locked="0" hidden="0"/>
    </dxf>
    <dxf>
      <font>
        <b val="0"/>
        <i val="0"/>
        <strike val="0"/>
        <condense val="0"/>
        <extend val="0"/>
        <outline val="0"/>
        <shadow val="0"/>
        <u val="none"/>
        <vertAlign val="baseline"/>
        <sz val="12"/>
        <color auto="1"/>
        <name val="Aptos"/>
        <family val="2"/>
        <scheme val="none"/>
      </font>
      <fill>
        <patternFill patternType="solid">
          <fgColor indexed="64"/>
          <bgColor theme="2"/>
        </patternFill>
      </fill>
      <protection locked="0" hidden="0"/>
    </dxf>
    <dxf>
      <font>
        <b val="0"/>
        <i val="0"/>
        <strike val="0"/>
        <condense val="0"/>
        <extend val="0"/>
        <outline val="0"/>
        <shadow val="0"/>
        <u val="none"/>
        <vertAlign val="baseline"/>
        <sz val="12"/>
        <color auto="1"/>
        <name val="Aptos"/>
        <family val="2"/>
        <scheme val="none"/>
      </font>
      <fill>
        <patternFill patternType="solid">
          <fgColor indexed="64"/>
          <bgColor theme="2"/>
        </patternFill>
      </fill>
      <protection locked="0" hidden="0"/>
    </dxf>
    <dxf>
      <font>
        <b val="0"/>
        <i val="0"/>
        <strike val="0"/>
        <condense val="0"/>
        <extend val="0"/>
        <outline val="0"/>
        <shadow val="0"/>
        <u val="none"/>
        <vertAlign val="baseline"/>
        <sz val="12"/>
        <color auto="1"/>
        <name val="Aptos"/>
        <family val="2"/>
        <scheme val="none"/>
      </font>
      <fill>
        <patternFill patternType="solid">
          <fgColor indexed="64"/>
          <bgColor theme="2"/>
        </patternFill>
      </fill>
      <protection locked="0" hidden="0"/>
    </dxf>
    <dxf>
      <font>
        <b val="0"/>
        <i val="0"/>
        <strike val="0"/>
        <condense val="0"/>
        <extend val="0"/>
        <outline val="0"/>
        <shadow val="0"/>
        <u val="none"/>
        <vertAlign val="baseline"/>
        <sz val="12"/>
        <color auto="1"/>
        <name val="Aptos"/>
        <family val="2"/>
        <scheme val="none"/>
      </font>
      <fill>
        <patternFill patternType="solid">
          <fgColor indexed="64"/>
          <bgColor theme="2"/>
        </patternFill>
      </fill>
      <protection locked="0" hidden="0"/>
    </dxf>
    <dxf>
      <font>
        <b val="0"/>
        <i val="0"/>
        <strike val="0"/>
        <condense val="0"/>
        <extend val="0"/>
        <outline val="0"/>
        <shadow val="0"/>
        <u val="none"/>
        <vertAlign val="baseline"/>
        <sz val="12"/>
        <color auto="1"/>
        <name val="Aptos"/>
        <family val="2"/>
        <scheme val="none"/>
      </font>
      <numFmt numFmtId="167" formatCode="_(* #,##0_);_(* \(#,##0\);_(* &quot;-&quot;??_);_(@_)"/>
      <fill>
        <patternFill patternType="solid">
          <fgColor indexed="64"/>
          <bgColor theme="2"/>
        </patternFill>
      </fill>
      <protection locked="1" hidden="0"/>
    </dxf>
    <dxf>
      <font>
        <b val="0"/>
        <i val="0"/>
        <strike val="0"/>
        <condense val="0"/>
        <extend val="0"/>
        <outline val="0"/>
        <shadow val="0"/>
        <u val="none"/>
        <vertAlign val="baseline"/>
        <sz val="12"/>
        <color auto="1"/>
        <name val="Aptos"/>
        <family val="2"/>
        <scheme val="none"/>
      </font>
      <numFmt numFmtId="167" formatCode="_(* #,##0_);_(* \(#,##0\);_(* &quot;-&quot;??_);_(@_)"/>
      <fill>
        <patternFill patternType="none">
          <fgColor indexed="64"/>
          <bgColor auto="1"/>
        </patternFill>
      </fill>
      <protection locked="1" hidden="0"/>
    </dxf>
    <dxf>
      <font>
        <b val="0"/>
        <i val="0"/>
        <strike val="0"/>
        <condense val="0"/>
        <extend val="0"/>
        <outline val="0"/>
        <shadow val="0"/>
        <u val="none"/>
        <vertAlign val="baseline"/>
        <sz val="12"/>
        <color auto="1"/>
        <name val="Aptos"/>
        <family val="2"/>
        <scheme val="none"/>
      </font>
      <fill>
        <patternFill patternType="solid">
          <fgColor indexed="64"/>
          <bgColor theme="2"/>
        </patternFill>
      </fill>
      <protection locked="0" hidden="0"/>
    </dxf>
    <dxf>
      <font>
        <b val="0"/>
        <i val="0"/>
        <strike val="0"/>
        <condense val="0"/>
        <extend val="0"/>
        <outline val="0"/>
        <shadow val="0"/>
        <u val="none"/>
        <vertAlign val="baseline"/>
        <sz val="12"/>
        <color auto="1"/>
        <name val="Aptos"/>
        <family val="2"/>
        <scheme val="none"/>
      </font>
      <fill>
        <patternFill patternType="none">
          <fgColor indexed="64"/>
          <bgColor auto="1"/>
        </patternFill>
      </fill>
      <protection locked="0" hidden="0"/>
    </dxf>
    <dxf>
      <font>
        <b val="0"/>
        <i val="0"/>
        <strike val="0"/>
        <condense val="0"/>
        <extend val="0"/>
        <outline val="0"/>
        <shadow val="0"/>
        <u val="none"/>
        <vertAlign val="baseline"/>
        <sz val="12"/>
        <color auto="1"/>
        <name val="Aptos"/>
        <family val="2"/>
        <scheme val="none"/>
      </font>
      <numFmt numFmtId="3" formatCode="#,##0"/>
      <fill>
        <patternFill patternType="none">
          <fgColor indexed="64"/>
          <bgColor auto="1"/>
        </patternFill>
      </fill>
    </dxf>
    <dxf>
      <font>
        <b val="0"/>
        <i val="0"/>
        <strike val="0"/>
        <condense val="0"/>
        <extend val="0"/>
        <outline val="0"/>
        <shadow val="0"/>
        <u val="none"/>
        <vertAlign val="baseline"/>
        <sz val="12"/>
        <color auto="1"/>
        <name val="Aptos"/>
        <family val="2"/>
        <scheme val="none"/>
      </font>
      <fill>
        <patternFill patternType="solid">
          <fgColor indexed="64"/>
          <bgColor theme="2"/>
        </patternFill>
      </fill>
      <protection locked="0" hidden="0"/>
    </dxf>
    <dxf>
      <font>
        <b val="0"/>
        <i val="0"/>
        <strike val="0"/>
        <condense val="0"/>
        <extend val="0"/>
        <outline val="0"/>
        <shadow val="0"/>
        <u val="none"/>
        <vertAlign val="baseline"/>
        <sz val="12"/>
        <color auto="1"/>
        <name val="Aptos"/>
        <family val="2"/>
        <scheme val="none"/>
      </font>
      <numFmt numFmtId="167" formatCode="_(* #,##0_);_(* \(#,##0\);_(* &quot;-&quot;??_);_(@_)"/>
      <fill>
        <patternFill patternType="solid">
          <fgColor indexed="64"/>
          <bgColor theme="2"/>
        </patternFill>
      </fill>
      <protection locked="0" hidden="0"/>
    </dxf>
    <dxf>
      <font>
        <b val="0"/>
        <i val="0"/>
        <strike val="0"/>
        <condense val="0"/>
        <extend val="0"/>
        <outline val="0"/>
        <shadow val="0"/>
        <u val="none"/>
        <vertAlign val="baseline"/>
        <sz val="12"/>
        <color auto="1"/>
        <name val="Aptos"/>
        <family val="2"/>
        <scheme val="none"/>
      </font>
      <fill>
        <patternFill patternType="solid">
          <fgColor indexed="64"/>
          <bgColor theme="2"/>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2"/>
        <color auto="1"/>
        <name val="Aptos"/>
        <family val="2"/>
        <scheme val="none"/>
      </font>
      <fill>
        <patternFill patternType="solid">
          <fgColor indexed="64"/>
          <bgColor theme="2"/>
        </patternFill>
      </fill>
      <protection locked="0" hidden="0"/>
    </dxf>
    <dxf>
      <font>
        <b val="0"/>
        <i val="0"/>
        <strike val="0"/>
        <condense val="0"/>
        <extend val="0"/>
        <outline val="0"/>
        <shadow val="0"/>
        <u val="none"/>
        <vertAlign val="baseline"/>
        <sz val="12"/>
        <color auto="1"/>
        <name val="Aptos"/>
        <family val="2"/>
        <scheme val="none"/>
      </font>
      <fill>
        <patternFill patternType="solid">
          <fgColor indexed="64"/>
          <bgColor theme="2"/>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2"/>
        <color auto="1"/>
        <name val="Aptos"/>
        <family val="2"/>
        <scheme val="none"/>
      </font>
      <fill>
        <patternFill patternType="solid">
          <fgColor indexed="64"/>
          <bgColor theme="2"/>
        </patternFill>
      </fill>
      <protection locked="0" hidden="0"/>
    </dxf>
    <dxf>
      <font>
        <b val="0"/>
        <i val="0"/>
        <strike val="0"/>
        <condense val="0"/>
        <extend val="0"/>
        <outline val="0"/>
        <shadow val="0"/>
        <u val="none"/>
        <vertAlign val="baseline"/>
        <sz val="12"/>
        <color auto="1"/>
        <name val="Aptos"/>
        <family val="2"/>
        <scheme val="none"/>
      </font>
      <fill>
        <patternFill patternType="solid">
          <fgColor indexed="64"/>
          <bgColor theme="2"/>
        </patternFill>
      </fill>
      <alignment horizontal="left" vertical="bottom" textRotation="0" wrapText="0" indent="0" justifyLastLine="0" shrinkToFit="0" readingOrder="0"/>
      <protection locked="0" hidden="0"/>
    </dxf>
    <dxf>
      <font>
        <strike val="0"/>
        <outline val="0"/>
        <shadow val="0"/>
        <u val="none"/>
        <vertAlign val="baseline"/>
        <sz val="12"/>
        <name val="Aptos"/>
        <family val="2"/>
        <scheme val="none"/>
      </font>
      <numFmt numFmtId="0" formatCode="General"/>
    </dxf>
    <dxf>
      <font>
        <strike val="0"/>
        <outline val="0"/>
        <shadow val="0"/>
        <u val="none"/>
        <vertAlign val="baseline"/>
        <sz val="12"/>
        <name val="Aptos"/>
        <family val="2"/>
        <scheme val="none"/>
      </font>
    </dxf>
    <dxf>
      <font>
        <b val="0"/>
        <i val="0"/>
        <strike val="0"/>
        <condense val="0"/>
        <extend val="0"/>
        <outline val="0"/>
        <shadow val="0"/>
        <u val="none"/>
        <vertAlign val="baseline"/>
        <sz val="12"/>
        <color rgb="FFFFC000"/>
        <name val="Aptos"/>
        <family val="2"/>
        <scheme val="none"/>
      </font>
      <fill>
        <patternFill patternType="solid">
          <fgColor indexed="64"/>
          <bgColor theme="1"/>
        </patternFill>
      </fill>
      <alignment horizontal="general" vertical="bottom"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4438650</xdr:colOff>
      <xdr:row>3</xdr:row>
      <xdr:rowOff>197200</xdr:rowOff>
    </xdr:from>
    <xdr:to>
      <xdr:col>4</xdr:col>
      <xdr:colOff>92075</xdr:colOff>
      <xdr:row>7</xdr:row>
      <xdr:rowOff>76775</xdr:rowOff>
    </xdr:to>
    <xdr:pic>
      <xdr:nvPicPr>
        <xdr:cNvPr id="2" name="Picture 1">
          <a:extLst>
            <a:ext uri="{FF2B5EF4-FFF2-40B4-BE49-F238E27FC236}">
              <a16:creationId xmlns:a16="http://schemas.microsoft.com/office/drawing/2014/main" id="{4C130C21-48B4-4B3A-B2EC-638B84B4B5D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38850" y="902050"/>
          <a:ext cx="2292350" cy="71777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Kientzy, Andrew" id="{79E7DCBA-7C2C-407A-B2F5-C3F2D67FC10A}" userId="S::dskvnq@umsystem.edu::a3cafd4d-1261-4059-a3b4-924fe5b6a59e"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C6F6CCB6-3C4B-462D-859B-52C9920BEE23}" name="Implements77" displayName="Implements77" ref="A5:AE121" totalsRowShown="0" headerRowDxfId="102" dataDxfId="101">
  <autoFilter ref="A5:AE121" xr:uid="{C6F6CCB6-3C4B-462D-859B-52C9920BEE23}"/>
  <sortState xmlns:xlrd2="http://schemas.microsoft.com/office/spreadsheetml/2017/richdata2" ref="A6:AE121">
    <sortCondition ref="AE5:AE121"/>
  </sortState>
  <tableColumns count="31">
    <tableColumn id="2" xr3:uid="{071A9B1F-F93E-4C96-BFFC-580ADF8CD609}" name="Selection" dataDxfId="100">
      <calculatedColumnFormula>Implements77[[#This Row],[Implement type]]&amp;", "&amp;Implements77[[#This Row],[Width]]&amp;" "&amp;Implements77[[#This Row],[Width Unit]]</calculatedColumnFormula>
    </tableColumn>
    <tableColumn id="3" xr3:uid="{E3805B97-9ED6-45BE-95B4-FB9055FE45D0}" name="Implement type" dataDxfId="99"/>
    <tableColumn id="4" xr3:uid="{12DC6C81-8AD6-41A0-8EE9-F293ECFAB158}" name="Width" dataDxfId="98"/>
    <tableColumn id="5" xr3:uid="{73464CCD-F8AB-4827-A926-10F8316F5869}" name="Width Unit" dataDxfId="97"/>
    <tableColumn id="6" xr3:uid="{9DFE486A-0A6F-4CD8-8196-E21E92DE042C}" name="Size" dataDxfId="96"/>
    <tableColumn id="7" xr3:uid="{54236EAC-5F06-40A0-A6F4-8B3FFC4C56A9}" name="Size unit" dataDxfId="95"/>
    <tableColumn id="9" xr3:uid="{FEFAE754-5AB9-4184-B777-9CA67D1EE08F}" name="PriceP" dataDxfId="94" dataCellStyle="Comma"/>
    <tableColumn id="10" xr3:uid="{A39FA7B0-5C4E-4B38-B9D0-ED6A7F911372}" name="Discount" dataDxfId="93" dataCellStyle="Percent"/>
    <tableColumn id="11" xr3:uid="{29359956-DEBB-4C92-897A-7B26E10C9442}" name="PriceL" dataDxfId="92">
      <calculatedColumnFormula>G6/(1-H6)</calculatedColumnFormula>
    </tableColumn>
    <tableColumn id="12" xr3:uid="{CACB927F-DD16-44E7-AC87-3937E231B3AC}" name="Life (yr)" dataDxfId="91">
      <calculatedColumnFormula>VLOOKUP(Implements77[[#This Row],[ASABEtype]],ASABECoefficients88[],4,FALSE)/Implements77[[#This Row],[Use (hr/yr)]]</calculatedColumnFormula>
    </tableColumn>
    <tableColumn id="13" xr3:uid="{C9B144FA-370B-4B37-ABF2-8526E593AB5E}" name="Use (hr/yr)" dataDxfId="90"/>
    <tableColumn id="14" xr3:uid="{5474E98F-5D8A-49B0-A79F-7D5D7B7CEE7E}" name="Use (ac/yr)" dataDxfId="89" dataCellStyle="Comma">
      <calculatedColumnFormula>IF(Implements77[[#This Row],[Use basis]]="hour",,K6*(C6*O6*P6)/8.25)</calculatedColumnFormula>
    </tableColumn>
    <tableColumn id="35" xr3:uid="{F8AFF9FE-607C-4A88-962F-8EB7F9A400C7}" name="Use basis" dataDxfId="88" dataCellStyle="Comma"/>
    <tableColumn id="15" xr3:uid="{4EF8EAF1-324A-4421-8A52-2133DA42B951}" name="ASABEtype" dataDxfId="87"/>
    <tableColumn id="16" xr3:uid="{64F55667-A570-4C2E-A000-042F49C10339}" name="Speed" dataDxfId="86"/>
    <tableColumn id="17" xr3:uid="{9554B0A6-2F9E-41CF-B60C-73F005511BCA}" name="Efficiency" dataDxfId="85" dataCellStyle="Percent"/>
    <tableColumn id="19" xr3:uid="{3B4CEA6E-754B-4745-985F-756E1918887E}" name="LaborUse" dataDxfId="84" dataCellStyle="Percent"/>
    <tableColumn id="22" xr3:uid="{2C087CA5-F6B6-446A-924B-DEE7B42CE2CF}" name="Shed (ft^2)" dataDxfId="83"/>
    <tableColumn id="23" xr3:uid="{9F342726-1FCF-4590-AD94-8525EA3A2946}" name="TradeIn%" dataDxfId="82" dataCellStyle="Comma">
      <calculatedColumnFormula>(VLOOKUP(Implements77[[#This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calculatedColumnFormula>
    </tableColumn>
    <tableColumn id="24" xr3:uid="{B7E98209-FF4B-4727-8ECD-A26057FD919B}" name="TradeIn$" dataDxfId="81" dataCellStyle="Comma">
      <calculatedColumnFormula>Implements77[[#This Row],[TradeIn%]]*Implements77[[#This Row],[PriceL]]</calculatedColumnFormula>
    </tableColumn>
    <tableColumn id="31" xr3:uid="{A59AA290-828D-49FF-984B-5CC54E41AEFF}" name="Depr ($/hr)" dataDxfId="80" dataCellStyle="Comma">
      <calculatedColumnFormula>(Implements77[[#This Row],[PriceP]]-Implements77[[#This Row],[TradeIn$]])/Implements77[[#This Row],[Life (yr)]]/Implements77[[#This Row],[Use (hr/yr)]]</calculatedColumnFormula>
    </tableColumn>
    <tableColumn id="32" xr3:uid="{66434BCF-5DC9-45ED-9A9A-32C67F265CD1}" name="OH ($/hr)" dataDxfId="79" dataCellStyle="Comma">
      <calculatedColumnFormula>((Implements77[[#This Row],[PriceP]]+Implements77[[#This Row],[TradeIn$]])/2*($BO$7+$BO$8+$BO$9)+Implements77[[#This Row],[Shed (ft^2)]]*$BO$12)/Implements77[[#This Row],[Use (hr/yr)]]</calculatedColumnFormula>
    </tableColumn>
    <tableColumn id="33" xr3:uid="{331715D2-04FD-4E83-BAEC-F76E97835743}" name="Rep ($/hr)" dataDxfId="78" dataCellStyle="Comma">
      <calculatedColumnFormula>Implements77[[#This Row],[PriceL]]*(VLOOKUP(Implements77[[#This Row],[ASABEtype]],$BB$6:$BL$52,2)*(Implements77[[#This Row],[Life (yr)]]*Implements77[[#This Row],[Use (hr/yr)]]/1000)^VLOOKUP(Implements77[[#This Row],[ASABEtype]],$BB$6:$BL$52,3))/Implements77[[#This Row],[Life (yr)]]/Implements77[[#This Row],[Use (hr/yr)]]</calculatedColumnFormula>
    </tableColumn>
    <tableColumn id="34" xr3:uid="{8896B854-DC85-4584-8950-F3C04A1B65FA}" name="Ownership costs ($/hr)" dataDxfId="77" dataCellStyle="Comma">
      <calculatedColumnFormula>Implements77[[#This Row],[Depr ($/hr)]]+Implements77[[#This Row],[OH ($/hr)]]</calculatedColumnFormula>
    </tableColumn>
    <tableColumn id="25" xr3:uid="{9CF3DF65-A265-4DFB-B505-59C25CE61F39}" name="Depr ($/ac)2" dataDxfId="76" dataCellStyle="Comma">
      <calculatedColumnFormula>(Implements77[[#This Row],[PriceP]]-Implements77[[#This Row],[TradeIn$]])/Implements77[[#This Row],[Life (yr)]]/Implements77[[#This Row],[Use (ac/yr)]]</calculatedColumnFormula>
    </tableColumn>
    <tableColumn id="26" xr3:uid="{B20DF150-4250-491C-AD18-F50BD3FA3991}" name="OH ($/ac)" dataDxfId="75" dataCellStyle="Comma">
      <calculatedColumnFormula>((Implements77[[#This Row],[PriceP]]+Implements77[[#This Row],[TradeIn$]])/2*($BO$7+$BO$8+$BO$9)+Implements77[[#This Row],[Shed (ft^2)]]*$BO$12)/Implements77[[#This Row],[Use (ac/yr)]]</calculatedColumnFormula>
    </tableColumn>
    <tableColumn id="27" xr3:uid="{AF06252B-976B-43EE-8515-41442A5A7114}" name="Rep ($/ac)4" dataDxfId="74" dataCellStyle="Currency">
      <calculatedColumnFormula>IF(Implements77[[#This Row],[Use basis]]=M128,Implements77[[#This Row],[Rep ($/hr)]],Implements77[[#This Row],[PriceL]]*(VLOOKUP(Implements77[[#This Row],[ASABEtype]],$BB$6:$BL$52,2)*(Implements77[[#This Row],[Life (yr)]]*Implements77[[#This Row],[Use (hr/yr)]]/1000)^VLOOKUP(Implements77[[#This Row],[ASABEtype]],$BB$6:$BL$52,3))/Implements77[[#This Row],[Life (yr)]]/Implements77[[#This Row],[Use (ac/yr)]])</calculatedColumnFormula>
    </tableColumn>
    <tableColumn id="8" xr3:uid="{DCDEE219-AC86-40B1-B492-A32B7D2E8E36}" name="hr/ac" dataDxfId="73">
      <calculatedColumnFormula>IF(Implements77[[#This Row],[Use basis]]="hour","-",$BO$18/(Implements77[[#This Row],[Width]]*Implements77[[#This Row],[Speed]]*Implements77[[#This Row],[Efficiency]]))</calculatedColumnFormula>
    </tableColumn>
    <tableColumn id="1" xr3:uid="{8E47A88C-4AD8-4D16-9708-D159493A9C62}" name="Ownership costs($/ac)" dataDxfId="72">
      <calculatedColumnFormula>IF(Implements77[[#This Row],[Use basis]]=$M$128,Implements77[[#This Row],[Ownership costs ($/hr)]],SUM(Implements77[[#This Row],[Depr ($/ac)2]:[OH ($/ac)]]))</calculatedColumnFormula>
    </tableColumn>
    <tableColumn id="18" xr3:uid="{6C7E2388-04AC-4435-8F00-BEF6AEC4F797}" name="Order in Lazarus" dataDxfId="71"/>
    <tableColumn id="21" xr3:uid="{78067AFE-B78E-4496-9E82-E9474536EB29}" name="Operation type" dataDxfId="70"/>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A791437F-8C79-4824-8B37-D5CD3DB1DCD0}" name="ASABECoefficients88" displayName="ASABECoefficients88" ref="BB5:BL52" totalsRowShown="0" headerRowDxfId="69" dataDxfId="68">
  <autoFilter ref="BB5:BL52" xr:uid="{A791437F-8C79-4824-8B37-D5CD3DB1DCD0}"/>
  <sortState xmlns:xlrd2="http://schemas.microsoft.com/office/spreadsheetml/2017/richdata2" ref="BB6:BL52">
    <sortCondition ref="BB6:BB53"/>
  </sortState>
  <tableColumns count="11">
    <tableColumn id="5" xr3:uid="{48301414-F1AC-4DC8-91D9-5A5B0AC1EA0C}" name="ASABE Category" dataDxfId="67"/>
    <tableColumn id="6" xr3:uid="{8EA0B764-D69A-4035-A83E-4F06FB169291}" name="RF1" dataDxfId="66"/>
    <tableColumn id="7" xr3:uid="{5D0914D7-51A2-444F-AD38-69A76A957E80}" name="RF2" dataDxfId="65"/>
    <tableColumn id="8" xr3:uid="{6EB0D846-4EBC-43DC-BFCB-F7D9E4F5956E}" name="Life (hr)" dataDxfId="64"/>
    <tableColumn id="9" xr3:uid="{9C57FF26-7106-4E08-A9DA-344BF3FAE069}" name="RV1" dataDxfId="63"/>
    <tableColumn id="10" xr3:uid="{48EB5EB6-6221-4856-A2B3-E762EEDEFB40}" name="RV2" dataDxfId="62"/>
    <tableColumn id="11" xr3:uid="{D4A4D133-745D-4FC6-BFF6-EE7A98299C06}" name="RV3" dataDxfId="61"/>
    <tableColumn id="12" xr3:uid="{51AE9699-0838-4C7C-9DA9-0ECF2342FA91}" name="RV4" dataDxfId="60"/>
    <tableColumn id="14" xr3:uid="{E04EEDBD-0870-42BB-AF09-CAB6CD48AFE1}" name="δ2" dataDxfId="59"/>
    <tableColumn id="1" xr3:uid="{48388EE5-DCAF-40ED-A656-7C9B66317B06}" name="δ" dataDxfId="58"/>
    <tableColumn id="2" xr3:uid="{7E6A346C-9096-4872-ADA9-7F1C2D3C6063}" name="Note" dataDxfId="57"/>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AA278E7E-9446-4DB0-9F88-364C3D1FA0E7}" name="Power202599" displayName="Power202599" ref="AG5:AZ32" totalsRowShown="0" headerRowDxfId="56" dataDxfId="55">
  <autoFilter ref="AG5:AZ32" xr:uid="{AA278E7E-9446-4DB0-9F88-364C3D1FA0E7}"/>
  <tableColumns count="20">
    <tableColumn id="1" xr3:uid="{4C198C46-A8BE-4116-B736-E094A5D91D99}" name="HP &amp; descriptive information" dataDxfId="54">
      <calculatedColumnFormula>CONCATENATE(AH6&amp;" "&amp;AI6)</calculatedColumnFormula>
    </tableColumn>
    <tableColumn id="2" xr3:uid="{8A3814BD-5BF1-4812-B38C-FCBA4A4EB02C}" name="HP" dataDxfId="53"/>
    <tableColumn id="3" xr3:uid="{D1E0786D-24F9-4AEB-968E-3A14318511A1}" name="Information" dataDxfId="52"/>
    <tableColumn id="4" xr3:uid="{0791BB28-059B-4E40-807E-378504C35910}" name="PriceP" dataDxfId="51" dataCellStyle="Comma"/>
    <tableColumn id="5" xr3:uid="{1059E082-43FA-4D5E-916B-8A6A8DF8B5CA}" name="Discount" dataDxfId="50" dataCellStyle="Percent"/>
    <tableColumn id="6" xr3:uid="{A589B77F-84B7-471A-98B0-BB2062413F38}" name="PriceL" dataDxfId="49">
      <calculatedColumnFormula>AJ6/(1-AK6)</calculatedColumnFormula>
    </tableColumn>
    <tableColumn id="19" xr3:uid="{3DEB7FF0-A339-49C0-98A8-C1FF14689885}" name="Lifespan (hours)" dataDxfId="48"/>
    <tableColumn id="20" xr3:uid="{06A1AD1F-D82E-47C2-9F2D-FBA7F7B42FC1}" name="Life used (%)" dataDxfId="47" dataCellStyle="Percent"/>
    <tableColumn id="7" xr3:uid="{3AE6CF13-A638-49BD-A6C9-10C242DD32E5}" name="Life (yr)" dataDxfId="46">
      <calculatedColumnFormula>Power202599[[#This Row],[Lifespan (hours)]]/Power202599[[#This Row],[Use (hr/yr)]]</calculatedColumnFormula>
    </tableColumn>
    <tableColumn id="8" xr3:uid="{60124C35-CAFB-4D1B-BA14-37DDEC0D6330}" name="Use (hr/yr)" dataDxfId="45"/>
    <tableColumn id="9" xr3:uid="{067AC892-8580-432C-8219-B0761B02DB8E}" name="Fuel (gal/hph)" dataDxfId="44"/>
    <tableColumn id="10" xr3:uid="{C5B8FD70-40DA-47F1-9729-D079895B594A}" name="ASABEtype" dataDxfId="43"/>
    <tableColumn id="11" xr3:uid="{6F4D6A83-44EB-46C1-80DE-BA1A5BEC7B5C}" name="Shed (ft^2)" dataDxfId="42"/>
    <tableColumn id="13" xr3:uid="{A83EDBA5-944C-4438-A483-3FBA26E38C3F}" name="TradeIn%" dataDxfId="41"/>
    <tableColumn id="14" xr3:uid="{1811403C-8ED7-4BF2-A330-F2130B37E53C}" name="TradeIn$" dataDxfId="40">
      <calculatedColumnFormula>Power202599[[#This Row],[TradeIn%]]*Power202599[[#This Row],[PriceL]]</calculatedColumnFormula>
    </tableColumn>
    <tableColumn id="15" xr3:uid="{3CCC9BD5-8EC0-47A0-AF5C-5E76B0F63A07}" name="Depr ($/hr)" dataDxfId="39">
      <calculatedColumnFormula>(Power202599[[#This Row],[PriceP]]-Power202599[[#This Row],[TradeIn$]])/Power202599[[#This Row],[Life (yr)]]/Power202599[[#This Row],[Use (hr/yr)]]</calculatedColumnFormula>
    </tableColumn>
    <tableColumn id="16" xr3:uid="{A516D25C-AF4B-4AC2-BAEA-762588C37D48}" name="OH ($/hr)" dataDxfId="38">
      <calculatedColumnFormula>((Power202599[[#This Row],[PriceP]]+Power202599[[#This Row],[TradeIn$]])*($BG$8+$BG$9+$BG$10)+Power202599[[#This Row],[Shed (ft^2)]]*$BG$13)/Power202599[[#This Row],[Use (hr/yr)]]</calculatedColumnFormula>
    </tableColumn>
    <tableColumn id="17" xr3:uid="{B887D835-A0CB-47E6-BD12-2A3AC1F52664}" name="Rep ($/hr)" dataDxfId="37"/>
    <tableColumn id="18" xr3:uid="{459E3097-AA42-4B5F-BF3B-1928D68BD6BB}" name="Fuel (gal/hr)" dataDxfId="36">
      <calculatedColumnFormula>Power202599[[#This Row],[Fuel (gal/hph)]]*Power202599[[#This Row],[HP]]</calculatedColumnFormula>
    </tableColumn>
    <tableColumn id="12" xr3:uid="{0F2B350C-409D-473B-97A3-BFA023D4DCB8}" name="Ownership costs ($/hr)" dataDxfId="35">
      <calculatedColumnFormula>SUM(AV6:AW6)</calculatedColumnFormula>
    </tableColumn>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2851719B-1374-4124-A631-B353EBF965BA}" name="Prices1010" displayName="Prices1010" ref="BN5:BO18" totalsRowShown="0" headerRowDxfId="34" dataDxfId="33">
  <autoFilter ref="BN5:BO18" xr:uid="{2851719B-1374-4124-A631-B353EBF965BA}"/>
  <tableColumns count="2">
    <tableColumn id="1" xr3:uid="{3BE53C3B-9DE2-44DF-B769-25877EDF2D9D}" name="Item" dataDxfId="32"/>
    <tableColumn id="2" xr3:uid="{24DFD069-E5AD-4BB8-B8A8-754085312E82}" name="Value" dataDxfId="31"/>
  </tableColumns>
  <tableStyleInfo name="TableStyleLight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9FD0036-48C7-4BCF-87DD-254C68AF8582}" name="Table4211" displayName="Table4211" ref="B132:D182" totalsRowShown="0" headerRowDxfId="30" dataDxfId="29">
  <autoFilter ref="B132:D182" xr:uid="{09FD0036-48C7-4BCF-87DD-254C68AF8582}"/>
  <tableColumns count="3">
    <tableColumn id="1" xr3:uid="{179F778A-1085-4142-85F4-6115F1A20B43}" name="Activity" dataDxfId="28"/>
    <tableColumn id="2" xr3:uid="{6CA52DF7-957E-4E14-9B7C-DFE73BA6FEDB}" name="Avg. cost/unit" dataDxfId="27"/>
    <tableColumn id="3" xr3:uid="{26A5343F-6112-410A-9822-7935338D6782}" name="Unit" dataDxfId="26"/>
  </tableColumns>
  <tableStyleInfo name="TableStyleLight8" showFirstColumn="0" showLastColumn="0" showRowStripes="1" showColumnStripes="0"/>
</table>
</file>

<file path=xl/theme/theme1.xml><?xml version="1.0" encoding="utf-8"?>
<a:theme xmlns:a="http://schemas.openxmlformats.org/drawingml/2006/main" name="Office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ustom 1">
      <a:majorFont>
        <a:latin typeface="Aptos Black"/>
        <a:ea typeface=""/>
        <a:cs typeface=""/>
      </a:majorFont>
      <a:minorFont>
        <a:latin typeface="Aptos"/>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V5" dT="2025-08-11T17:31:35.18" personId="{79E7DCBA-7C2C-407A-B2F5-C3F2D67FC10A}" id="{DED7B589-6B2C-4C47-AEA5-0F30EFE6FB46}">
    <text>OH=Overhead
Overhead is the sum of interest, insurance, housing, and taxes.</text>
  </threadedComment>
  <threadedComment ref="Z5" dT="2025-08-11T17:32:51.73" personId="{79E7DCBA-7C2C-407A-B2F5-C3F2D67FC10A}" id="{859D6C3E-419D-44C1-83FD-0E1691C323C6}">
    <text xml:space="preserve">OH=Overhead
Overhead is the sum of interest, insurance, housing, and taxes.
</text>
  </threadedComment>
  <threadedComment ref="AW5" dT="2025-08-11T17:33:05.92" personId="{79E7DCBA-7C2C-407A-B2F5-C3F2D67FC10A}" id="{1E0A72A6-27AC-4474-95FA-A6254F5D6E66}">
    <text xml:space="preserve">OH=Overhead
Overhead is the sum of interest, insurance, housing, and taxes.
</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table" Target="../tables/table5.xml"/><Relationship Id="rId3" Type="http://schemas.openxmlformats.org/officeDocument/2006/relationships/vmlDrawing" Target="../drawings/vmlDrawing1.vml"/><Relationship Id="rId7" Type="http://schemas.openxmlformats.org/officeDocument/2006/relationships/table" Target="../tables/table4.xml"/><Relationship Id="rId2" Type="http://schemas.openxmlformats.org/officeDocument/2006/relationships/hyperlink" Target="https://www.ers.usda.gov/topics/farm-economy/farm-sector-income-finances/farm-sector-income-forecast" TargetMode="External"/><Relationship Id="rId1" Type="http://schemas.openxmlformats.org/officeDocument/2006/relationships/hyperlink" Target="https://fred.stlouisfed.org/series/GDPDEF" TargetMode="External"/><Relationship Id="rId6" Type="http://schemas.openxmlformats.org/officeDocument/2006/relationships/table" Target="../tables/table3.xml"/><Relationship Id="rId5" Type="http://schemas.openxmlformats.org/officeDocument/2006/relationships/table" Target="../tables/table2.xml"/><Relationship Id="rId10" Type="http://schemas.microsoft.com/office/2017/10/relationships/threadedComment" Target="../threadedComments/threadedComment1.xml"/><Relationship Id="rId4" Type="http://schemas.openxmlformats.org/officeDocument/2006/relationships/table" Target="../tables/table1.xml"/><Relationship Id="rId9"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37721E-FC66-4515-94B2-0CCD049481B5}">
  <dimension ref="A1:M25"/>
  <sheetViews>
    <sheetView tabSelected="1" workbookViewId="0">
      <selection activeCell="E8" sqref="E8"/>
    </sheetView>
  </sheetViews>
  <sheetFormatPr defaultColWidth="0" defaultRowHeight="16.5" zeroHeight="1"/>
  <cols>
    <col min="1" max="1" width="3.125" style="4" customWidth="1"/>
    <col min="2" max="2" width="17.875" style="4" customWidth="1"/>
    <col min="3" max="3" width="78.125" style="4" customWidth="1"/>
    <col min="4" max="4" width="9" style="4" customWidth="1"/>
    <col min="5" max="5" width="3.125" style="4" customWidth="1"/>
    <col min="6" max="8" width="9" style="4" hidden="1" customWidth="1"/>
    <col min="9" max="13" width="0" style="4" hidden="1" customWidth="1"/>
    <col min="14" max="16384" width="9" style="4" hidden="1"/>
  </cols>
  <sheetData>
    <row r="1" spans="1:13" ht="17.25" customHeight="1" thickBot="1">
      <c r="A1" s="6"/>
      <c r="B1" s="6"/>
      <c r="C1" s="6"/>
      <c r="D1" s="6"/>
      <c r="E1" s="6"/>
      <c r="F1" s="6"/>
      <c r="G1" s="6"/>
      <c r="H1" s="6"/>
      <c r="I1" s="6"/>
      <c r="J1" s="6"/>
      <c r="K1" s="6"/>
      <c r="L1" s="6"/>
      <c r="M1" s="6"/>
    </row>
    <row r="2" spans="1:13" ht="21.75" customHeight="1" thickBot="1">
      <c r="A2" s="6"/>
      <c r="B2" s="302" t="s">
        <v>0</v>
      </c>
      <c r="C2" s="303"/>
      <c r="D2" s="304"/>
      <c r="E2" s="6"/>
      <c r="F2" s="6"/>
      <c r="G2" s="6"/>
      <c r="H2" s="6"/>
    </row>
    <row r="3" spans="1:13">
      <c r="A3" s="6"/>
      <c r="B3" s="305" t="s">
        <v>781</v>
      </c>
      <c r="C3" s="305"/>
      <c r="D3" s="305"/>
      <c r="E3" s="6"/>
      <c r="F3" s="6"/>
      <c r="G3" s="6"/>
      <c r="H3" s="6"/>
    </row>
    <row r="4" spans="1:13">
      <c r="A4" s="6"/>
      <c r="B4" s="306"/>
      <c r="C4" s="306"/>
      <c r="D4" s="306"/>
      <c r="E4" s="6"/>
      <c r="F4" s="6"/>
      <c r="G4" s="6"/>
      <c r="H4" s="6"/>
    </row>
    <row r="5" spans="1:13">
      <c r="A5" s="6"/>
      <c r="B5" s="16" t="s">
        <v>1</v>
      </c>
      <c r="C5"/>
      <c r="D5" s="7"/>
      <c r="E5" s="6"/>
      <c r="F5" s="6"/>
      <c r="G5" s="6"/>
      <c r="H5" s="6"/>
    </row>
    <row r="6" spans="1:13">
      <c r="A6" s="6"/>
      <c r="B6" s="17" t="s">
        <v>794</v>
      </c>
      <c r="C6" s="7"/>
      <c r="D6" s="7"/>
      <c r="E6" s="6"/>
      <c r="F6" s="6"/>
      <c r="G6" s="6"/>
      <c r="H6" s="6"/>
    </row>
    <row r="7" spans="1:13">
      <c r="A7" s="6"/>
      <c r="B7" s="17" t="s">
        <v>2</v>
      </c>
      <c r="C7"/>
      <c r="D7" s="7"/>
      <c r="E7" s="6"/>
      <c r="F7" s="6"/>
      <c r="G7" s="6"/>
      <c r="H7" s="6"/>
    </row>
    <row r="8" spans="1:13" ht="16.5" customHeight="1">
      <c r="A8" s="6"/>
      <c r="B8" s="7"/>
      <c r="C8" s="8"/>
      <c r="D8" s="7"/>
      <c r="E8" s="6"/>
      <c r="F8" s="6"/>
      <c r="G8" s="6"/>
      <c r="H8" s="6"/>
    </row>
    <row r="9" spans="1:13" ht="66" customHeight="1">
      <c r="A9" s="6"/>
      <c r="B9" s="307" t="s">
        <v>816</v>
      </c>
      <c r="C9" s="307"/>
      <c r="D9" s="307"/>
      <c r="E9" s="6"/>
      <c r="F9" s="6"/>
      <c r="G9" s="6"/>
      <c r="H9" s="6"/>
    </row>
    <row r="10" spans="1:13">
      <c r="A10" s="6"/>
      <c r="B10" s="7"/>
      <c r="C10" s="7"/>
      <c r="D10" s="7"/>
      <c r="E10" s="6"/>
      <c r="F10" s="6"/>
      <c r="G10" s="6"/>
      <c r="H10" s="6"/>
    </row>
    <row r="11" spans="1:13" ht="15" customHeight="1">
      <c r="A11" s="6"/>
      <c r="B11" s="310" t="s">
        <v>643</v>
      </c>
      <c r="C11" s="311"/>
      <c r="D11" s="312"/>
      <c r="E11" s="6"/>
      <c r="F11" s="6"/>
      <c r="G11" s="6"/>
      <c r="H11" s="6"/>
    </row>
    <row r="12" spans="1:13" ht="17.25" thickBot="1">
      <c r="A12" s="6"/>
      <c r="B12" s="6"/>
      <c r="C12" s="6"/>
      <c r="D12" s="6"/>
      <c r="E12" s="6"/>
      <c r="F12" s="6"/>
      <c r="G12" s="6"/>
      <c r="H12" s="6"/>
    </row>
    <row r="13" spans="1:13" ht="21" thickBot="1">
      <c r="A13" s="6"/>
      <c r="B13" s="308"/>
      <c r="C13" s="309"/>
      <c r="D13" s="309"/>
      <c r="E13" s="6"/>
      <c r="F13" s="6"/>
      <c r="G13" s="6"/>
      <c r="H13" s="6"/>
    </row>
    <row r="14" spans="1:13" hidden="1">
      <c r="A14" s="6"/>
      <c r="B14" s="6"/>
      <c r="C14" s="6"/>
      <c r="D14" s="6"/>
      <c r="E14" s="6"/>
      <c r="F14" s="6"/>
      <c r="G14" s="6"/>
      <c r="H14" s="6"/>
    </row>
    <row r="15" spans="1:13" hidden="1">
      <c r="A15" s="6"/>
      <c r="B15" s="6"/>
      <c r="C15" s="6"/>
      <c r="D15" s="6"/>
      <c r="E15" s="6"/>
      <c r="F15" s="6"/>
      <c r="G15" s="6"/>
      <c r="H15" s="6"/>
    </row>
    <row r="16" spans="1:13" hidden="1">
      <c r="A16" s="6"/>
      <c r="B16" s="6"/>
      <c r="C16" s="6"/>
      <c r="D16" s="6"/>
      <c r="E16" s="6"/>
      <c r="F16" s="6"/>
      <c r="G16" s="6"/>
      <c r="H16" s="6"/>
    </row>
    <row r="17" spans="1:8" hidden="1">
      <c r="A17" s="6"/>
      <c r="B17" s="6"/>
      <c r="C17" s="6"/>
      <c r="D17" s="6"/>
      <c r="E17" s="6"/>
      <c r="F17" s="6"/>
      <c r="G17" s="6"/>
      <c r="H17" s="6"/>
    </row>
    <row r="18" spans="1:8" hidden="1">
      <c r="A18" s="6"/>
      <c r="B18" s="6"/>
      <c r="C18" s="6"/>
      <c r="D18" s="6"/>
      <c r="E18" s="6"/>
      <c r="F18" s="6"/>
      <c r="G18" s="6"/>
      <c r="H18" s="6"/>
    </row>
    <row r="19" spans="1:8" hidden="1">
      <c r="A19" s="6"/>
      <c r="B19" s="6"/>
      <c r="C19" s="6"/>
      <c r="D19" s="6"/>
      <c r="E19" s="6"/>
      <c r="F19" s="6"/>
      <c r="G19" s="6"/>
      <c r="H19" s="6"/>
    </row>
    <row r="20" spans="1:8" hidden="1">
      <c r="A20" s="6"/>
      <c r="B20" s="6"/>
      <c r="C20" s="6"/>
      <c r="D20" s="6"/>
      <c r="E20" s="6"/>
      <c r="F20" s="6"/>
      <c r="G20" s="6"/>
      <c r="H20" s="6"/>
    </row>
    <row r="21" spans="1:8" hidden="1">
      <c r="A21" s="6"/>
      <c r="B21" s="6"/>
      <c r="C21" s="6"/>
      <c r="D21" s="6"/>
      <c r="E21" s="6"/>
      <c r="F21" s="6"/>
      <c r="G21" s="6"/>
      <c r="H21" s="6"/>
    </row>
    <row r="22" spans="1:8" hidden="1">
      <c r="A22" s="6"/>
      <c r="B22" s="6"/>
      <c r="C22" s="6"/>
      <c r="D22" s="6"/>
      <c r="E22" s="6"/>
      <c r="F22" s="6"/>
      <c r="G22" s="6"/>
      <c r="H22" s="6"/>
    </row>
    <row r="23" spans="1:8" hidden="1">
      <c r="A23" s="6"/>
    </row>
    <row r="24" spans="1:8" hidden="1">
      <c r="A24" s="6"/>
    </row>
    <row r="25" spans="1:8" hidden="1">
      <c r="A25" s="6"/>
    </row>
  </sheetData>
  <sheetProtection sheet="1" objects="1" scenarios="1"/>
  <mergeCells count="6">
    <mergeCell ref="B2:D2"/>
    <mergeCell ref="B3:D3"/>
    <mergeCell ref="B4:D4"/>
    <mergeCell ref="B9:D9"/>
    <mergeCell ref="B13:D13"/>
    <mergeCell ref="B11:D11"/>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4FD2AD-8551-4397-82D5-30266F8E3FB0}">
  <sheetPr>
    <pageSetUpPr fitToPage="1"/>
  </sheetPr>
  <dimension ref="A1:WVP66"/>
  <sheetViews>
    <sheetView showGridLines="0" topLeftCell="A21" zoomScale="120" zoomScaleNormal="120" workbookViewId="0">
      <selection activeCell="I40" sqref="I40"/>
    </sheetView>
  </sheetViews>
  <sheetFormatPr defaultColWidth="0" defaultRowHeight="15" zeroHeight="1"/>
  <cols>
    <col min="1" max="1" width="2.625" style="1" customWidth="1"/>
    <col min="2" max="2" width="42.625" style="1" customWidth="1"/>
    <col min="3" max="3" width="12.5" style="1" customWidth="1"/>
    <col min="4" max="4" width="12.625" style="1" customWidth="1"/>
    <col min="5" max="6" width="11.625" style="1" customWidth="1"/>
    <col min="7" max="8" width="10.625" style="1" customWidth="1"/>
    <col min="9" max="9" width="11" style="1" bestFit="1" customWidth="1"/>
    <col min="10" max="17" width="10.125" style="1" customWidth="1"/>
    <col min="18" max="18" width="3.125" style="1" customWidth="1"/>
    <col min="19" max="257" width="8" style="1" hidden="1"/>
    <col min="258" max="258" width="28.125" style="1" hidden="1"/>
    <col min="259" max="259" width="8.125" style="1" hidden="1"/>
    <col min="260" max="260" width="9.125" style="1" hidden="1"/>
    <col min="261" max="261" width="9.75" style="1" hidden="1"/>
    <col min="262" max="262" width="11.125" style="1" hidden="1"/>
    <col min="263" max="263" width="10.375" style="1" hidden="1"/>
    <col min="264" max="264" width="10.5" style="1" hidden="1"/>
    <col min="265" max="513" width="8" style="1" hidden="1"/>
    <col min="514" max="514" width="28.125" style="1" hidden="1"/>
    <col min="515" max="515" width="8.125" style="1" hidden="1"/>
    <col min="516" max="516" width="9.125" style="1" hidden="1"/>
    <col min="517" max="517" width="9.75" style="1" hidden="1"/>
    <col min="518" max="518" width="11.125" style="1" hidden="1"/>
    <col min="519" max="519" width="10.375" style="1" hidden="1"/>
    <col min="520" max="520" width="10.5" style="1" hidden="1"/>
    <col min="521" max="769" width="8" style="1" hidden="1"/>
    <col min="770" max="770" width="28.125" style="1" hidden="1"/>
    <col min="771" max="771" width="8.125" style="1" hidden="1"/>
    <col min="772" max="772" width="9.125" style="1" hidden="1"/>
    <col min="773" max="773" width="9.75" style="1" hidden="1"/>
    <col min="774" max="774" width="11.125" style="1" hidden="1"/>
    <col min="775" max="775" width="10.375" style="1" hidden="1"/>
    <col min="776" max="776" width="10.5" style="1" hidden="1"/>
    <col min="777" max="1025" width="9" style="1" hidden="1"/>
    <col min="1026" max="1026" width="28.125" style="1" hidden="1"/>
    <col min="1027" max="1027" width="8.125" style="1" hidden="1"/>
    <col min="1028" max="1028" width="9.125" style="1" hidden="1"/>
    <col min="1029" max="1029" width="9.75" style="1" hidden="1"/>
    <col min="1030" max="1030" width="11.125" style="1" hidden="1"/>
    <col min="1031" max="1031" width="10.375" style="1" hidden="1"/>
    <col min="1032" max="1032" width="10.5" style="1" hidden="1"/>
    <col min="1033" max="1281" width="8" style="1" hidden="1"/>
    <col min="1282" max="1282" width="28.125" style="1" hidden="1"/>
    <col min="1283" max="1283" width="8.125" style="1" hidden="1"/>
    <col min="1284" max="1284" width="9.125" style="1" hidden="1"/>
    <col min="1285" max="1285" width="9.75" style="1" hidden="1"/>
    <col min="1286" max="1286" width="11.125" style="1" hidden="1"/>
    <col min="1287" max="1287" width="10.375" style="1" hidden="1"/>
    <col min="1288" max="1288" width="10.5" style="1" hidden="1"/>
    <col min="1289" max="1537" width="8" style="1" hidden="1"/>
    <col min="1538" max="1538" width="28.125" style="1" hidden="1"/>
    <col min="1539" max="1539" width="8.125" style="1" hidden="1"/>
    <col min="1540" max="1540" width="9.125" style="1" hidden="1"/>
    <col min="1541" max="1541" width="9.75" style="1" hidden="1"/>
    <col min="1542" max="1542" width="11.125" style="1" hidden="1"/>
    <col min="1543" max="1543" width="10.375" style="1" hidden="1"/>
    <col min="1544" max="1544" width="10.5" style="1" hidden="1"/>
    <col min="1545" max="1793" width="8" style="1" hidden="1"/>
    <col min="1794" max="1794" width="28.125" style="1" hidden="1"/>
    <col min="1795" max="1795" width="8.125" style="1" hidden="1"/>
    <col min="1796" max="1796" width="9.125" style="1" hidden="1"/>
    <col min="1797" max="1797" width="9.75" style="1" hidden="1"/>
    <col min="1798" max="1798" width="11.125" style="1" hidden="1"/>
    <col min="1799" max="1799" width="10.375" style="1" hidden="1"/>
    <col min="1800" max="1800" width="10.5" style="1" hidden="1"/>
    <col min="1801" max="2049" width="9" style="1" hidden="1"/>
    <col min="2050" max="2050" width="28.125" style="1" hidden="1"/>
    <col min="2051" max="2051" width="8.125" style="1" hidden="1"/>
    <col min="2052" max="2052" width="9.125" style="1" hidden="1"/>
    <col min="2053" max="2053" width="9.75" style="1" hidden="1"/>
    <col min="2054" max="2054" width="11.125" style="1" hidden="1"/>
    <col min="2055" max="2055" width="10.375" style="1" hidden="1"/>
    <col min="2056" max="2056" width="10.5" style="1" hidden="1"/>
    <col min="2057" max="2305" width="8" style="1" hidden="1"/>
    <col min="2306" max="2306" width="28.125" style="1" hidden="1"/>
    <col min="2307" max="2307" width="8.125" style="1" hidden="1"/>
    <col min="2308" max="2308" width="9.125" style="1" hidden="1"/>
    <col min="2309" max="2309" width="9.75" style="1" hidden="1"/>
    <col min="2310" max="2310" width="11.125" style="1" hidden="1"/>
    <col min="2311" max="2311" width="10.375" style="1" hidden="1"/>
    <col min="2312" max="2312" width="10.5" style="1" hidden="1"/>
    <col min="2313" max="2561" width="8" style="1" hidden="1"/>
    <col min="2562" max="2562" width="28.125" style="1" hidden="1"/>
    <col min="2563" max="2563" width="8.125" style="1" hidden="1"/>
    <col min="2564" max="2564" width="9.125" style="1" hidden="1"/>
    <col min="2565" max="2565" width="9.75" style="1" hidden="1"/>
    <col min="2566" max="2566" width="11.125" style="1" hidden="1"/>
    <col min="2567" max="2567" width="10.375" style="1" hidden="1"/>
    <col min="2568" max="2568" width="10.5" style="1" hidden="1"/>
    <col min="2569" max="2817" width="8" style="1" hidden="1"/>
    <col min="2818" max="2818" width="28.125" style="1" hidden="1"/>
    <col min="2819" max="2819" width="8.125" style="1" hidden="1"/>
    <col min="2820" max="2820" width="9.125" style="1" hidden="1"/>
    <col min="2821" max="2821" width="9.75" style="1" hidden="1"/>
    <col min="2822" max="2822" width="11.125" style="1" hidden="1"/>
    <col min="2823" max="2823" width="10.375" style="1" hidden="1"/>
    <col min="2824" max="2824" width="10.5" style="1" hidden="1"/>
    <col min="2825" max="3073" width="9" style="1" hidden="1"/>
    <col min="3074" max="3074" width="28.125" style="1" hidden="1"/>
    <col min="3075" max="3075" width="8.125" style="1" hidden="1"/>
    <col min="3076" max="3076" width="9.125" style="1" hidden="1"/>
    <col min="3077" max="3077" width="9.75" style="1" hidden="1"/>
    <col min="3078" max="3078" width="11.125" style="1" hidden="1"/>
    <col min="3079" max="3079" width="10.375" style="1" hidden="1"/>
    <col min="3080" max="3080" width="10.5" style="1" hidden="1"/>
    <col min="3081" max="3329" width="8" style="1" hidden="1"/>
    <col min="3330" max="3330" width="28.125" style="1" hidden="1"/>
    <col min="3331" max="3331" width="8.125" style="1" hidden="1"/>
    <col min="3332" max="3332" width="9.125" style="1" hidden="1"/>
    <col min="3333" max="3333" width="9.75" style="1" hidden="1"/>
    <col min="3334" max="3334" width="11.125" style="1" hidden="1"/>
    <col min="3335" max="3335" width="10.375" style="1" hidden="1"/>
    <col min="3336" max="3336" width="10.5" style="1" hidden="1"/>
    <col min="3337" max="3585" width="8" style="1" hidden="1"/>
    <col min="3586" max="3586" width="28.125" style="1" hidden="1"/>
    <col min="3587" max="3587" width="8.125" style="1" hidden="1"/>
    <col min="3588" max="3588" width="9.125" style="1" hidden="1"/>
    <col min="3589" max="3589" width="9.75" style="1" hidden="1"/>
    <col min="3590" max="3590" width="11.125" style="1" hidden="1"/>
    <col min="3591" max="3591" width="10.375" style="1" hidden="1"/>
    <col min="3592" max="3592" width="10.5" style="1" hidden="1"/>
    <col min="3593" max="3841" width="8" style="1" hidden="1"/>
    <col min="3842" max="3842" width="28.125" style="1" hidden="1"/>
    <col min="3843" max="3843" width="8.125" style="1" hidden="1"/>
    <col min="3844" max="3844" width="9.125" style="1" hidden="1"/>
    <col min="3845" max="3845" width="9.75" style="1" hidden="1"/>
    <col min="3846" max="3846" width="11.125" style="1" hidden="1"/>
    <col min="3847" max="3847" width="10.375" style="1" hidden="1"/>
    <col min="3848" max="3848" width="10.5" style="1" hidden="1"/>
    <col min="3849" max="4097" width="9" style="1" hidden="1"/>
    <col min="4098" max="4098" width="28.125" style="1" hidden="1"/>
    <col min="4099" max="4099" width="8.125" style="1" hidden="1"/>
    <col min="4100" max="4100" width="9.125" style="1" hidden="1"/>
    <col min="4101" max="4101" width="9.75" style="1" hidden="1"/>
    <col min="4102" max="4102" width="11.125" style="1" hidden="1"/>
    <col min="4103" max="4103" width="10.375" style="1" hidden="1"/>
    <col min="4104" max="4104" width="10.5" style="1" hidden="1"/>
    <col min="4105" max="4353" width="8" style="1" hidden="1"/>
    <col min="4354" max="4354" width="28.125" style="1" hidden="1"/>
    <col min="4355" max="4355" width="8.125" style="1" hidden="1"/>
    <col min="4356" max="4356" width="9.125" style="1" hidden="1"/>
    <col min="4357" max="4357" width="9.75" style="1" hidden="1"/>
    <col min="4358" max="4358" width="11.125" style="1" hidden="1"/>
    <col min="4359" max="4359" width="10.375" style="1" hidden="1"/>
    <col min="4360" max="4360" width="10.5" style="1" hidden="1"/>
    <col min="4361" max="4609" width="8" style="1" hidden="1"/>
    <col min="4610" max="4610" width="28.125" style="1" hidden="1"/>
    <col min="4611" max="4611" width="8.125" style="1" hidden="1"/>
    <col min="4612" max="4612" width="9.125" style="1" hidden="1"/>
    <col min="4613" max="4613" width="9.75" style="1" hidden="1"/>
    <col min="4614" max="4614" width="11.125" style="1" hidden="1"/>
    <col min="4615" max="4615" width="10.375" style="1" hidden="1"/>
    <col min="4616" max="4616" width="10.5" style="1" hidden="1"/>
    <col min="4617" max="4865" width="8" style="1" hidden="1"/>
    <col min="4866" max="4866" width="28.125" style="1" hidden="1"/>
    <col min="4867" max="4867" width="8.125" style="1" hidden="1"/>
    <col min="4868" max="4868" width="9.125" style="1" hidden="1"/>
    <col min="4869" max="4869" width="9.75" style="1" hidden="1"/>
    <col min="4870" max="4870" width="11.125" style="1" hidden="1"/>
    <col min="4871" max="4871" width="10.375" style="1" hidden="1"/>
    <col min="4872" max="4872" width="10.5" style="1" hidden="1"/>
    <col min="4873" max="5121" width="9" style="1" hidden="1"/>
    <col min="5122" max="5122" width="28.125" style="1" hidden="1"/>
    <col min="5123" max="5123" width="8.125" style="1" hidden="1"/>
    <col min="5124" max="5124" width="9.125" style="1" hidden="1"/>
    <col min="5125" max="5125" width="9.75" style="1" hidden="1"/>
    <col min="5126" max="5126" width="11.125" style="1" hidden="1"/>
    <col min="5127" max="5127" width="10.375" style="1" hidden="1"/>
    <col min="5128" max="5128" width="10.5" style="1" hidden="1"/>
    <col min="5129" max="5377" width="8" style="1" hidden="1"/>
    <col min="5378" max="5378" width="28.125" style="1" hidden="1"/>
    <col min="5379" max="5379" width="8.125" style="1" hidden="1"/>
    <col min="5380" max="5380" width="9.125" style="1" hidden="1"/>
    <col min="5381" max="5381" width="9.75" style="1" hidden="1"/>
    <col min="5382" max="5382" width="11.125" style="1" hidden="1"/>
    <col min="5383" max="5383" width="10.375" style="1" hidden="1"/>
    <col min="5384" max="5384" width="10.5" style="1" hidden="1"/>
    <col min="5385" max="5633" width="8" style="1" hidden="1"/>
    <col min="5634" max="5634" width="28.125" style="1" hidden="1"/>
    <col min="5635" max="5635" width="8.125" style="1" hidden="1"/>
    <col min="5636" max="5636" width="9.125" style="1" hidden="1"/>
    <col min="5637" max="5637" width="9.75" style="1" hidden="1"/>
    <col min="5638" max="5638" width="11.125" style="1" hidden="1"/>
    <col min="5639" max="5639" width="10.375" style="1" hidden="1"/>
    <col min="5640" max="5640" width="10.5" style="1" hidden="1"/>
    <col min="5641" max="5889" width="8" style="1" hidden="1"/>
    <col min="5890" max="5890" width="28.125" style="1" hidden="1"/>
    <col min="5891" max="5891" width="8.125" style="1" hidden="1"/>
    <col min="5892" max="5892" width="9.125" style="1" hidden="1"/>
    <col min="5893" max="5893" width="9.75" style="1" hidden="1"/>
    <col min="5894" max="5894" width="11.125" style="1" hidden="1"/>
    <col min="5895" max="5895" width="10.375" style="1" hidden="1"/>
    <col min="5896" max="5896" width="10.5" style="1" hidden="1"/>
    <col min="5897" max="6145" width="9" style="1" hidden="1"/>
    <col min="6146" max="6146" width="28.125" style="1" hidden="1"/>
    <col min="6147" max="6147" width="8.125" style="1" hidden="1"/>
    <col min="6148" max="6148" width="9.125" style="1" hidden="1"/>
    <col min="6149" max="6149" width="9.75" style="1" hidden="1"/>
    <col min="6150" max="6150" width="11.125" style="1" hidden="1"/>
    <col min="6151" max="6151" width="10.375" style="1" hidden="1"/>
    <col min="6152" max="6152" width="10.5" style="1" hidden="1"/>
    <col min="6153" max="6401" width="8" style="1" hidden="1"/>
    <col min="6402" max="6402" width="28.125" style="1" hidden="1"/>
    <col min="6403" max="6403" width="8.125" style="1" hidden="1"/>
    <col min="6404" max="6404" width="9.125" style="1" hidden="1"/>
    <col min="6405" max="6405" width="9.75" style="1" hidden="1"/>
    <col min="6406" max="6406" width="11.125" style="1" hidden="1"/>
    <col min="6407" max="6407" width="10.375" style="1" hidden="1"/>
    <col min="6408" max="6408" width="10.5" style="1" hidden="1"/>
    <col min="6409" max="6657" width="8" style="1" hidden="1"/>
    <col min="6658" max="6658" width="28.125" style="1" hidden="1"/>
    <col min="6659" max="6659" width="8.125" style="1" hidden="1"/>
    <col min="6660" max="6660" width="9.125" style="1" hidden="1"/>
    <col min="6661" max="6661" width="9.75" style="1" hidden="1"/>
    <col min="6662" max="6662" width="11.125" style="1" hidden="1"/>
    <col min="6663" max="6663" width="10.375" style="1" hidden="1"/>
    <col min="6664" max="6664" width="10.5" style="1" hidden="1"/>
    <col min="6665" max="6913" width="8" style="1" hidden="1"/>
    <col min="6914" max="6914" width="28.125" style="1" hidden="1"/>
    <col min="6915" max="6915" width="8.125" style="1" hidden="1"/>
    <col min="6916" max="6916" width="9.125" style="1" hidden="1"/>
    <col min="6917" max="6917" width="9.75" style="1" hidden="1"/>
    <col min="6918" max="6918" width="11.125" style="1" hidden="1"/>
    <col min="6919" max="6919" width="10.375" style="1" hidden="1"/>
    <col min="6920" max="6920" width="10.5" style="1" hidden="1"/>
    <col min="6921" max="7169" width="9" style="1" hidden="1"/>
    <col min="7170" max="7170" width="28.125" style="1" hidden="1"/>
    <col min="7171" max="7171" width="8.125" style="1" hidden="1"/>
    <col min="7172" max="7172" width="9.125" style="1" hidden="1"/>
    <col min="7173" max="7173" width="9.75" style="1" hidden="1"/>
    <col min="7174" max="7174" width="11.125" style="1" hidden="1"/>
    <col min="7175" max="7175" width="10.375" style="1" hidden="1"/>
    <col min="7176" max="7176" width="10.5" style="1" hidden="1"/>
    <col min="7177" max="7425" width="8" style="1" hidden="1"/>
    <col min="7426" max="7426" width="28.125" style="1" hidden="1"/>
    <col min="7427" max="7427" width="8.125" style="1" hidden="1"/>
    <col min="7428" max="7428" width="9.125" style="1" hidden="1"/>
    <col min="7429" max="7429" width="9.75" style="1" hidden="1"/>
    <col min="7430" max="7430" width="11.125" style="1" hidden="1"/>
    <col min="7431" max="7431" width="10.375" style="1" hidden="1"/>
    <col min="7432" max="7432" width="10.5" style="1" hidden="1"/>
    <col min="7433" max="7681" width="8" style="1" hidden="1"/>
    <col min="7682" max="7682" width="28.125" style="1" hidden="1"/>
    <col min="7683" max="7683" width="8.125" style="1" hidden="1"/>
    <col min="7684" max="7684" width="9.125" style="1" hidden="1"/>
    <col min="7685" max="7685" width="9.75" style="1" hidden="1"/>
    <col min="7686" max="7686" width="11.125" style="1" hidden="1"/>
    <col min="7687" max="7687" width="10.375" style="1" hidden="1"/>
    <col min="7688" max="7688" width="10.5" style="1" hidden="1"/>
    <col min="7689" max="7937" width="8" style="1" hidden="1"/>
    <col min="7938" max="7938" width="28.125" style="1" hidden="1"/>
    <col min="7939" max="7939" width="8.125" style="1" hidden="1"/>
    <col min="7940" max="7940" width="9.125" style="1" hidden="1"/>
    <col min="7941" max="7941" width="9.75" style="1" hidden="1"/>
    <col min="7942" max="7942" width="11.125" style="1" hidden="1"/>
    <col min="7943" max="7943" width="10.375" style="1" hidden="1"/>
    <col min="7944" max="7944" width="10.5" style="1" hidden="1"/>
    <col min="7945" max="8193" width="9" style="1" hidden="1"/>
    <col min="8194" max="8194" width="28.125" style="1" hidden="1"/>
    <col min="8195" max="8195" width="8.125" style="1" hidden="1"/>
    <col min="8196" max="8196" width="9.125" style="1" hidden="1"/>
    <col min="8197" max="8197" width="9.75" style="1" hidden="1"/>
    <col min="8198" max="8198" width="11.125" style="1" hidden="1"/>
    <col min="8199" max="8199" width="10.375" style="1" hidden="1"/>
    <col min="8200" max="8200" width="10.5" style="1" hidden="1"/>
    <col min="8201" max="8449" width="8" style="1" hidden="1"/>
    <col min="8450" max="8450" width="28.125" style="1" hidden="1"/>
    <col min="8451" max="8451" width="8.125" style="1" hidden="1"/>
    <col min="8452" max="8452" width="9.125" style="1" hidden="1"/>
    <col min="8453" max="8453" width="9.75" style="1" hidden="1"/>
    <col min="8454" max="8454" width="11.125" style="1" hidden="1"/>
    <col min="8455" max="8455" width="10.375" style="1" hidden="1"/>
    <col min="8456" max="8456" width="10.5" style="1" hidden="1"/>
    <col min="8457" max="8705" width="8" style="1" hidden="1"/>
    <col min="8706" max="8706" width="28.125" style="1" hidden="1"/>
    <col min="8707" max="8707" width="8.125" style="1" hidden="1"/>
    <col min="8708" max="8708" width="9.125" style="1" hidden="1"/>
    <col min="8709" max="8709" width="9.75" style="1" hidden="1"/>
    <col min="8710" max="8710" width="11.125" style="1" hidden="1"/>
    <col min="8711" max="8711" width="10.375" style="1" hidden="1"/>
    <col min="8712" max="8712" width="10.5" style="1" hidden="1"/>
    <col min="8713" max="8961" width="8" style="1" hidden="1"/>
    <col min="8962" max="8962" width="28.125" style="1" hidden="1"/>
    <col min="8963" max="8963" width="8.125" style="1" hidden="1"/>
    <col min="8964" max="8964" width="9.125" style="1" hidden="1"/>
    <col min="8965" max="8965" width="9.75" style="1" hidden="1"/>
    <col min="8966" max="8966" width="11.125" style="1" hidden="1"/>
    <col min="8967" max="8967" width="10.375" style="1" hidden="1"/>
    <col min="8968" max="8968" width="10.5" style="1" hidden="1"/>
    <col min="8969" max="9217" width="9" style="1" hidden="1"/>
    <col min="9218" max="9218" width="28.125" style="1" hidden="1"/>
    <col min="9219" max="9219" width="8.125" style="1" hidden="1"/>
    <col min="9220" max="9220" width="9.125" style="1" hidden="1"/>
    <col min="9221" max="9221" width="9.75" style="1" hidden="1"/>
    <col min="9222" max="9222" width="11.125" style="1" hidden="1"/>
    <col min="9223" max="9223" width="10.375" style="1" hidden="1"/>
    <col min="9224" max="9224" width="10.5" style="1" hidden="1"/>
    <col min="9225" max="9473" width="8" style="1" hidden="1"/>
    <col min="9474" max="9474" width="28.125" style="1" hidden="1"/>
    <col min="9475" max="9475" width="8.125" style="1" hidden="1"/>
    <col min="9476" max="9476" width="9.125" style="1" hidden="1"/>
    <col min="9477" max="9477" width="9.75" style="1" hidden="1"/>
    <col min="9478" max="9478" width="11.125" style="1" hidden="1"/>
    <col min="9479" max="9479" width="10.375" style="1" hidden="1"/>
    <col min="9480" max="9480" width="10.5" style="1" hidden="1"/>
    <col min="9481" max="9729" width="8" style="1" hidden="1"/>
    <col min="9730" max="9730" width="28.125" style="1" hidden="1"/>
    <col min="9731" max="9731" width="8.125" style="1" hidden="1"/>
    <col min="9732" max="9732" width="9.125" style="1" hidden="1"/>
    <col min="9733" max="9733" width="9.75" style="1" hidden="1"/>
    <col min="9734" max="9734" width="11.125" style="1" hidden="1"/>
    <col min="9735" max="9735" width="10.375" style="1" hidden="1"/>
    <col min="9736" max="9736" width="10.5" style="1" hidden="1"/>
    <col min="9737" max="9985" width="8" style="1" hidden="1"/>
    <col min="9986" max="9986" width="28.125" style="1" hidden="1"/>
    <col min="9987" max="9987" width="8.125" style="1" hidden="1"/>
    <col min="9988" max="9988" width="9.125" style="1" hidden="1"/>
    <col min="9989" max="9989" width="9.75" style="1" hidden="1"/>
    <col min="9990" max="9990" width="11.125" style="1" hidden="1"/>
    <col min="9991" max="9991" width="10.375" style="1" hidden="1"/>
    <col min="9992" max="9992" width="10.5" style="1" hidden="1"/>
    <col min="9993" max="10241" width="9" style="1" hidden="1"/>
    <col min="10242" max="10242" width="28.125" style="1" hidden="1"/>
    <col min="10243" max="10243" width="8.125" style="1" hidden="1"/>
    <col min="10244" max="10244" width="9.125" style="1" hidden="1"/>
    <col min="10245" max="10245" width="9.75" style="1" hidden="1"/>
    <col min="10246" max="10246" width="11.125" style="1" hidden="1"/>
    <col min="10247" max="10247" width="10.375" style="1" hidden="1"/>
    <col min="10248" max="10248" width="10.5" style="1" hidden="1"/>
    <col min="10249" max="10497" width="8" style="1" hidden="1"/>
    <col min="10498" max="10498" width="28.125" style="1" hidden="1"/>
    <col min="10499" max="10499" width="8.125" style="1" hidden="1"/>
    <col min="10500" max="10500" width="9.125" style="1" hidden="1"/>
    <col min="10501" max="10501" width="9.75" style="1" hidden="1"/>
    <col min="10502" max="10502" width="11.125" style="1" hidden="1"/>
    <col min="10503" max="10503" width="10.375" style="1" hidden="1"/>
    <col min="10504" max="10504" width="10.5" style="1" hidden="1"/>
    <col min="10505" max="10753" width="8" style="1" hidden="1"/>
    <col min="10754" max="10754" width="28.125" style="1" hidden="1"/>
    <col min="10755" max="10755" width="8.125" style="1" hidden="1"/>
    <col min="10756" max="10756" width="9.125" style="1" hidden="1"/>
    <col min="10757" max="10757" width="9.75" style="1" hidden="1"/>
    <col min="10758" max="10758" width="11.125" style="1" hidden="1"/>
    <col min="10759" max="10759" width="10.375" style="1" hidden="1"/>
    <col min="10760" max="10760" width="10.5" style="1" hidden="1"/>
    <col min="10761" max="11009" width="8" style="1" hidden="1"/>
    <col min="11010" max="11010" width="28.125" style="1" hidden="1"/>
    <col min="11011" max="11011" width="8.125" style="1" hidden="1"/>
    <col min="11012" max="11012" width="9.125" style="1" hidden="1"/>
    <col min="11013" max="11013" width="9.75" style="1" hidden="1"/>
    <col min="11014" max="11014" width="11.125" style="1" hidden="1"/>
    <col min="11015" max="11015" width="10.375" style="1" hidden="1"/>
    <col min="11016" max="11016" width="10.5" style="1" hidden="1"/>
    <col min="11017" max="11265" width="9" style="1" hidden="1"/>
    <col min="11266" max="11266" width="28.125" style="1" hidden="1"/>
    <col min="11267" max="11267" width="8.125" style="1" hidden="1"/>
    <col min="11268" max="11268" width="9.125" style="1" hidden="1"/>
    <col min="11269" max="11269" width="9.75" style="1" hidden="1"/>
    <col min="11270" max="11270" width="11.125" style="1" hidden="1"/>
    <col min="11271" max="11271" width="10.375" style="1" hidden="1"/>
    <col min="11272" max="11272" width="10.5" style="1" hidden="1"/>
    <col min="11273" max="11521" width="8" style="1" hidden="1"/>
    <col min="11522" max="11522" width="28.125" style="1" hidden="1"/>
    <col min="11523" max="11523" width="8.125" style="1" hidden="1"/>
    <col min="11524" max="11524" width="9.125" style="1" hidden="1"/>
    <col min="11525" max="11525" width="9.75" style="1" hidden="1"/>
    <col min="11526" max="11526" width="11.125" style="1" hidden="1"/>
    <col min="11527" max="11527" width="10.375" style="1" hidden="1"/>
    <col min="11528" max="11528" width="10.5" style="1" hidden="1"/>
    <col min="11529" max="11777" width="8" style="1" hidden="1"/>
    <col min="11778" max="11778" width="28.125" style="1" hidden="1"/>
    <col min="11779" max="11779" width="8.125" style="1" hidden="1"/>
    <col min="11780" max="11780" width="9.125" style="1" hidden="1"/>
    <col min="11781" max="11781" width="9.75" style="1" hidden="1"/>
    <col min="11782" max="11782" width="11.125" style="1" hidden="1"/>
    <col min="11783" max="11783" width="10.375" style="1" hidden="1"/>
    <col min="11784" max="11784" width="10.5" style="1" hidden="1"/>
    <col min="11785" max="12033" width="8" style="1" hidden="1"/>
    <col min="12034" max="12034" width="28.125" style="1" hidden="1"/>
    <col min="12035" max="12035" width="8.125" style="1" hidden="1"/>
    <col min="12036" max="12036" width="9.125" style="1" hidden="1"/>
    <col min="12037" max="12037" width="9.75" style="1" hidden="1"/>
    <col min="12038" max="12038" width="11.125" style="1" hidden="1"/>
    <col min="12039" max="12039" width="10.375" style="1" hidden="1"/>
    <col min="12040" max="12040" width="10.5" style="1" hidden="1"/>
    <col min="12041" max="12289" width="9" style="1" hidden="1"/>
    <col min="12290" max="12290" width="28.125" style="1" hidden="1"/>
    <col min="12291" max="12291" width="8.125" style="1" hidden="1"/>
    <col min="12292" max="12292" width="9.125" style="1" hidden="1"/>
    <col min="12293" max="12293" width="9.75" style="1" hidden="1"/>
    <col min="12294" max="12294" width="11.125" style="1" hidden="1"/>
    <col min="12295" max="12295" width="10.375" style="1" hidden="1"/>
    <col min="12296" max="12296" width="10.5" style="1" hidden="1"/>
    <col min="12297" max="12545" width="8" style="1" hidden="1"/>
    <col min="12546" max="12546" width="28.125" style="1" hidden="1"/>
    <col min="12547" max="12547" width="8.125" style="1" hidden="1"/>
    <col min="12548" max="12548" width="9.125" style="1" hidden="1"/>
    <col min="12549" max="12549" width="9.75" style="1" hidden="1"/>
    <col min="12550" max="12550" width="11.125" style="1" hidden="1"/>
    <col min="12551" max="12551" width="10.375" style="1" hidden="1"/>
    <col min="12552" max="12552" width="10.5" style="1" hidden="1"/>
    <col min="12553" max="12801" width="8" style="1" hidden="1"/>
    <col min="12802" max="12802" width="28.125" style="1" hidden="1"/>
    <col min="12803" max="12803" width="8.125" style="1" hidden="1"/>
    <col min="12804" max="12804" width="9.125" style="1" hidden="1"/>
    <col min="12805" max="12805" width="9.75" style="1" hidden="1"/>
    <col min="12806" max="12806" width="11.125" style="1" hidden="1"/>
    <col min="12807" max="12807" width="10.375" style="1" hidden="1"/>
    <col min="12808" max="12808" width="10.5" style="1" hidden="1"/>
    <col min="12809" max="13057" width="8" style="1" hidden="1"/>
    <col min="13058" max="13058" width="28.125" style="1" hidden="1"/>
    <col min="13059" max="13059" width="8.125" style="1" hidden="1"/>
    <col min="13060" max="13060" width="9.125" style="1" hidden="1"/>
    <col min="13061" max="13061" width="9.75" style="1" hidden="1"/>
    <col min="13062" max="13062" width="11.125" style="1" hidden="1"/>
    <col min="13063" max="13063" width="10.375" style="1" hidden="1"/>
    <col min="13064" max="13064" width="10.5" style="1" hidden="1"/>
    <col min="13065" max="13313" width="9" style="1" hidden="1"/>
    <col min="13314" max="13314" width="28.125" style="1" hidden="1"/>
    <col min="13315" max="13315" width="8.125" style="1" hidden="1"/>
    <col min="13316" max="13316" width="9.125" style="1" hidden="1"/>
    <col min="13317" max="13317" width="9.75" style="1" hidden="1"/>
    <col min="13318" max="13318" width="11.125" style="1" hidden="1"/>
    <col min="13319" max="13319" width="10.375" style="1" hidden="1"/>
    <col min="13320" max="13320" width="10.5" style="1" hidden="1"/>
    <col min="13321" max="13569" width="8" style="1" hidden="1"/>
    <col min="13570" max="13570" width="28.125" style="1" hidden="1"/>
    <col min="13571" max="13571" width="8.125" style="1" hidden="1"/>
    <col min="13572" max="13572" width="9.125" style="1" hidden="1"/>
    <col min="13573" max="13573" width="9.75" style="1" hidden="1"/>
    <col min="13574" max="13574" width="11.125" style="1" hidden="1"/>
    <col min="13575" max="13575" width="10.375" style="1" hidden="1"/>
    <col min="13576" max="13576" width="10.5" style="1" hidden="1"/>
    <col min="13577" max="13825" width="8" style="1" hidden="1"/>
    <col min="13826" max="13826" width="28.125" style="1" hidden="1"/>
    <col min="13827" max="13827" width="8.125" style="1" hidden="1"/>
    <col min="13828" max="13828" width="9.125" style="1" hidden="1"/>
    <col min="13829" max="13829" width="9.75" style="1" hidden="1"/>
    <col min="13830" max="13830" width="11.125" style="1" hidden="1"/>
    <col min="13831" max="13831" width="10.375" style="1" hidden="1"/>
    <col min="13832" max="13832" width="10.5" style="1" hidden="1"/>
    <col min="13833" max="14081" width="8" style="1" hidden="1"/>
    <col min="14082" max="14082" width="28.125" style="1" hidden="1"/>
    <col min="14083" max="14083" width="8.125" style="1" hidden="1"/>
    <col min="14084" max="14084" width="9.125" style="1" hidden="1"/>
    <col min="14085" max="14085" width="9.75" style="1" hidden="1"/>
    <col min="14086" max="14086" width="11.125" style="1" hidden="1"/>
    <col min="14087" max="14087" width="10.375" style="1" hidden="1"/>
    <col min="14088" max="14088" width="10.5" style="1" hidden="1"/>
    <col min="14089" max="14337" width="9" style="1" hidden="1"/>
    <col min="14338" max="14338" width="28.125" style="1" hidden="1"/>
    <col min="14339" max="14339" width="8.125" style="1" hidden="1"/>
    <col min="14340" max="14340" width="9.125" style="1" hidden="1"/>
    <col min="14341" max="14341" width="9.75" style="1" hidden="1"/>
    <col min="14342" max="14342" width="11.125" style="1" hidden="1"/>
    <col min="14343" max="14343" width="10.375" style="1" hidden="1"/>
    <col min="14344" max="14344" width="10.5" style="1" hidden="1"/>
    <col min="14345" max="14593" width="8" style="1" hidden="1"/>
    <col min="14594" max="14594" width="28.125" style="1" hidden="1"/>
    <col min="14595" max="14595" width="8.125" style="1" hidden="1"/>
    <col min="14596" max="14596" width="9.125" style="1" hidden="1"/>
    <col min="14597" max="14597" width="9.75" style="1" hidden="1"/>
    <col min="14598" max="14598" width="11.125" style="1" hidden="1"/>
    <col min="14599" max="14599" width="10.375" style="1" hidden="1"/>
    <col min="14600" max="14600" width="10.5" style="1" hidden="1"/>
    <col min="14601" max="14849" width="8" style="1" hidden="1"/>
    <col min="14850" max="14850" width="28.125" style="1" hidden="1"/>
    <col min="14851" max="14851" width="8.125" style="1" hidden="1"/>
    <col min="14852" max="14852" width="9.125" style="1" hidden="1"/>
    <col min="14853" max="14853" width="9.75" style="1" hidden="1"/>
    <col min="14854" max="14854" width="11.125" style="1" hidden="1"/>
    <col min="14855" max="14855" width="10.375" style="1" hidden="1"/>
    <col min="14856" max="14856" width="10.5" style="1" hidden="1"/>
    <col min="14857" max="15105" width="8" style="1" hidden="1"/>
    <col min="15106" max="15106" width="28.125" style="1" hidden="1"/>
    <col min="15107" max="15107" width="8.125" style="1" hidden="1"/>
    <col min="15108" max="15108" width="9.125" style="1" hidden="1"/>
    <col min="15109" max="15109" width="9.75" style="1" hidden="1"/>
    <col min="15110" max="15110" width="11.125" style="1" hidden="1"/>
    <col min="15111" max="15111" width="10.375" style="1" hidden="1"/>
    <col min="15112" max="15112" width="10.5" style="1" hidden="1"/>
    <col min="15113" max="15361" width="9" style="1" hidden="1"/>
    <col min="15362" max="15362" width="28.125" style="1" hidden="1"/>
    <col min="15363" max="15363" width="8.125" style="1" hidden="1"/>
    <col min="15364" max="15364" width="9.125" style="1" hidden="1"/>
    <col min="15365" max="15365" width="9.75" style="1" hidden="1"/>
    <col min="15366" max="15366" width="11.125" style="1" hidden="1"/>
    <col min="15367" max="15367" width="10.375" style="1" hidden="1"/>
    <col min="15368" max="15368" width="10.5" style="1" hidden="1"/>
    <col min="15369" max="15617" width="8" style="1" hidden="1"/>
    <col min="15618" max="15618" width="28.125" style="1" hidden="1"/>
    <col min="15619" max="15619" width="8.125" style="1" hidden="1"/>
    <col min="15620" max="15620" width="9.125" style="1" hidden="1"/>
    <col min="15621" max="15621" width="9.75" style="1" hidden="1"/>
    <col min="15622" max="15622" width="11.125" style="1" hidden="1"/>
    <col min="15623" max="15623" width="10.375" style="1" hidden="1"/>
    <col min="15624" max="15624" width="10.5" style="1" hidden="1"/>
    <col min="15625" max="15873" width="8" style="1" hidden="1"/>
    <col min="15874" max="15874" width="28.125" style="1" hidden="1"/>
    <col min="15875" max="15875" width="8.125" style="1" hidden="1"/>
    <col min="15876" max="15876" width="9.125" style="1" hidden="1"/>
    <col min="15877" max="15877" width="9.75" style="1" hidden="1"/>
    <col min="15878" max="15878" width="11.125" style="1" hidden="1"/>
    <col min="15879" max="15879" width="10.375" style="1" hidden="1"/>
    <col min="15880" max="15880" width="10.5" style="1" hidden="1"/>
    <col min="15881" max="16129" width="8" style="1" hidden="1"/>
    <col min="16130" max="16130" width="28.125" style="1" hidden="1"/>
    <col min="16131" max="16131" width="8.125" style="1" hidden="1"/>
    <col min="16132" max="16132" width="9.125" style="1" hidden="1"/>
    <col min="16133" max="16133" width="9.75" style="1" hidden="1"/>
    <col min="16134" max="16134" width="11.125" style="1" hidden="1"/>
    <col min="16135" max="16135" width="10.375" style="1" hidden="1"/>
    <col min="16136" max="16136" width="10.5" style="1" hidden="1"/>
    <col min="16137" max="16384" width="9" style="1" hidden="1"/>
  </cols>
  <sheetData>
    <row r="1" spans="2:17" ht="15.95" customHeight="1">
      <c r="B1" s="218"/>
      <c r="C1" s="137"/>
      <c r="E1" s="137"/>
      <c r="F1" s="138"/>
      <c r="G1" s="138"/>
      <c r="H1" s="138"/>
    </row>
    <row r="2" spans="2:17" ht="21.75" customHeight="1">
      <c r="B2" s="317" t="s">
        <v>359</v>
      </c>
      <c r="C2" s="317"/>
      <c r="D2" s="317"/>
      <c r="E2" s="317"/>
      <c r="F2" s="317"/>
      <c r="G2" s="138"/>
      <c r="H2" s="138"/>
      <c r="J2" s="139" t="s">
        <v>620</v>
      </c>
    </row>
    <row r="3" spans="2:17" ht="16.5" customHeight="1">
      <c r="B3" s="287"/>
      <c r="C3" s="149"/>
      <c r="D3" s="162"/>
      <c r="E3" s="149"/>
      <c r="F3" s="152"/>
      <c r="G3" s="138"/>
      <c r="H3" s="138"/>
      <c r="I3" s="162"/>
      <c r="J3" s="326" t="s">
        <v>632</v>
      </c>
      <c r="K3" s="328"/>
      <c r="L3" s="328"/>
      <c r="M3" s="328"/>
      <c r="N3" s="328"/>
      <c r="O3" s="328"/>
      <c r="P3" s="328"/>
      <c r="Q3" s="328"/>
    </row>
    <row r="4" spans="2:17" ht="16.5" customHeight="1">
      <c r="B4" s="141" t="s">
        <v>364</v>
      </c>
      <c r="C4" s="141" t="s">
        <v>372</v>
      </c>
      <c r="D4" s="142" t="s">
        <v>10</v>
      </c>
      <c r="E4" s="142" t="s">
        <v>614</v>
      </c>
      <c r="F4" s="142" t="s">
        <v>613</v>
      </c>
      <c r="G4" s="143"/>
      <c r="H4" s="288"/>
      <c r="I4" s="327" t="s">
        <v>633</v>
      </c>
      <c r="J4" s="208"/>
      <c r="K4" s="224" t="s">
        <v>623</v>
      </c>
      <c r="L4" s="224" t="s">
        <v>624</v>
      </c>
      <c r="M4" s="224" t="s">
        <v>625</v>
      </c>
      <c r="N4" s="225" t="s">
        <v>622</v>
      </c>
      <c r="O4" s="226" t="s">
        <v>626</v>
      </c>
      <c r="P4" s="226" t="s">
        <v>627</v>
      </c>
      <c r="Q4" s="227" t="s">
        <v>628</v>
      </c>
    </row>
    <row r="5" spans="2:17" ht="16.5" customHeight="1">
      <c r="B5" s="144" t="s">
        <v>360</v>
      </c>
      <c r="C5" s="145" t="s">
        <v>609</v>
      </c>
      <c r="D5" s="10">
        <v>300</v>
      </c>
      <c r="E5" s="14">
        <v>0.5</v>
      </c>
      <c r="F5" s="163">
        <f>D5*E5</f>
        <v>150</v>
      </c>
      <c r="G5" s="137"/>
      <c r="H5" s="138"/>
      <c r="I5" s="327"/>
      <c r="J5" s="222" t="s">
        <v>623</v>
      </c>
      <c r="K5" s="34" cm="1">
        <f t="array" ref="K5">SUMPRODUCT($D$5:$D$7*0.7,$E$5:$E$7*0.7)+$F$8-$F$36+$F$33+$F$25+$F$31-(SUMPRODUCT($D$5:$D$7*0.7,$E$5:$E$7*0.7)*$E$31)</f>
        <v>-95.776875389153901</v>
      </c>
      <c r="L5" s="34" cm="1">
        <f t="array" ref="L5">SUMPRODUCT($D$5:$D$7*0.8,$E$5:$E$7*0.7)+$F$8-$F$36+$F$33+$F$25+$F$31-(SUMPRODUCT($D$5:$D$7*0.8,$E$5:$E$7*0.7)*$E$31)</f>
        <v>-68.378875389153905</v>
      </c>
      <c r="M5" s="34" cm="1">
        <f t="array" ref="M5">SUMPRODUCT($D$5:$D$7*0.9,$E$5:$E$7*0.7)+$F$8-$F$36+$F$33+$F$25+$F$31-(SUMPRODUCT($D$5:$D$7*0.9,$E$5:$E$7*0.7)*$E$31)</f>
        <v>-40.980875389153908</v>
      </c>
      <c r="N5" s="34" cm="1">
        <f t="array" ref="N5">SUMPRODUCT($D$5:$D$7*1,$E$5:$E$7*0.7)+$F$8-$F$36+$F$33+$F$25+$F$31-(SUMPRODUCT($D$5:$D$7*1,$E$5:$E$7*0.7)*$E$31)</f>
        <v>-13.582875389153932</v>
      </c>
      <c r="O5" s="34" cm="1">
        <f t="array" ref="O5">SUMPRODUCT($D$5:$D$7*1.1,$E$5:$E$7*0.7)+$F$8-$F$36+$F$33+$F$25+$F$31-(SUMPRODUCT($D$5:$D$7*1.1,$E$5:$E$7*0.7)*$E$31)</f>
        <v>13.815124610846098</v>
      </c>
      <c r="P5" s="34" cm="1">
        <f t="array" ref="P5">SUMPRODUCT($D$5:$D$7*1.2,$E$5:$E$7*0.7)+$F$8-$F$36+$F$33+$F$25+$F$31-(SUMPRODUCT($D$5:$D$7*1.2,$E$5:$E$7*0.7)*$E$31)</f>
        <v>41.21312461084608</v>
      </c>
      <c r="Q5" s="34" cm="1">
        <f t="array" ref="Q5">SUMPRODUCT($D$5:$D$7*1.3,$E$5:$E$7*0.7)+$F$8-$F$36+$F$33+$F$25+$F$31-(SUMPRODUCT($D$5:$D$7*1.3,$E$5:$E$7*0.7)*$E$31)</f>
        <v>68.611124610846105</v>
      </c>
    </row>
    <row r="6" spans="2:17" ht="16.5" customHeight="1">
      <c r="B6" s="144" t="s">
        <v>361</v>
      </c>
      <c r="C6" s="145" t="s">
        <v>611</v>
      </c>
      <c r="D6" s="36">
        <v>2.5</v>
      </c>
      <c r="E6" s="14">
        <v>95</v>
      </c>
      <c r="F6" s="163">
        <f>D6*E6</f>
        <v>237.5</v>
      </c>
      <c r="G6" s="137"/>
      <c r="H6" s="138"/>
      <c r="I6" s="327"/>
      <c r="J6" s="222" t="s">
        <v>624</v>
      </c>
      <c r="K6" s="34" cm="1">
        <f t="array" ref="K6">SUMPRODUCT($D$5:$D$7*0.7,$E$5:$E$7*0.8)+$F$8-$F$36+$F$33+$F$25+$F$31-(SUMPRODUCT($D$5:$D$7*0.7,$E$5:$E$7*0.8)*$E$31)</f>
        <v>-68.378875389153905</v>
      </c>
      <c r="L6" s="34" cm="1">
        <f t="array" ref="L6">SUMPRODUCT($D$5:$D$7*0.8,$E$5:$E$7*0.8)+$F$8-$F$36+$F$33+$F$25+$F$31-(SUMPRODUCT($D$5:$D$7*0.8,$E$5:$E$7*0.8)*$E$31)</f>
        <v>-37.066875389153907</v>
      </c>
      <c r="M6" s="34" cm="1">
        <f t="array" ref="M6">SUMPRODUCT($D$5:$D$7*0.9,$E$5:$E$7*0.8)+$F$8-$F$36+$F$33+$F$25+$F$31-(SUMPRODUCT($D$5:$D$7*0.9,$E$5:$E$7*0.8)*$E$31)</f>
        <v>-5.7548753891539235</v>
      </c>
      <c r="N6" s="34" cm="1">
        <f t="array" ref="N6">SUMPRODUCT($D$5:$D$7*1,$E$5:$E$7*0.8)+$F$8-$F$36+$F$33+$F$25+$F$31-(SUMPRODUCT($D$5:$D$7*1,$E$5:$E$7*0.8)*$E$31)</f>
        <v>25.557124610846113</v>
      </c>
      <c r="O6" s="34" cm="1">
        <f t="array" ref="O6">SUMPRODUCT($D$5:$D$7*1.1,$E$5:$E$7*0.8)+$F$8-$F$36+$F$33+$F$25+$F$31-(SUMPRODUCT($D$5:$D$7*1.1,$E$5:$E$7*0.8)*$E$31)</f>
        <v>56.8691246108461</v>
      </c>
      <c r="P6" s="34" cm="1">
        <f t="array" ref="P6">SUMPRODUCT($D$5:$D$7*1.2,$E$5:$E$7*0.8)+$F$8-$F$36+$F$33+$F$25+$F$31-(SUMPRODUCT($D$5:$D$7*1.2,$E$5:$E$7*0.8)*$E$31)</f>
        <v>88.181124610846084</v>
      </c>
      <c r="Q6" s="34" cm="1">
        <f t="array" ref="Q6">SUMPRODUCT($D$5:$D$7*1.3,$E$5:$E$7*0.8)+$F$8-$F$36+$F$33+$F$25+$F$31-(SUMPRODUCT($D$5:$D$7*1.3,$E$5:$E$7*0.8)*$E$31)</f>
        <v>119.49312461084611</v>
      </c>
    </row>
    <row r="7" spans="2:17" ht="16.5" customHeight="1">
      <c r="B7" s="156" t="s">
        <v>362</v>
      </c>
      <c r="C7" s="286" t="s">
        <v>793</v>
      </c>
      <c r="D7" s="36">
        <v>35</v>
      </c>
      <c r="E7" s="14">
        <v>0.7</v>
      </c>
      <c r="F7" s="163">
        <f>D7*E7</f>
        <v>24.5</v>
      </c>
      <c r="G7" s="137"/>
      <c r="H7" s="138"/>
      <c r="I7" s="327"/>
      <c r="J7" s="222" t="s">
        <v>625</v>
      </c>
      <c r="K7" s="34" cm="1">
        <f t="array" ref="K7">SUMPRODUCT($D$5:$D$7*0.7,$E$5:$E$7*0.9)+$F$8-$F$36+$F$33+$F$25+$F$31-(SUMPRODUCT($D$5:$D$7*0.7,$E$5:$E$7*0.9)*$E$31)</f>
        <v>-40.980875389153908</v>
      </c>
      <c r="L7" s="34" cm="1">
        <f t="array" ref="L7">SUMPRODUCT($D$5:$D$7*0.8,$E$5:$E$7*0.9)+$F$8-$F$36+$F$33+$F$25+$F$31-(SUMPRODUCT($D$5:$D$7*0.8,$E$5:$E$7*0.9)*$E$31)</f>
        <v>-5.7548753891539235</v>
      </c>
      <c r="M7" s="34" cm="1">
        <f t="array" ref="M7">SUMPRODUCT($D$5:$D$7*0.9,$E$5:$E$7*0.9)+$F$8-$F$36+$F$33+$F$25+$F$31-(SUMPRODUCT($D$5:$D$7*0.9,$E$5:$E$7*0.9)*$E$31)</f>
        <v>29.471124610846115</v>
      </c>
      <c r="N7" s="34" cm="1">
        <f t="array" ref="N7">SUMPRODUCT($D$5:$D$7*1,$E$5:$E$7*0.9)+$F$8-$F$36+$F$33+$F$25+$F$31-(SUMPRODUCT($D$5:$D$7*1,$E$5:$E$7*0.9)*$E$31)</f>
        <v>64.697124610846103</v>
      </c>
      <c r="O7" s="34" cm="1">
        <f t="array" ref="O7">SUMPRODUCT($D$5:$D$7*1.1,$E$5:$E$7*0.9)+$F$8-$F$36+$F$33+$F$25+$F$31-(SUMPRODUCT($D$5:$D$7*1.1,$E$5:$E$7*0.9)*$E$31)</f>
        <v>99.923124610846088</v>
      </c>
      <c r="P7" s="34" cm="1">
        <f t="array" ref="P7">SUMPRODUCT($D$5:$D$7*1.2,$E$5:$E$7*0.9)+$F$8-$F$36+$F$33+$F$25+$F$31-(SUMPRODUCT($D$5:$D$7*1.2,$E$5:$E$7*0.9)*$E$31)</f>
        <v>135.14912461084609</v>
      </c>
      <c r="Q7" s="34" cm="1">
        <f t="array" ref="Q7">SUMPRODUCT($D$5:$D$7*1.3,$E$5:$E$7*0.9)+$F$8-$F$36+$F$33+$F$25+$F$31-(SUMPRODUCT($D$5:$D$7*1.3,$E$5:$E$7*0.9)*$E$31)</f>
        <v>170.37512461084611</v>
      </c>
    </row>
    <row r="8" spans="2:17" ht="16.5" customHeight="1">
      <c r="B8" s="156" t="s">
        <v>343</v>
      </c>
      <c r="C8" s="37"/>
      <c r="D8" s="36">
        <v>0</v>
      </c>
      <c r="E8" s="14">
        <v>0</v>
      </c>
      <c r="F8" s="35">
        <f>D8*E8</f>
        <v>0</v>
      </c>
      <c r="G8" s="137"/>
      <c r="H8" s="137"/>
      <c r="I8" s="327"/>
      <c r="J8" s="222" t="s">
        <v>622</v>
      </c>
      <c r="K8" s="34" cm="1">
        <f t="array" ref="K8">SUMPRODUCT($D$5:$D$7*0.7,$E$5:$E$7)+$F$8-$F$36+$F$33+$F$25+$F$31-(SUMPRODUCT($D$5:$D$7*0.7,$E$5:$E$7)*$E$31)</f>
        <v>-13.582875389153932</v>
      </c>
      <c r="L8" s="34" cm="1">
        <f t="array" ref="L8">SUMPRODUCT($D$5:$D$7*0.8,$E$5:$E$7)+$F$8-$F$36+$F$33+$F$25+$F$31-(SUMPRODUCT($D$5:$D$7*0.8,$E$5:$E$7)*$E$31)</f>
        <v>25.557124610846113</v>
      </c>
      <c r="M8" s="34" cm="1">
        <f t="array" ref="M8">SUMPRODUCT($D$5:$D$7*0.9,$E$5:$E$7)+$F$8-$F$36+$F$33+$F$25+$F$31-(SUMPRODUCT($D$5:$D$7*0.9,$E$5:$E$7)*$E$31)</f>
        <v>64.697124610846103</v>
      </c>
      <c r="N8" s="34">
        <f>F9-F36+F33+F25</f>
        <v>103.83712461084609</v>
      </c>
      <c r="O8" s="34" cm="1">
        <f t="array" ref="O8">SUMPRODUCT($D$5:$D$7*1.1,$E$5:$E$7)+$F$8-$F$36+$F$33+$F$25+$F$31-(SUMPRODUCT($D$5:$D$7*1.1,$E$5:$E$7)*$E$31)</f>
        <v>142.97712461084609</v>
      </c>
      <c r="P8" s="34" cm="1">
        <f t="array" ref="P8">SUMPRODUCT($D$5:$D$7*1.2,$E$5:$E$7)+$F$8-$F$36+$F$33+$F$25+$F$31-(SUMPRODUCT($D$5:$D$7*1.2,$E$5:$E$7)*$E$31)</f>
        <v>182.11712461084608</v>
      </c>
      <c r="Q8" s="34" cm="1">
        <f t="array" ref="Q8">SUMPRODUCT($D$5:$D$7*1.3,$E$5:$E$7)+$F$8-$F$36+$F$33+$F$25+$F$31-(SUMPRODUCT($D$5:$D$7*1.3,$E$5:$E$7)*$E$31)</f>
        <v>221.25712461084612</v>
      </c>
    </row>
    <row r="9" spans="2:17" ht="16.5" customHeight="1">
      <c r="B9" s="148" t="s">
        <v>367</v>
      </c>
      <c r="C9" s="149"/>
      <c r="D9" s="153"/>
      <c r="E9" s="283"/>
      <c r="F9" s="166">
        <f>SUM(F5:F8)</f>
        <v>412</v>
      </c>
      <c r="G9" s="155"/>
      <c r="H9" s="155"/>
      <c r="I9" s="327"/>
      <c r="J9" s="222" t="s">
        <v>626</v>
      </c>
      <c r="K9" s="34" cm="1">
        <f t="array" ref="K9">SUMPRODUCT($D$5:$D$7*0.7,$E$5:$E$7*1.1)+$F$8-$F$36+$F$33+$F$25+$F$31-(SUMPRODUCT($D$5:$D$7*0.7,$E$5:$E$7*1.1)*$E$31)</f>
        <v>13.815124610846153</v>
      </c>
      <c r="L9" s="34" cm="1">
        <f t="array" ref="L9">SUMPRODUCT($D$5:$D$7*0.8,$E$5:$E$7*1.1)+$F$8-$F$36+$F$33+$F$25+$F$31-(SUMPRODUCT($D$5:$D$7*0.8,$E$5:$E$7*1.1)*$E$31)</f>
        <v>56.8691246108461</v>
      </c>
      <c r="M9" s="34" cm="1">
        <f t="array" ref="M9">SUMPRODUCT($D$5:$D$7*0.9,$E$5:$E$7*1.1)+$F$8-$F$36+$F$33+$F$25+$F$31-(SUMPRODUCT($D$5:$D$7*0.9,$E$5:$E$7*1.1)*$E$31)</f>
        <v>99.923124610846088</v>
      </c>
      <c r="N9" s="34" cm="1">
        <f t="array" ref="N9">SUMPRODUCT($D$5:$D$7*1,$E$5:$E$7*1.1)+$F$8-$F$36+$F$33+$F$25+$F$31-(SUMPRODUCT($D$5:$D$7*1,$E$5:$E$7*1.1)*$E$31)</f>
        <v>142.97712461084615</v>
      </c>
      <c r="O9" s="34" cm="1">
        <f t="array" ref="O9">SUMPRODUCT($D$5:$D$7*1.1,$E$5:$E$7*1.1)+$F$8-$F$36+$F$33+$F$25+$F$31-(SUMPRODUCT($D$5:$D$7*1.1,$E$5:$E$7*1.1)*$E$31)</f>
        <v>186.03112461084618</v>
      </c>
      <c r="P9" s="34" cm="1">
        <f t="array" ref="P9">SUMPRODUCT($D$5:$D$7*1.2,$E$5:$E$7*1.1)+$F$8-$F$36+$F$33+$F$25+$F$31-(SUMPRODUCT($D$5:$D$7*1.2,$E$5:$E$7*1.1)*$E$31)</f>
        <v>229.08512461084626</v>
      </c>
      <c r="Q9" s="34" cm="1">
        <f t="array" ref="Q9">SUMPRODUCT($D$5:$D$7*1.3,$E$5:$E$7*1.1)+$F$8-$F$36+$F$33+$F$25+$F$31-(SUMPRODUCT($D$5:$D$7*1.3,$E$5:$E$7*1.1)*$E$31)</f>
        <v>272.13912461084618</v>
      </c>
    </row>
    <row r="10" spans="2:17" ht="16.5" customHeight="1">
      <c r="B10" s="152"/>
      <c r="C10" s="149"/>
      <c r="D10" s="153"/>
      <c r="E10" s="149"/>
      <c r="F10" s="149"/>
      <c r="G10" s="137"/>
      <c r="H10" s="137"/>
      <c r="I10" s="327"/>
      <c r="J10" s="222" t="s">
        <v>627</v>
      </c>
      <c r="K10" s="34" cm="1">
        <f t="array" ref="K10">SUMPRODUCT($D$5:$D$7*0.7,$E$5:$E$7*1.2)+$F$8-$F$36+$F$33+$F$25+$F$31-(SUMPRODUCT($D$5:$D$7*0.7,$E$5:$E$7*1.2)*$E$31)</f>
        <v>41.21312461084608</v>
      </c>
      <c r="L10" s="34" cm="1">
        <f t="array" ref="L10">SUMPRODUCT($D$5:$D$7*0.8,$E$5:$E$7*1.2)+$F$8-$F$36+$F$33+$F$25+$F$31-(SUMPRODUCT($D$5:$D$7*0.8,$E$5:$E$7*1.2)*$E$31)</f>
        <v>88.181124610846084</v>
      </c>
      <c r="M10" s="34" cm="1">
        <f t="array" ref="M10">SUMPRODUCT($D$5:$D$7*0.9,$E$5:$E$7*1.2)+$F$8-$F$36+$F$33+$F$25+$F$31-(SUMPRODUCT($D$5:$D$7*0.9,$E$5:$E$7*1.2)*$E$31)</f>
        <v>135.14912461084609</v>
      </c>
      <c r="N10" s="34" cm="1">
        <f t="array" ref="N10">SUMPRODUCT($D$5:$D$7*1,$E$5:$E$7*1.2)+$F$8-$F$36+$F$33+$F$25+$F$31-(SUMPRODUCT($D$5:$D$7*1,$E$5:$E$7*1.2)*$E$31)</f>
        <v>182.11712461084608</v>
      </c>
      <c r="O10" s="34" cm="1">
        <f t="array" ref="O10">SUMPRODUCT($D$5:$D$7*1.1,$E$5:$E$7*1.2)+$F$8-$F$36+$F$33+$F$25+$F$31-(SUMPRODUCT($D$5:$D$7*1.1,$E$5:$E$7*1.2)*$E$31)</f>
        <v>229.08512461084615</v>
      </c>
      <c r="P10" s="34" cm="1">
        <f t="array" ref="P10">SUMPRODUCT($D$5:$D$7*1.2,$E$5:$E$7*1.2)+$F$8-$F$36+$F$33+$F$25+$F$31-(SUMPRODUCT($D$5:$D$7*1.2,$E$5:$E$7*1.2)*$E$31)</f>
        <v>276.05312461084611</v>
      </c>
      <c r="Q10" s="34" cm="1">
        <f t="array" ref="Q10">SUMPRODUCT($D$5:$D$7*1.3,$E$5:$E$7*1.2)+$F$8-$F$36+$F$33+$F$25+$F$31-(SUMPRODUCT($D$5:$D$7*1.3,$E$5:$E$7*1.2)*$E$31)</f>
        <v>323.02112461084613</v>
      </c>
    </row>
    <row r="11" spans="2:17" ht="16.5" customHeight="1">
      <c r="B11" s="154" t="s">
        <v>371</v>
      </c>
      <c r="C11" s="141" t="s">
        <v>372</v>
      </c>
      <c r="D11" s="142" t="s">
        <v>10</v>
      </c>
      <c r="E11" s="142" t="s">
        <v>614</v>
      </c>
      <c r="F11" s="142" t="s">
        <v>613</v>
      </c>
      <c r="G11" s="137"/>
      <c r="H11" s="137"/>
      <c r="I11" s="327"/>
      <c r="J11" s="223" t="s">
        <v>628</v>
      </c>
      <c r="K11" s="34" cm="1">
        <f t="array" ref="K11">SUMPRODUCT($D$5:$D$7*0.7,$E$5:$E$7*1.3)+$F$8-$F$36+$F$33+$F$25+$F$31-(SUMPRODUCT($D$5:$D$7*0.7,$E$5:$E$7*1.3)*$E$31)</f>
        <v>68.611124610846105</v>
      </c>
      <c r="L11" s="34" cm="1">
        <f t="array" ref="L11">SUMPRODUCT($D$5:$D$7*0.8,$E$5:$E$7*1.3)+$F$8-$F$36+$F$33+$F$25+$F$31-(SUMPRODUCT($D$5:$D$7*0.8,$E$5:$E$7*1.3)*$E$31)</f>
        <v>119.49312461084611</v>
      </c>
      <c r="M11" s="34" cm="1">
        <f t="array" ref="M11">SUMPRODUCT($D$5:$D$7*0.9,$E$5:$E$7*1.3)+$F$8-$F$36+$F$33+$F$25+$F$31-(SUMPRODUCT($D$5:$D$7*0.9,$E$5:$E$7*1.3)*$E$31)</f>
        <v>170.37512461084611</v>
      </c>
      <c r="N11" s="34" cm="1">
        <f t="array" ref="N11">SUMPRODUCT($D$5:$D$7*1,$E$5:$E$7*1.3)+$F$8-$F$36+$F$33+$F$25+$F$31-(SUMPRODUCT($D$5:$D$7*1,$E$5:$E$7*1.3)*$E$31)</f>
        <v>221.25712461084612</v>
      </c>
      <c r="O11" s="34" cm="1">
        <f t="array" ref="O11">SUMPRODUCT($D$5:$D$7*1.1,$E$5:$E$7*1.3)+$F$8-$F$36+$F$33+$F$25+$F$31-(SUMPRODUCT($D$5:$D$7*1.1,$E$5:$E$7*1.3)*$E$31)</f>
        <v>272.13912461084612</v>
      </c>
      <c r="P11" s="34" cm="1">
        <f t="array" ref="P11">SUMPRODUCT($D$5:$D$7*1.2,$E$5:$E$7*1.3)+$F$8-$F$36+$F$33+$F$25+$F$31-(SUMPRODUCT($D$5:$D$7*1.2,$E$5:$E$7*1.3)*$E$31)</f>
        <v>323.02112461084613</v>
      </c>
      <c r="Q11" s="34" cm="1">
        <f t="array" ref="Q11">SUMPRODUCT($D$5:$D$7*1.3,$E$5:$E$7*1.3)+$F$8-$F$36+$F$33+$F$25+$F$31-(SUMPRODUCT($D$5:$D$7*1.3,$E$5:$E$7*1.3)*$E$31)</f>
        <v>373.90312461084608</v>
      </c>
    </row>
    <row r="12" spans="2:17" ht="16.5" customHeight="1">
      <c r="B12" s="156" t="s">
        <v>11</v>
      </c>
      <c r="C12" s="145" t="s">
        <v>609</v>
      </c>
      <c r="D12" s="25">
        <v>0</v>
      </c>
      <c r="E12" s="14">
        <v>0</v>
      </c>
      <c r="F12" s="163">
        <f>D12*E12</f>
        <v>0</v>
      </c>
      <c r="G12" s="137"/>
      <c r="H12" s="137"/>
      <c r="I12" s="158"/>
      <c r="J12" s="159"/>
      <c r="K12" s="4"/>
      <c r="L12" s="4"/>
      <c r="M12" s="4"/>
      <c r="N12" s="4"/>
      <c r="O12" s="4"/>
      <c r="P12" s="4"/>
      <c r="Q12" s="4"/>
    </row>
    <row r="13" spans="2:17" ht="16.5" customHeight="1">
      <c r="B13" s="156" t="s">
        <v>812</v>
      </c>
      <c r="C13" s="145"/>
      <c r="D13" s="149"/>
      <c r="E13" s="283"/>
      <c r="F13" s="163">
        <f>SUMPRODUCT(D14:D17,E14:E17)</f>
        <v>137.4</v>
      </c>
      <c r="G13" s="137"/>
      <c r="H13" s="137"/>
      <c r="I13" s="4"/>
      <c r="J13" s="160" t="s">
        <v>605</v>
      </c>
      <c r="K13" s="4"/>
      <c r="L13" s="4"/>
      <c r="M13" s="4"/>
      <c r="N13" s="4"/>
      <c r="O13" s="4"/>
      <c r="P13" s="4"/>
      <c r="Q13" s="4"/>
    </row>
    <row r="14" spans="2:17" ht="16.5" customHeight="1">
      <c r="B14" s="157" t="s">
        <v>12</v>
      </c>
      <c r="C14" s="145" t="s">
        <v>609</v>
      </c>
      <c r="D14" s="32">
        <v>80</v>
      </c>
      <c r="E14" s="283">
        <f>Inputs!D6</f>
        <v>0.7</v>
      </c>
      <c r="F14" s="163"/>
      <c r="G14" s="137"/>
      <c r="H14" s="137"/>
      <c r="I14" s="4"/>
      <c r="J14" s="160" t="s">
        <v>606</v>
      </c>
      <c r="K14" s="4"/>
      <c r="L14" s="4"/>
      <c r="M14" s="4"/>
      <c r="N14" s="4"/>
      <c r="O14" s="4"/>
      <c r="P14" s="4"/>
      <c r="Q14" s="4"/>
    </row>
    <row r="15" spans="2:17" ht="16.5" customHeight="1">
      <c r="B15" s="157" t="s">
        <v>13</v>
      </c>
      <c r="C15" s="145" t="s">
        <v>609</v>
      </c>
      <c r="D15" s="32">
        <v>30</v>
      </c>
      <c r="E15" s="283">
        <f>Inputs!D8</f>
        <v>0.73</v>
      </c>
      <c r="F15" s="163"/>
      <c r="G15" s="137"/>
      <c r="H15" s="137"/>
      <c r="I15" s="4"/>
      <c r="J15" s="160" t="s">
        <v>621</v>
      </c>
      <c r="K15" s="4"/>
      <c r="L15" s="4"/>
      <c r="M15" s="4"/>
      <c r="N15" s="4"/>
      <c r="O15" s="4"/>
      <c r="P15" s="4"/>
      <c r="Q15" s="4"/>
    </row>
    <row r="16" spans="2:17" ht="16.5" customHeight="1">
      <c r="B16" s="157" t="s">
        <v>5</v>
      </c>
      <c r="C16" s="145" t="s">
        <v>609</v>
      </c>
      <c r="D16" s="32">
        <v>100</v>
      </c>
      <c r="E16" s="283">
        <f>Inputs!D9</f>
        <v>0.42</v>
      </c>
      <c r="F16" s="163"/>
      <c r="G16" s="137"/>
      <c r="H16" s="137"/>
    </row>
    <row r="17" spans="2:8" ht="16.5" customHeight="1">
      <c r="B17" s="157" t="s">
        <v>6</v>
      </c>
      <c r="C17" s="145" t="s">
        <v>611</v>
      </c>
      <c r="D17" s="27">
        <v>0.5</v>
      </c>
      <c r="E17" s="283">
        <f>Inputs!D10</f>
        <v>35</v>
      </c>
      <c r="F17" s="284"/>
      <c r="G17" s="138"/>
    </row>
    <row r="18" spans="2:8" ht="16.5" customHeight="1">
      <c r="B18" s="156" t="s">
        <v>813</v>
      </c>
      <c r="C18" s="145" t="s">
        <v>589</v>
      </c>
      <c r="D18" s="149"/>
      <c r="E18" s="283"/>
      <c r="F18" s="14">
        <v>0</v>
      </c>
      <c r="G18" s="137"/>
    </row>
    <row r="19" spans="2:8" ht="16.5" customHeight="1">
      <c r="B19" s="156" t="s">
        <v>556</v>
      </c>
      <c r="C19" s="145" t="s">
        <v>589</v>
      </c>
      <c r="D19" s="149"/>
      <c r="E19" s="283"/>
      <c r="F19" s="14">
        <v>10</v>
      </c>
      <c r="G19" s="137"/>
      <c r="H19" s="138"/>
    </row>
    <row r="20" spans="2:8" ht="16.5" customHeight="1">
      <c r="B20" s="156" t="s">
        <v>14</v>
      </c>
      <c r="C20" s="145" t="s">
        <v>589</v>
      </c>
      <c r="D20" s="149"/>
      <c r="E20" s="283"/>
      <c r="F20" s="14">
        <v>0</v>
      </c>
      <c r="G20" s="137"/>
      <c r="H20" s="137"/>
    </row>
    <row r="21" spans="2:8" ht="16.5" customHeight="1">
      <c r="B21" s="156" t="s">
        <v>15</v>
      </c>
      <c r="C21" s="145" t="s">
        <v>589</v>
      </c>
      <c r="D21" s="149"/>
      <c r="E21" s="283"/>
      <c r="F21" s="163">
        <f>G49</f>
        <v>71.552250000000001</v>
      </c>
      <c r="G21" s="137"/>
      <c r="H21" s="137"/>
    </row>
    <row r="22" spans="2:8" ht="16.5" customHeight="1">
      <c r="B22" s="156" t="s">
        <v>607</v>
      </c>
      <c r="C22" s="145" t="s">
        <v>590</v>
      </c>
      <c r="D22" s="149">
        <f>F61</f>
        <v>0.50122414350355526</v>
      </c>
      <c r="E22" s="283">
        <f>Inputs!D4</f>
        <v>22</v>
      </c>
      <c r="F22" s="163">
        <f>E22*D22</f>
        <v>11.026931157078216</v>
      </c>
      <c r="G22" s="137"/>
      <c r="H22" s="137"/>
    </row>
    <row r="23" spans="2:8" ht="16.5" customHeight="1">
      <c r="B23" s="156" t="s">
        <v>548</v>
      </c>
      <c r="C23" s="145" t="s">
        <v>616</v>
      </c>
      <c r="D23" s="149">
        <f>E61</f>
        <v>2.0891344537815124</v>
      </c>
      <c r="E23" s="283">
        <f>Inputs!D5</f>
        <v>2.9</v>
      </c>
      <c r="F23" s="163">
        <f>D23*E23</f>
        <v>6.0584899159663861</v>
      </c>
      <c r="G23" s="137"/>
      <c r="H23" s="137"/>
    </row>
    <row r="24" spans="2:8" ht="16.5" customHeight="1">
      <c r="B24" s="156" t="s">
        <v>16</v>
      </c>
      <c r="C24" s="145" t="s">
        <v>589</v>
      </c>
      <c r="D24" s="162"/>
      <c r="E24" s="283"/>
      <c r="F24" s="163">
        <f>G61-F23-F22</f>
        <v>14.285451865379155</v>
      </c>
      <c r="G24" s="137"/>
      <c r="H24" s="137"/>
    </row>
    <row r="25" spans="2:8" ht="16.5" customHeight="1">
      <c r="B25" s="156" t="s">
        <v>608</v>
      </c>
      <c r="C25" s="160" t="s">
        <v>612</v>
      </c>
      <c r="E25" s="239">
        <v>0.03</v>
      </c>
      <c r="F25" s="163">
        <f>E25*F9</f>
        <v>12.36</v>
      </c>
      <c r="G25" s="137"/>
      <c r="H25" s="138"/>
    </row>
    <row r="26" spans="2:8" ht="16.5" customHeight="1">
      <c r="B26" s="156" t="s">
        <v>17</v>
      </c>
      <c r="C26" s="145" t="s">
        <v>589</v>
      </c>
      <c r="D26" s="149"/>
      <c r="E26" s="153"/>
      <c r="F26" s="14">
        <v>0</v>
      </c>
      <c r="G26" s="137"/>
      <c r="H26" s="137"/>
    </row>
    <row r="27" spans="2:8" ht="16.5" customHeight="1">
      <c r="B27" s="156" t="s">
        <v>7</v>
      </c>
      <c r="C27" s="145" t="s">
        <v>617</v>
      </c>
      <c r="D27" s="149">
        <f>SUM(F12:F26)/2</f>
        <v>131.34156146921188</v>
      </c>
      <c r="E27" s="164">
        <f>Inputs!D11</f>
        <v>7.2499999999999995E-2</v>
      </c>
      <c r="F27" s="35">
        <f>E27*D27</f>
        <v>9.5222632065178612</v>
      </c>
      <c r="G27" s="137"/>
      <c r="H27" s="137"/>
    </row>
    <row r="28" spans="2:8" ht="16.5" customHeight="1">
      <c r="B28" s="148" t="s">
        <v>368</v>
      </c>
      <c r="C28" s="289"/>
      <c r="D28" s="165"/>
      <c r="E28" s="149"/>
      <c r="F28" s="166">
        <f>SUM(F12:F27)</f>
        <v>272.2053861449416</v>
      </c>
      <c r="G28" s="155"/>
      <c r="H28" s="155"/>
    </row>
    <row r="29" spans="2:8" ht="16.5" customHeight="1">
      <c r="B29" s="152"/>
      <c r="C29" s="152"/>
      <c r="D29" s="153"/>
      <c r="E29" s="149"/>
      <c r="F29" s="167"/>
      <c r="G29" s="138"/>
      <c r="H29" s="138"/>
    </row>
    <row r="30" spans="2:8" ht="16.5" customHeight="1">
      <c r="B30" s="154" t="s">
        <v>557</v>
      </c>
      <c r="C30" s="141" t="s">
        <v>372</v>
      </c>
      <c r="D30" s="142" t="s">
        <v>10</v>
      </c>
      <c r="E30" s="142" t="s">
        <v>614</v>
      </c>
      <c r="F30" s="142" t="s">
        <v>613</v>
      </c>
      <c r="G30" s="137"/>
      <c r="H30" s="137"/>
    </row>
    <row r="31" spans="2:8" ht="16.5" customHeight="1">
      <c r="B31" s="156" t="s">
        <v>8</v>
      </c>
      <c r="C31" s="213" t="s">
        <v>612</v>
      </c>
      <c r="E31" s="26">
        <v>0.05</v>
      </c>
      <c r="F31" s="163">
        <f>E31*F9</f>
        <v>20.6</v>
      </c>
      <c r="G31" s="137"/>
      <c r="H31" s="137"/>
    </row>
    <row r="32" spans="2:8" ht="16.5" customHeight="1">
      <c r="B32" s="156" t="s">
        <v>552</v>
      </c>
      <c r="C32" s="145" t="s">
        <v>589</v>
      </c>
      <c r="D32" s="153"/>
      <c r="E32" s="149"/>
      <c r="F32" s="163">
        <f>H61</f>
        <v>27.717489244212274</v>
      </c>
      <c r="G32" s="137"/>
      <c r="H32" s="137"/>
    </row>
    <row r="33" spans="1:9" ht="16.5" customHeight="1">
      <c r="B33" s="156" t="s">
        <v>18</v>
      </c>
      <c r="C33" s="145" t="s">
        <v>589</v>
      </c>
      <c r="D33" s="153"/>
      <c r="E33" s="149"/>
      <c r="F33" s="31">
        <v>45</v>
      </c>
      <c r="G33" s="137"/>
      <c r="H33" s="137"/>
    </row>
    <row r="34" spans="1:9" ht="16.5" customHeight="1">
      <c r="B34" s="148" t="s">
        <v>369</v>
      </c>
      <c r="C34" s="149"/>
      <c r="D34" s="153"/>
      <c r="E34" s="149"/>
      <c r="F34" s="166">
        <f>SUM(F31:F33)</f>
        <v>93.317489244212283</v>
      </c>
      <c r="G34" s="137"/>
      <c r="H34" s="137"/>
    </row>
    <row r="35" spans="1:9" ht="16.5" customHeight="1">
      <c r="B35" s="152"/>
      <c r="C35" s="149"/>
      <c r="D35" s="153"/>
      <c r="E35" s="149"/>
      <c r="F35" s="163"/>
      <c r="G35" s="155"/>
      <c r="H35" s="155"/>
    </row>
    <row r="36" spans="1:9" ht="16.5" customHeight="1">
      <c r="B36" s="148" t="s">
        <v>370</v>
      </c>
      <c r="C36" s="149"/>
      <c r="D36" s="153"/>
      <c r="E36" s="153"/>
      <c r="F36" s="166">
        <f>F28+F34</f>
        <v>365.52287538915391</v>
      </c>
      <c r="G36" s="137"/>
      <c r="H36" s="137"/>
    </row>
    <row r="37" spans="1:9" ht="16.5" customHeight="1">
      <c r="B37" s="152"/>
      <c r="C37" s="149"/>
      <c r="D37" s="153"/>
      <c r="E37" s="149"/>
      <c r="F37" s="163"/>
      <c r="G37" s="155"/>
      <c r="H37" s="155"/>
    </row>
    <row r="38" spans="1:9" ht="16.5" customHeight="1">
      <c r="B38" s="172" t="s">
        <v>634</v>
      </c>
      <c r="C38" s="214"/>
      <c r="D38" s="215"/>
      <c r="E38" s="214"/>
      <c r="F38" s="216">
        <f>F9-F28</f>
        <v>139.7946138550584</v>
      </c>
      <c r="G38" s="138"/>
      <c r="H38" s="137"/>
    </row>
    <row r="39" spans="1:9" ht="16.5" customHeight="1">
      <c r="B39" s="173" t="s">
        <v>635</v>
      </c>
      <c r="C39" s="149"/>
      <c r="D39" s="153"/>
      <c r="E39" s="149"/>
      <c r="F39" s="166">
        <f>F9-F36</f>
        <v>46.47712461084609</v>
      </c>
      <c r="G39" s="137"/>
      <c r="H39" s="137"/>
    </row>
    <row r="40" spans="1:9" ht="15.95" customHeight="1">
      <c r="B40" s="175" t="s">
        <v>636</v>
      </c>
      <c r="C40" s="170"/>
      <c r="D40" s="171"/>
      <c r="E40" s="170"/>
      <c r="F40" s="176">
        <f>F9-F36+F25+F33</f>
        <v>103.83712461084609</v>
      </c>
      <c r="G40" s="137"/>
      <c r="H40" s="137"/>
    </row>
    <row r="41" spans="1:9" ht="15.95" customHeight="1">
      <c r="B41" s="138"/>
      <c r="C41" s="137"/>
      <c r="D41" s="178"/>
      <c r="E41" s="137"/>
      <c r="F41" s="137"/>
      <c r="G41" s="137"/>
      <c r="H41" s="137"/>
    </row>
    <row r="42" spans="1:9">
      <c r="B42" s="138"/>
      <c r="C42" s="137"/>
      <c r="D42" s="137"/>
      <c r="E42" s="137"/>
      <c r="F42" s="137"/>
      <c r="G42" s="138"/>
      <c r="H42" s="138"/>
    </row>
    <row r="43" spans="1:9" ht="15.75">
      <c r="B43" s="319" t="s">
        <v>763</v>
      </c>
      <c r="C43" s="319"/>
      <c r="D43" s="319"/>
      <c r="E43" s="319"/>
      <c r="F43" s="319"/>
      <c r="G43" s="179"/>
      <c r="H43" s="180"/>
    </row>
    <row r="44" spans="1:9">
      <c r="B44" s="181" t="s">
        <v>764</v>
      </c>
      <c r="C44" s="182" t="s">
        <v>547</v>
      </c>
      <c r="D44" s="182" t="s">
        <v>372</v>
      </c>
      <c r="E44" s="182" t="s">
        <v>765</v>
      </c>
      <c r="F44" s="182" t="s">
        <v>527</v>
      </c>
      <c r="G44" s="183" t="s">
        <v>766</v>
      </c>
      <c r="H44" s="180"/>
    </row>
    <row r="45" spans="1:9" s="2" customFormat="1">
      <c r="A45" s="1"/>
      <c r="B45" s="264" t="s">
        <v>374</v>
      </c>
      <c r="C45" s="258">
        <f>IFERROR(VLOOKUP(B45,'Machinery Input Tables'!$B$133:$E$182,2,FALSE),0)</f>
        <v>7.3709999999999996</v>
      </c>
      <c r="D45" s="258" t="str">
        <f>IFERROR(VLOOKUP(B45,'Machinery Input Tables'!$B$133:$E$182,3,FALSE),0)</f>
        <v>per acre</v>
      </c>
      <c r="E45" s="266"/>
      <c r="F45" s="272">
        <v>1</v>
      </c>
      <c r="G45" s="184">
        <f>IFERROR(C45*F45*IF(D45="per acre",1,E45),"-")</f>
        <v>7.3709999999999996</v>
      </c>
      <c r="H45" s="180"/>
      <c r="I45" s="1"/>
    </row>
    <row r="46" spans="1:9">
      <c r="A46" s="2"/>
      <c r="B46" s="264" t="s">
        <v>553</v>
      </c>
      <c r="C46" s="258">
        <f>IFERROR(VLOOKUP(B46,'Machinery Input Tables'!$B$133:$E$182,2,FALSE),0)</f>
        <v>34.125</v>
      </c>
      <c r="D46" s="258" t="str">
        <f>IFERROR(VLOOKUP(B46,'Machinery Input Tables'!$B$133:$E$182,3,FALSE),0)</f>
        <v>per acre</v>
      </c>
      <c r="E46" s="266"/>
      <c r="F46" s="272">
        <v>1</v>
      </c>
      <c r="G46" s="184">
        <f>IFERROR(C46*F46*IF(D46="per acre",1,E46),"-")</f>
        <v>34.125</v>
      </c>
      <c r="H46" s="180"/>
    </row>
    <row r="47" spans="1:9">
      <c r="B47" s="264" t="s">
        <v>554</v>
      </c>
      <c r="C47" s="258">
        <f>IFERROR(VLOOKUP(B47,'Machinery Input Tables'!$B$133:$E$182,2,FALSE),0)</f>
        <v>0.30449999999999999</v>
      </c>
      <c r="D47" s="258" t="str">
        <f>IFERROR(VLOOKUP(B47,'Machinery Input Tables'!$B$133:$E$182,3,FALSE),0)</f>
        <v>per bushel</v>
      </c>
      <c r="E47" s="264">
        <v>12.5</v>
      </c>
      <c r="F47" s="272">
        <v>1</v>
      </c>
      <c r="G47" s="184">
        <f>IFERROR(C47*F47*IF(D47="per acre",1,E47),"-")</f>
        <v>3.8062499999999999</v>
      </c>
      <c r="H47" s="180"/>
    </row>
    <row r="48" spans="1:9">
      <c r="B48" s="265" t="s">
        <v>555</v>
      </c>
      <c r="C48" s="259">
        <f>IFERROR(VLOOKUP(B48,'Machinery Input Tables'!$B$133:$E$182,2,FALSE),0)</f>
        <v>6.8250000000000002</v>
      </c>
      <c r="D48" s="260" t="str">
        <f>IFERROR(VLOOKUP(B48,'Machinery Input Tables'!$B$133:$E$182,3,FALSE),0)</f>
        <v>per bale</v>
      </c>
      <c r="E48" s="265">
        <f>(D6*2000)/1300</f>
        <v>3.8461538461538463</v>
      </c>
      <c r="F48" s="290">
        <v>1</v>
      </c>
      <c r="G48" s="185">
        <f>IFERROR(C48*F48*IF(D48="per acre",1,E48),"-")</f>
        <v>26.25</v>
      </c>
      <c r="H48" s="180"/>
    </row>
    <row r="49" spans="2:9">
      <c r="B49" s="186" t="s">
        <v>365</v>
      </c>
      <c r="C49" s="187"/>
      <c r="D49" s="186"/>
      <c r="E49" s="187"/>
      <c r="F49" s="187"/>
      <c r="G49" s="188">
        <f>SUM(G45:G48)</f>
        <v>71.552250000000001</v>
      </c>
      <c r="H49" s="180"/>
    </row>
    <row r="50" spans="2:9" ht="15.75">
      <c r="B50" s="319" t="s">
        <v>767</v>
      </c>
      <c r="C50" s="319"/>
      <c r="D50" s="319"/>
      <c r="E50" s="319"/>
      <c r="F50" s="319"/>
      <c r="G50" s="319"/>
      <c r="H50" s="319"/>
      <c r="I50" s="319"/>
    </row>
    <row r="51" spans="2:9">
      <c r="B51" s="320" t="s">
        <v>512</v>
      </c>
      <c r="C51" s="322" t="s">
        <v>513</v>
      </c>
      <c r="D51" s="190" t="s">
        <v>604</v>
      </c>
      <c r="E51" s="322" t="s">
        <v>514</v>
      </c>
      <c r="F51" s="322" t="s">
        <v>515</v>
      </c>
      <c r="G51" s="189" t="s">
        <v>352</v>
      </c>
      <c r="H51" s="189" t="s">
        <v>353</v>
      </c>
      <c r="I51" s="324" t="s">
        <v>516</v>
      </c>
    </row>
    <row r="52" spans="2:9">
      <c r="B52" s="321"/>
      <c r="C52" s="323"/>
      <c r="D52" s="192" t="s">
        <v>768</v>
      </c>
      <c r="E52" s="323"/>
      <c r="F52" s="323"/>
      <c r="G52" s="191" t="s">
        <v>819</v>
      </c>
      <c r="H52" s="191" t="s">
        <v>819</v>
      </c>
      <c r="I52" s="325"/>
    </row>
    <row r="53" spans="2:9" ht="16.5" customHeight="1">
      <c r="B53" s="125"/>
      <c r="C53" s="193" t="s">
        <v>588</v>
      </c>
      <c r="D53" s="194" t="s">
        <v>551</v>
      </c>
      <c r="E53" s="194" t="s">
        <v>769</v>
      </c>
      <c r="F53" s="194" t="s">
        <v>549</v>
      </c>
      <c r="G53" s="194" t="s">
        <v>770</v>
      </c>
      <c r="H53" s="194" t="s">
        <v>770</v>
      </c>
      <c r="I53" s="194" t="s">
        <v>550</v>
      </c>
    </row>
    <row r="54" spans="2:9">
      <c r="B54" s="132" t="s">
        <v>595</v>
      </c>
      <c r="C54" s="132" t="s">
        <v>518</v>
      </c>
      <c r="D54" s="133">
        <v>1</v>
      </c>
      <c r="E54" s="195">
        <f>IFERROR(IF(ISBLANK(C54),"",IF(OR(ISBLANK(B54),IFERROR(VLOOKUP(B54,'Machinery Input Tables'!$A$6:$AE$121,13,FALSE),"")='Machinery Input Tables'!$M$128),1,VLOOKUP(B54,'Machinery Input Tables'!$A$6:$AE$121,28,FALSE))*VLOOKUP(C54,'Machinery Input Tables'!$AG$6:$AZ$32,19,FALSE))*D54,"-")</f>
        <v>0.75624999999999987</v>
      </c>
      <c r="F54" s="195">
        <f>IFERROR(IF(AND(ISBLANK(B54)*ISBLANK(C54)),"",IF(ISBLANK(B54),1,IF(VLOOKUP(B54,'Machinery Input Tables'!$A$6:$AE$121,13,FALSE)='Machinery Input Tables'!$M$128,VLOOKUP(B54,'Machinery Input Tables'!$A$6:$AE$121,17,FALSE),VLOOKUP(B54,'Machinery Input Tables'!$A$6:$AE$121,28,FALSE))))*D54,"-")</f>
        <v>0.13221153846153844</v>
      </c>
      <c r="G54" s="196">
        <f>IFERROR(IF(ISBLANK(C54),"",E54*'Machinery Input Tables'!$BO$10*'Machinery Input Tables'!$BO$11+E54*'Machinery Input Tables'!$BO$10+F54*'Machinery Input Tables'!$BO$6+(VLOOKUP(C54,'Machinery Input Tables'!$AG$6:$AZ$32,18,FALSE)*IF(IFERROR(VLOOKUP(B54,'Machinery Input Tables'!$A$6:$AE$121,13,FALSE)='Machinery Input Tables'!$M$128,1),1,VLOOKUP(B54,'Machinery Input Tables'!$A$6:$AE$121,28,FALSE))+IFERROR(VLOOKUP(B54,'Machinery Input Tables'!$A$6:$AE$121,27,FALSE),0))*D54),"-")</f>
        <v>9.3138798076923059</v>
      </c>
      <c r="H54" s="196">
        <f>IFERROR((IFERROR(VLOOKUP(B54,'Machinery Input Tables'!$A$6:$AE$121,24,FALSE),0)+VLOOKUP(C54,'Machinery Input Tables'!$AG$6:$AZ$32,20,FALSE))*IF(IFERROR(VLOOKUP(B54,'Machinery Input Tables'!$A$6:$AE$121,13,FALSE)='Machinery Input Tables'!$M$128,1),1,VLOOKUP(B54,'Machinery Input Tables'!$A$6:$AE$121,28,FALSE))*D54,"-")</f>
        <v>10.601783156411408</v>
      </c>
      <c r="I54" s="196">
        <f>IFERROR(IF(ISBLANK(AND(B54,C54)),"",SUM(G54:H54)),"-")</f>
        <v>19.915662964103714</v>
      </c>
    </row>
    <row r="55" spans="2:9">
      <c r="B55" s="132" t="s">
        <v>598</v>
      </c>
      <c r="C55" s="132" t="s">
        <v>536</v>
      </c>
      <c r="D55" s="133">
        <v>1</v>
      </c>
      <c r="E55" s="195">
        <f>IFERROR(IF(ISBLANK(C55),"",IF(OR(ISBLANK(B55),IFERROR(VLOOKUP(B55,'Machinery Input Tables'!$A$6:$AE$121,13,FALSE),"")='Machinery Input Tables'!$M$128),1,VLOOKUP(B55,'Machinery Input Tables'!$A$6:$AE$121,28,FALSE))*VLOOKUP(C55,'Machinery Input Tables'!$AG$6:$AZ$32,19,FALSE))*D55,"-")</f>
        <v>0.13345588235294117</v>
      </c>
      <c r="F55" s="195">
        <f>IFERROR(IF(AND(ISBLANK(B55)*ISBLANK(C55)),"",IF(ISBLANK(B55),1,IF(VLOOKUP(B55,'Machinery Input Tables'!$A$6:$AE$121,13,FALSE)='Machinery Input Tables'!$M$128,VLOOKUP(B55,'Machinery Input Tables'!$A$6:$AE$121,17,FALSE),VLOOKUP(B55,'Machinery Input Tables'!$A$6:$AE$121,28,FALSE))))*D55,"-")</f>
        <v>4.0441176470588237E-2</v>
      </c>
      <c r="G55" s="196">
        <f>IFERROR(IF(ISBLANK(C55),"",E55*'Machinery Input Tables'!$BO$10*'Machinery Input Tables'!$BO$11+E55*'Machinery Input Tables'!$BO$10+F55*'Machinery Input Tables'!$BO$6+(VLOOKUP(C55,'Machinery Input Tables'!$AG$6:$AZ$32,18,FALSE)*IF(IFERROR(VLOOKUP(B55,'Machinery Input Tables'!$A$6:$AE$121,13,FALSE)='Machinery Input Tables'!$M$128,1),1,VLOOKUP(B55,'Machinery Input Tables'!$A$6:$AE$121,28,FALSE))+IFERROR(VLOOKUP(B55,'Machinery Input Tables'!$A$6:$AE$121,27,FALSE),0))*D55),"-")</f>
        <v>1.7088183156144658</v>
      </c>
      <c r="H55" s="196">
        <f>IFERROR((IFERROR(VLOOKUP(B55,'Machinery Input Tables'!$A$6:$AE$121,24,FALSE),0)+VLOOKUP(C55,'Machinery Input Tables'!$AG$6:$AZ$32,20,FALSE))*IF(IFERROR(VLOOKUP(B55,'Machinery Input Tables'!$A$6:$AE$121,13,FALSE)='Machinery Input Tables'!$M$128,1),1,VLOOKUP(B55,'Machinery Input Tables'!$A$6:$AE$121,28,FALSE))*D55,"-")</f>
        <v>1.813394927167687</v>
      </c>
      <c r="I55" s="196">
        <f t="shared" ref="I55:I60" si="0">IFERROR(IF(ISBLANK(AND(B55,C55)),"",SUM(G55:H55)),"-")</f>
        <v>3.5222132427821529</v>
      </c>
    </row>
    <row r="56" spans="2:9">
      <c r="B56" s="132" t="s">
        <v>599</v>
      </c>
      <c r="C56" s="132" t="s">
        <v>518</v>
      </c>
      <c r="D56" s="133">
        <v>1</v>
      </c>
      <c r="E56" s="195">
        <f>IFERROR(IF(ISBLANK(C56),"",IF(OR(ISBLANK(B56),IFERROR(VLOOKUP(B56,'Machinery Input Tables'!$A$6:$AE$121,13,FALSE),"")='Machinery Input Tables'!$M$128),1,VLOOKUP(B56,'Machinery Input Tables'!$A$6:$AE$121,28,FALSE))*VLOOKUP(C56,'Machinery Input Tables'!$AG$6:$AZ$32,19,FALSE))*D56,"-")</f>
        <v>0.4494285714285714</v>
      </c>
      <c r="F56" s="195">
        <f>IFERROR(IF(AND(ISBLANK(B56)*ISBLANK(C56)),"",IF(ISBLANK(B56),1,IF(VLOOKUP(B56,'Machinery Input Tables'!$A$6:$AE$121,13,FALSE)='Machinery Input Tables'!$M$128,VLOOKUP(B56,'Machinery Input Tables'!$A$6:$AE$121,17,FALSE),VLOOKUP(B56,'Machinery Input Tables'!$A$6:$AE$121,28,FALSE))))*D56,"-")</f>
        <v>7.857142857142857E-2</v>
      </c>
      <c r="G56" s="196">
        <f>IFERROR(IF(ISBLANK(C56),"",E56*'Machinery Input Tables'!$BO$10*'Machinery Input Tables'!$BO$11+E56*'Machinery Input Tables'!$BO$10+F56*'Machinery Input Tables'!$BO$6+(VLOOKUP(C56,'Machinery Input Tables'!$AG$6:$AZ$32,18,FALSE)*IF(IFERROR(VLOOKUP(B56,'Machinery Input Tables'!$A$6:$AE$121,13,FALSE)='Machinery Input Tables'!$M$128,1),1,VLOOKUP(B56,'Machinery Input Tables'!$A$6:$AE$121,28,FALSE))+IFERROR(VLOOKUP(B56,'Machinery Input Tables'!$A$6:$AE$121,27,FALSE),0))*D56),"-")</f>
        <v>8.2056748151169909</v>
      </c>
      <c r="H56" s="196">
        <f>IFERROR((IFERROR(VLOOKUP(B56,'Machinery Input Tables'!$A$6:$AE$121,24,FALSE),0)+VLOOKUP(C56,'Machinery Input Tables'!$AG$6:$AZ$32,20,FALSE))*IF(IFERROR(VLOOKUP(B56,'Machinery Input Tables'!$A$6:$AE$121,13,FALSE)='Machinery Input Tables'!$M$128,1),1,VLOOKUP(B56,'Machinery Input Tables'!$A$6:$AE$121,28,FALSE))*D56,"-")</f>
        <v>10.233363928062689</v>
      </c>
      <c r="I56" s="196">
        <f t="shared" si="0"/>
        <v>18.43903874317968</v>
      </c>
    </row>
    <row r="57" spans="2:9">
      <c r="B57" s="132"/>
      <c r="C57" s="132" t="s">
        <v>575</v>
      </c>
      <c r="D57" s="133">
        <v>0.25</v>
      </c>
      <c r="E57" s="195">
        <f>IFERROR(IF(ISBLANK(C57),"",IF(OR(ISBLANK(B57),IFERROR(VLOOKUP(B57,'Machinery Input Tables'!$A$6:$AE$121,13,FALSE),"")='Machinery Input Tables'!$M$128),1,VLOOKUP(B57,'Machinery Input Tables'!$A$6:$AE$121,28,FALSE))*VLOOKUP(C57,'Machinery Input Tables'!$AG$6:$AZ$32,19,FALSE))*D57,"-")</f>
        <v>0.75</v>
      </c>
      <c r="F57" s="195">
        <f>IFERROR(IF(AND(ISBLANK(B57)*ISBLANK(C57)),"",IF(ISBLANK(B57),1,IF(VLOOKUP(B57,'Machinery Input Tables'!$A$6:$AE$121,13,FALSE)='Machinery Input Tables'!$M$128,VLOOKUP(B57,'Machinery Input Tables'!$A$6:$AE$121,17,FALSE),VLOOKUP(B57,'Machinery Input Tables'!$A$6:$AE$121,28,FALSE))))*D57,"-")</f>
        <v>0.25</v>
      </c>
      <c r="G57" s="196">
        <f>IFERROR(IF(ISBLANK(C57),"",E57*'Machinery Input Tables'!$BO$10*'Machinery Input Tables'!$BO$11+E57*'Machinery Input Tables'!$BO$10+F57*'Machinery Input Tables'!$BO$6+(VLOOKUP(C57,'Machinery Input Tables'!$AG$6:$AZ$32,18,FALSE)*IF(IFERROR(VLOOKUP(B57,'Machinery Input Tables'!$A$6:$AE$121,13,FALSE)='Machinery Input Tables'!$M$128,1),1,VLOOKUP(B57,'Machinery Input Tables'!$A$6:$AE$121,28,FALSE))+IFERROR(VLOOKUP(B57,'Machinery Input Tables'!$A$6:$AE$121,27,FALSE),0))*D57),"-")</f>
        <v>12.1425</v>
      </c>
      <c r="H57" s="196">
        <f>IFERROR((IFERROR(VLOOKUP(B57,'Machinery Input Tables'!$A$6:$AE$121,24,FALSE),0)+VLOOKUP(C57,'Machinery Input Tables'!$AG$6:$AZ$32,20,FALSE))*IF(IFERROR(VLOOKUP(B57,'Machinery Input Tables'!$A$6:$AE$121,13,FALSE)='Machinery Input Tables'!$M$128,1),1,VLOOKUP(B57,'Machinery Input Tables'!$A$6:$AE$121,28,FALSE))*D57,"-")</f>
        <v>5.0689472325704905</v>
      </c>
      <c r="I57" s="196">
        <f t="shared" si="0"/>
        <v>17.211447232570492</v>
      </c>
    </row>
    <row r="58" spans="2:9">
      <c r="B58" s="132"/>
      <c r="C58" s="132"/>
      <c r="D58" s="133"/>
      <c r="E58" s="195" t="str">
        <f>IFERROR(IF(ISBLANK(C58),"",IF(OR(ISBLANK(B58),IFERROR(VLOOKUP(B58,'Machinery Input Tables'!$A$6:$AE$121,13,FALSE),"")='Machinery Input Tables'!$M$128),1,VLOOKUP(B58,'Machinery Input Tables'!$A$6:$AE$121,28,FALSE))*VLOOKUP(C58,'Machinery Input Tables'!$AG$6:$AZ$32,19,FALSE))*D58,"-")</f>
        <v>-</v>
      </c>
      <c r="F58" s="195" t="str">
        <f>IFERROR(IF(AND(ISBLANK(B58)*ISBLANK(C58)),"",IF(ISBLANK(B58),1,IF(VLOOKUP(B58,'Machinery Input Tables'!$A$6:$AE$121,13,FALSE)='Machinery Input Tables'!$M$128,VLOOKUP(B58,'Machinery Input Tables'!$A$6:$AE$121,17,FALSE),VLOOKUP(B58,'Machinery Input Tables'!$A$6:$AE$121,28,FALSE))))*D58,"-")</f>
        <v>-</v>
      </c>
      <c r="G58" s="196" t="str">
        <f>IFERROR(IF(ISBLANK(C58),"",E58*'Machinery Input Tables'!$BO$10*'Machinery Input Tables'!$BO$11+E58*'Machinery Input Tables'!$BO$10+F58*'Machinery Input Tables'!$BO$6+(VLOOKUP(C58,'Machinery Input Tables'!$AG$6:$AZ$32,18,FALSE)*IF(IFERROR(VLOOKUP(B58,'Machinery Input Tables'!$A$6:$AE$121,13,FALSE)='Machinery Input Tables'!$M$128,1),1,VLOOKUP(B58,'Machinery Input Tables'!$A$6:$AE$121,28,FALSE))+IFERROR(VLOOKUP(B58,'Machinery Input Tables'!$A$6:$AE$121,27,FALSE),0))*D58),"-")</f>
        <v/>
      </c>
      <c r="H58" s="196" t="str">
        <f>IFERROR((IFERROR(VLOOKUP(B58,'Machinery Input Tables'!$A$6:$AE$121,24,FALSE),0)+VLOOKUP(C58,'Machinery Input Tables'!$AG$6:$AZ$32,20,FALSE))*IF(IFERROR(VLOOKUP(B58,'Machinery Input Tables'!$A$6:$AE$121,13,FALSE)='Machinery Input Tables'!$M$128,1),1,VLOOKUP(B58,'Machinery Input Tables'!$A$6:$AE$121,28,FALSE))*D58,"-")</f>
        <v>-</v>
      </c>
      <c r="I58" s="196">
        <f t="shared" si="0"/>
        <v>0</v>
      </c>
    </row>
    <row r="59" spans="2:9">
      <c r="B59" s="132"/>
      <c r="C59" s="132"/>
      <c r="D59" s="133"/>
      <c r="E59" s="195" t="str">
        <f>IFERROR(IF(ISBLANK(C59),"",IF(OR(ISBLANK(B59),IFERROR(VLOOKUP(B59,'Machinery Input Tables'!$A$6:$AE$121,13,FALSE),"")='Machinery Input Tables'!$M$128),1,VLOOKUP(B59,'Machinery Input Tables'!$A$6:$AE$121,28,FALSE))*VLOOKUP(C59,'Machinery Input Tables'!$AG$6:$AZ$32,19,FALSE))*D59,"-")</f>
        <v>-</v>
      </c>
      <c r="F59" s="195" t="str">
        <f>IFERROR(IF(AND(ISBLANK(B59)*ISBLANK(C59)),"",IF(ISBLANK(B59),1,IF(VLOOKUP(B59,'Machinery Input Tables'!$A$6:$AE$121,13,FALSE)='Machinery Input Tables'!$M$128,VLOOKUP(B59,'Machinery Input Tables'!$A$6:$AE$121,17,FALSE),VLOOKUP(B59,'Machinery Input Tables'!$A$6:$AE$121,28,FALSE))))*D59,"-")</f>
        <v>-</v>
      </c>
      <c r="G59" s="196" t="str">
        <f>IFERROR(IF(ISBLANK(C59),"",E59*'Machinery Input Tables'!$BO$10*'Machinery Input Tables'!$BO$11+E59*'Machinery Input Tables'!$BO$10+F59*'Machinery Input Tables'!$BO$6+(VLOOKUP(C59,'Machinery Input Tables'!$AG$6:$AZ$32,18,FALSE)*IF(IFERROR(VLOOKUP(B59,'Machinery Input Tables'!$A$6:$AE$121,13,FALSE)='Machinery Input Tables'!$M$128,1),1,VLOOKUP(B59,'Machinery Input Tables'!$A$6:$AE$121,28,FALSE))+IFERROR(VLOOKUP(B59,'Machinery Input Tables'!$A$6:$AE$121,27,FALSE),0))*D59),"-")</f>
        <v/>
      </c>
      <c r="H59" s="196" t="str">
        <f>IFERROR((IFERROR(VLOOKUP(B59,'Machinery Input Tables'!$A$6:$AE$121,24,FALSE),0)+VLOOKUP(C59,'Machinery Input Tables'!$AG$6:$AZ$32,20,FALSE))*IF(IFERROR(VLOOKUP(B59,'Machinery Input Tables'!$A$6:$AE$121,13,FALSE)='Machinery Input Tables'!$M$128,1),1,VLOOKUP(B59,'Machinery Input Tables'!$A$6:$AE$121,28,FALSE))*D59,"-")</f>
        <v>-</v>
      </c>
      <c r="I59" s="196">
        <f t="shared" si="0"/>
        <v>0</v>
      </c>
    </row>
    <row r="60" spans="2:9">
      <c r="B60" s="134"/>
      <c r="C60" s="134"/>
      <c r="D60" s="135"/>
      <c r="E60" s="197" t="str">
        <f>IFERROR(IF(ISBLANK(C60),"",IF(OR(ISBLANK(B60),IFERROR(VLOOKUP(B60,'Machinery Input Tables'!$A$6:$AE$121,13,FALSE),"")='Machinery Input Tables'!$M$128),1,VLOOKUP(B60,'Machinery Input Tables'!$A$6:$AE$121,28,FALSE))*VLOOKUP(C60,'Machinery Input Tables'!$AG$6:$AZ$32,19,FALSE))*D60,"-")</f>
        <v>-</v>
      </c>
      <c r="F60" s="197" t="str">
        <f>IFERROR(IF(AND(ISBLANK(B60)*ISBLANK(C60)),"",IF(ISBLANK(B60),1,IF(VLOOKUP(B60,'Machinery Input Tables'!$A$6:$AE$121,13,FALSE)='Machinery Input Tables'!$M$128,VLOOKUP(B60,'Machinery Input Tables'!$A$6:$AE$121,17,FALSE),VLOOKUP(B60,'Machinery Input Tables'!$A$6:$AE$121,28,FALSE))))*D60,"-")</f>
        <v>-</v>
      </c>
      <c r="G60" s="198" t="str">
        <f>IFERROR(IF(ISBLANK(C60),"",E60*'Machinery Input Tables'!$BO$10*'Machinery Input Tables'!$BO$11+E60*'Machinery Input Tables'!$BO$10+F60*'Machinery Input Tables'!$BO$6+(VLOOKUP(C60,'Machinery Input Tables'!$AG$6:$AZ$32,18,FALSE)*IF(IFERROR(VLOOKUP(B60,'Machinery Input Tables'!$A$6:$AE$121,13,FALSE)='Machinery Input Tables'!$M$128,1),1,VLOOKUP(B60,'Machinery Input Tables'!$A$6:$AE$121,28,FALSE))+IFERROR(VLOOKUP(B60,'Machinery Input Tables'!$A$6:$AE$121,27,FALSE),0))*D60),"-")</f>
        <v/>
      </c>
      <c r="H60" s="198" t="str">
        <f>IFERROR((IFERROR(VLOOKUP(B60,'Machinery Input Tables'!$A$6:$AE$121,24,FALSE),0)+VLOOKUP(C60,'Machinery Input Tables'!$AG$6:$AZ$32,20,FALSE))*IF(IFERROR(VLOOKUP(B60,'Machinery Input Tables'!$A$6:$AE$121,13,FALSE)='Machinery Input Tables'!$M$128,1),1,VLOOKUP(B60,'Machinery Input Tables'!$A$6:$AE$121,28,FALSE))*D60,"-")</f>
        <v>-</v>
      </c>
      <c r="I60" s="198">
        <f t="shared" si="0"/>
        <v>0</v>
      </c>
    </row>
    <row r="61" spans="2:9">
      <c r="B61" s="125"/>
      <c r="C61" s="199" t="s">
        <v>354</v>
      </c>
      <c r="D61" s="200"/>
      <c r="E61" s="201">
        <f>SUM(E54:E60)</f>
        <v>2.0891344537815124</v>
      </c>
      <c r="F61" s="201">
        <f>SUM(F54:F60)</f>
        <v>0.50122414350355526</v>
      </c>
      <c r="G61" s="202">
        <f>SUM(G54:G60)</f>
        <v>31.370872938423759</v>
      </c>
      <c r="H61" s="202">
        <f>SUM(H54:H60)</f>
        <v>27.717489244212274</v>
      </c>
      <c r="I61" s="202">
        <f>SUM(I54:I60)</f>
        <v>59.08836218263604</v>
      </c>
    </row>
    <row r="62" spans="2:9">
      <c r="B62" s="300" t="s">
        <v>820</v>
      </c>
      <c r="C62" s="199"/>
      <c r="D62" s="200"/>
      <c r="E62" s="201"/>
      <c r="F62" s="201"/>
      <c r="G62" s="202"/>
      <c r="H62" s="202"/>
      <c r="I62" s="202"/>
    </row>
    <row r="63" spans="2:9" ht="15" customHeight="1">
      <c r="B63" s="261" t="s">
        <v>818</v>
      </c>
      <c r="C63" s="180"/>
      <c r="D63" s="180"/>
      <c r="E63" s="180"/>
      <c r="F63" s="180"/>
      <c r="G63" s="180"/>
      <c r="H63" s="180"/>
    </row>
    <row r="64" spans="2:9" ht="15" customHeight="1">
      <c r="B64" s="5" t="s">
        <v>637</v>
      </c>
      <c r="C64" s="180"/>
      <c r="D64" s="180"/>
      <c r="E64" s="180"/>
      <c r="F64" s="180"/>
      <c r="G64" s="180"/>
      <c r="H64" s="180"/>
    </row>
    <row r="65" spans="2:8" ht="15" hidden="1" customHeight="1">
      <c r="B65" s="5"/>
      <c r="C65" s="5"/>
      <c r="D65" s="5"/>
      <c r="E65" s="5"/>
      <c r="F65" s="5"/>
      <c r="G65" s="5"/>
      <c r="H65" s="5"/>
    </row>
    <row r="66" spans="2:8" ht="15" hidden="1" customHeight="1">
      <c r="B66" s="5"/>
      <c r="C66" s="203"/>
      <c r="D66" s="5"/>
      <c r="E66" s="5"/>
      <c r="F66" s="5"/>
      <c r="G66" s="5"/>
      <c r="H66" s="5"/>
    </row>
  </sheetData>
  <sheetProtection sheet="1" objects="1" scenarios="1"/>
  <protectedRanges>
    <protectedRange sqref="D8:E8 F26 F19:F20" name="Grey edit cells"/>
    <protectedRange sqref="B54:D60" name="Grey edit cells_1_1"/>
    <protectedRange sqref="B45:B48 E45:F48" name="Grey edit cells_2_1"/>
  </protectedRanges>
  <mergeCells count="10">
    <mergeCell ref="B51:B52"/>
    <mergeCell ref="C51:C52"/>
    <mergeCell ref="E51:E52"/>
    <mergeCell ref="F51:F52"/>
    <mergeCell ref="I51:I52"/>
    <mergeCell ref="J3:Q3"/>
    <mergeCell ref="I4:I11"/>
    <mergeCell ref="B2:F2"/>
    <mergeCell ref="B43:F43"/>
    <mergeCell ref="B50:I50"/>
  </mergeCells>
  <conditionalFormatting sqref="B59:C59">
    <cfRule type="expression" dxfId="6" priority="1" stopIfTrue="1">
      <formula>MID($B59,1,4)="Rent"</formula>
    </cfRule>
  </conditionalFormatting>
  <conditionalFormatting sqref="D4">
    <cfRule type="expression" dxfId="5" priority="2">
      <formula>$F$1="no"</formula>
    </cfRule>
  </conditionalFormatting>
  <conditionalFormatting sqref="D22:D23 E22:E24">
    <cfRule type="expression" dxfId="4" priority="4">
      <formula>#REF!="No"</formula>
    </cfRule>
  </conditionalFormatting>
  <pageMargins left="0.7" right="0.7" top="0.75" bottom="0.75" header="0.3" footer="0.3"/>
  <pageSetup scale="78" fitToHeight="0" orientation="portrait" r:id="rId1"/>
  <ignoredErrors>
    <ignoredError sqref="F23" unlockedFormula="1"/>
  </ignoredErrors>
  <extLst>
    <ext xmlns:x14="http://schemas.microsoft.com/office/spreadsheetml/2009/9/main" uri="{CCE6A557-97BC-4b89-ADB6-D9C93CAAB3DF}">
      <x14:dataValidations xmlns:xm="http://schemas.microsoft.com/office/excel/2006/main" count="3">
        <x14:dataValidation type="list" allowBlank="1" showInputMessage="1" showErrorMessage="1" xr:uid="{5A99294E-FDBC-40DA-88D8-9598986766C9}">
          <x14:formula1>
            <xm:f>'Machinery Input Tables'!$B$133:$B$182</xm:f>
          </x14:formula1>
          <xm:sqref>B45:B48</xm:sqref>
        </x14:dataValidation>
        <x14:dataValidation type="list" allowBlank="1" showInputMessage="1" showErrorMessage="1" xr:uid="{5E019AA5-96F9-460F-B059-ACB1F9968733}">
          <x14:formula1>
            <xm:f>'Machinery Input Tables'!$AG$6:$AG$32</xm:f>
          </x14:formula1>
          <xm:sqref>C54:C60</xm:sqref>
        </x14:dataValidation>
        <x14:dataValidation type="list" allowBlank="1" showInputMessage="1" showErrorMessage="1" xr:uid="{83D8F22F-B5FA-4AE4-9CCD-1223BF3DB55E}">
          <x14:formula1>
            <xm:f>'Machinery Input Tables'!$A$6:$A$121</xm:f>
          </x14:formula1>
          <xm:sqref>B54:B60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6B88A6-7137-4CF1-9B32-4C4BB4ED872E}">
  <dimension ref="A1:WVP1056"/>
  <sheetViews>
    <sheetView showGridLines="0" zoomScaleNormal="100" workbookViewId="0">
      <selection activeCell="D5" sqref="D5:E5"/>
    </sheetView>
  </sheetViews>
  <sheetFormatPr defaultColWidth="0" defaultRowHeight="15" zeroHeight="1"/>
  <cols>
    <col min="1" max="1" width="3.125" style="1" customWidth="1"/>
    <col min="2" max="2" width="42.625" style="1" customWidth="1"/>
    <col min="3" max="3" width="12" style="1" customWidth="1"/>
    <col min="4" max="4" width="13.25" style="1" customWidth="1"/>
    <col min="5" max="6" width="11.625" style="1" customWidth="1"/>
    <col min="7" max="8" width="10.625" style="1" customWidth="1"/>
    <col min="9" max="9" width="11" style="1" bestFit="1" customWidth="1"/>
    <col min="10" max="17" width="9" style="1" customWidth="1"/>
    <col min="18" max="18" width="3.125" style="1" customWidth="1"/>
    <col min="19" max="257" width="8" style="1" hidden="1"/>
    <col min="258" max="258" width="28.125" style="1" hidden="1"/>
    <col min="259" max="259" width="8.125" style="1" hidden="1"/>
    <col min="260" max="260" width="9.125" style="1" hidden="1"/>
    <col min="261" max="261" width="9.75" style="1" hidden="1"/>
    <col min="262" max="262" width="11.125" style="1" hidden="1"/>
    <col min="263" max="263" width="10.375" style="1" hidden="1"/>
    <col min="264" max="264" width="10.5" style="1" hidden="1"/>
    <col min="265" max="513" width="8" style="1" hidden="1"/>
    <col min="514" max="514" width="28.125" style="1" hidden="1"/>
    <col min="515" max="515" width="8.125" style="1" hidden="1"/>
    <col min="516" max="516" width="9.125" style="1" hidden="1"/>
    <col min="517" max="517" width="9.75" style="1" hidden="1"/>
    <col min="518" max="518" width="11.125" style="1" hidden="1"/>
    <col min="519" max="519" width="10.375" style="1" hidden="1"/>
    <col min="520" max="520" width="10.5" style="1" hidden="1"/>
    <col min="521" max="769" width="8" style="1" hidden="1"/>
    <col min="770" max="770" width="28.125" style="1" hidden="1"/>
    <col min="771" max="771" width="8.125" style="1" hidden="1"/>
    <col min="772" max="772" width="9.125" style="1" hidden="1"/>
    <col min="773" max="773" width="9.75" style="1" hidden="1"/>
    <col min="774" max="774" width="11.125" style="1" hidden="1"/>
    <col min="775" max="775" width="10.375" style="1" hidden="1"/>
    <col min="776" max="776" width="10.5" style="1" hidden="1"/>
    <col min="777" max="1025" width="9" style="1" hidden="1"/>
    <col min="1026" max="1026" width="28.125" style="1" hidden="1"/>
    <col min="1027" max="1027" width="8.125" style="1" hidden="1"/>
    <col min="1028" max="1028" width="9.125" style="1" hidden="1"/>
    <col min="1029" max="1029" width="9.75" style="1" hidden="1"/>
    <col min="1030" max="1030" width="11.125" style="1" hidden="1"/>
    <col min="1031" max="1031" width="10.375" style="1" hidden="1"/>
    <col min="1032" max="1032" width="10.5" style="1" hidden="1"/>
    <col min="1033" max="1281" width="8" style="1" hidden="1"/>
    <col min="1282" max="1282" width="28.125" style="1" hidden="1"/>
    <col min="1283" max="1283" width="8.125" style="1" hidden="1"/>
    <col min="1284" max="1284" width="9.125" style="1" hidden="1"/>
    <col min="1285" max="1285" width="9.75" style="1" hidden="1"/>
    <col min="1286" max="1286" width="11.125" style="1" hidden="1"/>
    <col min="1287" max="1287" width="10.375" style="1" hidden="1"/>
    <col min="1288" max="1288" width="10.5" style="1" hidden="1"/>
    <col min="1289" max="1537" width="8" style="1" hidden="1"/>
    <col min="1538" max="1538" width="28.125" style="1" hidden="1"/>
    <col min="1539" max="1539" width="8.125" style="1" hidden="1"/>
    <col min="1540" max="1540" width="9.125" style="1" hidden="1"/>
    <col min="1541" max="1541" width="9.75" style="1" hidden="1"/>
    <col min="1542" max="1542" width="11.125" style="1" hidden="1"/>
    <col min="1543" max="1543" width="10.375" style="1" hidden="1"/>
    <col min="1544" max="1544" width="10.5" style="1" hidden="1"/>
    <col min="1545" max="1793" width="8" style="1" hidden="1"/>
    <col min="1794" max="1794" width="28.125" style="1" hidden="1"/>
    <col min="1795" max="1795" width="8.125" style="1" hidden="1"/>
    <col min="1796" max="1796" width="9.125" style="1" hidden="1"/>
    <col min="1797" max="1797" width="9.75" style="1" hidden="1"/>
    <col min="1798" max="1798" width="11.125" style="1" hidden="1"/>
    <col min="1799" max="1799" width="10.375" style="1" hidden="1"/>
    <col min="1800" max="1800" width="10.5" style="1" hidden="1"/>
    <col min="1801" max="2049" width="9" style="1" hidden="1"/>
    <col min="2050" max="2050" width="28.125" style="1" hidden="1"/>
    <col min="2051" max="2051" width="8.125" style="1" hidden="1"/>
    <col min="2052" max="2052" width="9.125" style="1" hidden="1"/>
    <col min="2053" max="2053" width="9.75" style="1" hidden="1"/>
    <col min="2054" max="2054" width="11.125" style="1" hidden="1"/>
    <col min="2055" max="2055" width="10.375" style="1" hidden="1"/>
    <col min="2056" max="2056" width="10.5" style="1" hidden="1"/>
    <col min="2057" max="2305" width="8" style="1" hidden="1"/>
    <col min="2306" max="2306" width="28.125" style="1" hidden="1"/>
    <col min="2307" max="2307" width="8.125" style="1" hidden="1"/>
    <col min="2308" max="2308" width="9.125" style="1" hidden="1"/>
    <col min="2309" max="2309" width="9.75" style="1" hidden="1"/>
    <col min="2310" max="2310" width="11.125" style="1" hidden="1"/>
    <col min="2311" max="2311" width="10.375" style="1" hidden="1"/>
    <col min="2312" max="2312" width="10.5" style="1" hidden="1"/>
    <col min="2313" max="2561" width="8" style="1" hidden="1"/>
    <col min="2562" max="2562" width="28.125" style="1" hidden="1"/>
    <col min="2563" max="2563" width="8.125" style="1" hidden="1"/>
    <col min="2564" max="2564" width="9.125" style="1" hidden="1"/>
    <col min="2565" max="2565" width="9.75" style="1" hidden="1"/>
    <col min="2566" max="2566" width="11.125" style="1" hidden="1"/>
    <col min="2567" max="2567" width="10.375" style="1" hidden="1"/>
    <col min="2568" max="2568" width="10.5" style="1" hidden="1"/>
    <col min="2569" max="2817" width="8" style="1" hidden="1"/>
    <col min="2818" max="2818" width="28.125" style="1" hidden="1"/>
    <col min="2819" max="2819" width="8.125" style="1" hidden="1"/>
    <col min="2820" max="2820" width="9.125" style="1" hidden="1"/>
    <col min="2821" max="2821" width="9.75" style="1" hidden="1"/>
    <col min="2822" max="2822" width="11.125" style="1" hidden="1"/>
    <col min="2823" max="2823" width="10.375" style="1" hidden="1"/>
    <col min="2824" max="2824" width="10.5" style="1" hidden="1"/>
    <col min="2825" max="3073" width="9" style="1" hidden="1"/>
    <col min="3074" max="3074" width="28.125" style="1" hidden="1"/>
    <col min="3075" max="3075" width="8.125" style="1" hidden="1"/>
    <col min="3076" max="3076" width="9.125" style="1" hidden="1"/>
    <col min="3077" max="3077" width="9.75" style="1" hidden="1"/>
    <col min="3078" max="3078" width="11.125" style="1" hidden="1"/>
    <col min="3079" max="3079" width="10.375" style="1" hidden="1"/>
    <col min="3080" max="3080" width="10.5" style="1" hidden="1"/>
    <col min="3081" max="3329" width="8" style="1" hidden="1"/>
    <col min="3330" max="3330" width="28.125" style="1" hidden="1"/>
    <col min="3331" max="3331" width="8.125" style="1" hidden="1"/>
    <col min="3332" max="3332" width="9.125" style="1" hidden="1"/>
    <col min="3333" max="3333" width="9.75" style="1" hidden="1"/>
    <col min="3334" max="3334" width="11.125" style="1" hidden="1"/>
    <col min="3335" max="3335" width="10.375" style="1" hidden="1"/>
    <col min="3336" max="3336" width="10.5" style="1" hidden="1"/>
    <col min="3337" max="3585" width="8" style="1" hidden="1"/>
    <col min="3586" max="3586" width="28.125" style="1" hidden="1"/>
    <col min="3587" max="3587" width="8.125" style="1" hidden="1"/>
    <col min="3588" max="3588" width="9.125" style="1" hidden="1"/>
    <col min="3589" max="3589" width="9.75" style="1" hidden="1"/>
    <col min="3590" max="3590" width="11.125" style="1" hidden="1"/>
    <col min="3591" max="3591" width="10.375" style="1" hidden="1"/>
    <col min="3592" max="3592" width="10.5" style="1" hidden="1"/>
    <col min="3593" max="3841" width="8" style="1" hidden="1"/>
    <col min="3842" max="3842" width="28.125" style="1" hidden="1"/>
    <col min="3843" max="3843" width="8.125" style="1" hidden="1"/>
    <col min="3844" max="3844" width="9.125" style="1" hidden="1"/>
    <col min="3845" max="3845" width="9.75" style="1" hidden="1"/>
    <col min="3846" max="3846" width="11.125" style="1" hidden="1"/>
    <col min="3847" max="3847" width="10.375" style="1" hidden="1"/>
    <col min="3848" max="3848" width="10.5" style="1" hidden="1"/>
    <col min="3849" max="4097" width="9" style="1" hidden="1"/>
    <col min="4098" max="4098" width="28.125" style="1" hidden="1"/>
    <col min="4099" max="4099" width="8.125" style="1" hidden="1"/>
    <col min="4100" max="4100" width="9.125" style="1" hidden="1"/>
    <col min="4101" max="4101" width="9.75" style="1" hidden="1"/>
    <col min="4102" max="4102" width="11.125" style="1" hidden="1"/>
    <col min="4103" max="4103" width="10.375" style="1" hidden="1"/>
    <col min="4104" max="4104" width="10.5" style="1" hidden="1"/>
    <col min="4105" max="4353" width="8" style="1" hidden="1"/>
    <col min="4354" max="4354" width="28.125" style="1" hidden="1"/>
    <col min="4355" max="4355" width="8.125" style="1" hidden="1"/>
    <col min="4356" max="4356" width="9.125" style="1" hidden="1"/>
    <col min="4357" max="4357" width="9.75" style="1" hidden="1"/>
    <col min="4358" max="4358" width="11.125" style="1" hidden="1"/>
    <col min="4359" max="4359" width="10.375" style="1" hidden="1"/>
    <col min="4360" max="4360" width="10.5" style="1" hidden="1"/>
    <col min="4361" max="4609" width="8" style="1" hidden="1"/>
    <col min="4610" max="4610" width="28.125" style="1" hidden="1"/>
    <col min="4611" max="4611" width="8.125" style="1" hidden="1"/>
    <col min="4612" max="4612" width="9.125" style="1" hidden="1"/>
    <col min="4613" max="4613" width="9.75" style="1" hidden="1"/>
    <col min="4614" max="4614" width="11.125" style="1" hidden="1"/>
    <col min="4615" max="4615" width="10.375" style="1" hidden="1"/>
    <col min="4616" max="4616" width="10.5" style="1" hidden="1"/>
    <col min="4617" max="4865" width="8" style="1" hidden="1"/>
    <col min="4866" max="4866" width="28.125" style="1" hidden="1"/>
    <col min="4867" max="4867" width="8.125" style="1" hidden="1"/>
    <col min="4868" max="4868" width="9.125" style="1" hidden="1"/>
    <col min="4869" max="4869" width="9.75" style="1" hidden="1"/>
    <col min="4870" max="4870" width="11.125" style="1" hidden="1"/>
    <col min="4871" max="4871" width="10.375" style="1" hidden="1"/>
    <col min="4872" max="4872" width="10.5" style="1" hidden="1"/>
    <col min="4873" max="5121" width="9" style="1" hidden="1"/>
    <col min="5122" max="5122" width="28.125" style="1" hidden="1"/>
    <col min="5123" max="5123" width="8.125" style="1" hidden="1"/>
    <col min="5124" max="5124" width="9.125" style="1" hidden="1"/>
    <col min="5125" max="5125" width="9.75" style="1" hidden="1"/>
    <col min="5126" max="5126" width="11.125" style="1" hidden="1"/>
    <col min="5127" max="5127" width="10.375" style="1" hidden="1"/>
    <col min="5128" max="5128" width="10.5" style="1" hidden="1"/>
    <col min="5129" max="5377" width="8" style="1" hidden="1"/>
    <col min="5378" max="5378" width="28.125" style="1" hidden="1"/>
    <col min="5379" max="5379" width="8.125" style="1" hidden="1"/>
    <col min="5380" max="5380" width="9.125" style="1" hidden="1"/>
    <col min="5381" max="5381" width="9.75" style="1" hidden="1"/>
    <col min="5382" max="5382" width="11.125" style="1" hidden="1"/>
    <col min="5383" max="5383" width="10.375" style="1" hidden="1"/>
    <col min="5384" max="5384" width="10.5" style="1" hidden="1"/>
    <col min="5385" max="5633" width="8" style="1" hidden="1"/>
    <col min="5634" max="5634" width="28.125" style="1" hidden="1"/>
    <col min="5635" max="5635" width="8.125" style="1" hidden="1"/>
    <col min="5636" max="5636" width="9.125" style="1" hidden="1"/>
    <col min="5637" max="5637" width="9.75" style="1" hidden="1"/>
    <col min="5638" max="5638" width="11.125" style="1" hidden="1"/>
    <col min="5639" max="5639" width="10.375" style="1" hidden="1"/>
    <col min="5640" max="5640" width="10.5" style="1" hidden="1"/>
    <col min="5641" max="5889" width="8" style="1" hidden="1"/>
    <col min="5890" max="5890" width="28.125" style="1" hidden="1"/>
    <col min="5891" max="5891" width="8.125" style="1" hidden="1"/>
    <col min="5892" max="5892" width="9.125" style="1" hidden="1"/>
    <col min="5893" max="5893" width="9.75" style="1" hidden="1"/>
    <col min="5894" max="5894" width="11.125" style="1" hidden="1"/>
    <col min="5895" max="5895" width="10.375" style="1" hidden="1"/>
    <col min="5896" max="5896" width="10.5" style="1" hidden="1"/>
    <col min="5897" max="6145" width="9" style="1" hidden="1"/>
    <col min="6146" max="6146" width="28.125" style="1" hidden="1"/>
    <col min="6147" max="6147" width="8.125" style="1" hidden="1"/>
    <col min="6148" max="6148" width="9.125" style="1" hidden="1"/>
    <col min="6149" max="6149" width="9.75" style="1" hidden="1"/>
    <col min="6150" max="6150" width="11.125" style="1" hidden="1"/>
    <col min="6151" max="6151" width="10.375" style="1" hidden="1"/>
    <col min="6152" max="6152" width="10.5" style="1" hidden="1"/>
    <col min="6153" max="6401" width="8" style="1" hidden="1"/>
    <col min="6402" max="6402" width="28.125" style="1" hidden="1"/>
    <col min="6403" max="6403" width="8.125" style="1" hidden="1"/>
    <col min="6404" max="6404" width="9.125" style="1" hidden="1"/>
    <col min="6405" max="6405" width="9.75" style="1" hidden="1"/>
    <col min="6406" max="6406" width="11.125" style="1" hidden="1"/>
    <col min="6407" max="6407" width="10.375" style="1" hidden="1"/>
    <col min="6408" max="6408" width="10.5" style="1" hidden="1"/>
    <col min="6409" max="6657" width="8" style="1" hidden="1"/>
    <col min="6658" max="6658" width="28.125" style="1" hidden="1"/>
    <col min="6659" max="6659" width="8.125" style="1" hidden="1"/>
    <col min="6660" max="6660" width="9.125" style="1" hidden="1"/>
    <col min="6661" max="6661" width="9.75" style="1" hidden="1"/>
    <col min="6662" max="6662" width="11.125" style="1" hidden="1"/>
    <col min="6663" max="6663" width="10.375" style="1" hidden="1"/>
    <col min="6664" max="6664" width="10.5" style="1" hidden="1"/>
    <col min="6665" max="6913" width="8" style="1" hidden="1"/>
    <col min="6914" max="6914" width="28.125" style="1" hidden="1"/>
    <col min="6915" max="6915" width="8.125" style="1" hidden="1"/>
    <col min="6916" max="6916" width="9.125" style="1" hidden="1"/>
    <col min="6917" max="6917" width="9.75" style="1" hidden="1"/>
    <col min="6918" max="6918" width="11.125" style="1" hidden="1"/>
    <col min="6919" max="6919" width="10.375" style="1" hidden="1"/>
    <col min="6920" max="6920" width="10.5" style="1" hidden="1"/>
    <col min="6921" max="7169" width="9" style="1" hidden="1"/>
    <col min="7170" max="7170" width="28.125" style="1" hidden="1"/>
    <col min="7171" max="7171" width="8.125" style="1" hidden="1"/>
    <col min="7172" max="7172" width="9.125" style="1" hidden="1"/>
    <col min="7173" max="7173" width="9.75" style="1" hidden="1"/>
    <col min="7174" max="7174" width="11.125" style="1" hidden="1"/>
    <col min="7175" max="7175" width="10.375" style="1" hidden="1"/>
    <col min="7176" max="7176" width="10.5" style="1" hidden="1"/>
    <col min="7177" max="7425" width="8" style="1" hidden="1"/>
    <col min="7426" max="7426" width="28.125" style="1" hidden="1"/>
    <col min="7427" max="7427" width="8.125" style="1" hidden="1"/>
    <col min="7428" max="7428" width="9.125" style="1" hidden="1"/>
    <col min="7429" max="7429" width="9.75" style="1" hidden="1"/>
    <col min="7430" max="7430" width="11.125" style="1" hidden="1"/>
    <col min="7431" max="7431" width="10.375" style="1" hidden="1"/>
    <col min="7432" max="7432" width="10.5" style="1" hidden="1"/>
    <col min="7433" max="7681" width="8" style="1" hidden="1"/>
    <col min="7682" max="7682" width="28.125" style="1" hidden="1"/>
    <col min="7683" max="7683" width="8.125" style="1" hidden="1"/>
    <col min="7684" max="7684" width="9.125" style="1" hidden="1"/>
    <col min="7685" max="7685" width="9.75" style="1" hidden="1"/>
    <col min="7686" max="7686" width="11.125" style="1" hidden="1"/>
    <col min="7687" max="7687" width="10.375" style="1" hidden="1"/>
    <col min="7688" max="7688" width="10.5" style="1" hidden="1"/>
    <col min="7689" max="7937" width="8" style="1" hidden="1"/>
    <col min="7938" max="7938" width="28.125" style="1" hidden="1"/>
    <col min="7939" max="7939" width="8.125" style="1" hidden="1"/>
    <col min="7940" max="7940" width="9.125" style="1" hidden="1"/>
    <col min="7941" max="7941" width="9.75" style="1" hidden="1"/>
    <col min="7942" max="7942" width="11.125" style="1" hidden="1"/>
    <col min="7943" max="7943" width="10.375" style="1" hidden="1"/>
    <col min="7944" max="7944" width="10.5" style="1" hidden="1"/>
    <col min="7945" max="8193" width="9" style="1" hidden="1"/>
    <col min="8194" max="8194" width="28.125" style="1" hidden="1"/>
    <col min="8195" max="8195" width="8.125" style="1" hidden="1"/>
    <col min="8196" max="8196" width="9.125" style="1" hidden="1"/>
    <col min="8197" max="8197" width="9.75" style="1" hidden="1"/>
    <col min="8198" max="8198" width="11.125" style="1" hidden="1"/>
    <col min="8199" max="8199" width="10.375" style="1" hidden="1"/>
    <col min="8200" max="8200" width="10.5" style="1" hidden="1"/>
    <col min="8201" max="8449" width="8" style="1" hidden="1"/>
    <col min="8450" max="8450" width="28.125" style="1" hidden="1"/>
    <col min="8451" max="8451" width="8.125" style="1" hidden="1"/>
    <col min="8452" max="8452" width="9.125" style="1" hidden="1"/>
    <col min="8453" max="8453" width="9.75" style="1" hidden="1"/>
    <col min="8454" max="8454" width="11.125" style="1" hidden="1"/>
    <col min="8455" max="8455" width="10.375" style="1" hidden="1"/>
    <col min="8456" max="8456" width="10.5" style="1" hidden="1"/>
    <col min="8457" max="8705" width="8" style="1" hidden="1"/>
    <col min="8706" max="8706" width="28.125" style="1" hidden="1"/>
    <col min="8707" max="8707" width="8.125" style="1" hidden="1"/>
    <col min="8708" max="8708" width="9.125" style="1" hidden="1"/>
    <col min="8709" max="8709" width="9.75" style="1" hidden="1"/>
    <col min="8710" max="8710" width="11.125" style="1" hidden="1"/>
    <col min="8711" max="8711" width="10.375" style="1" hidden="1"/>
    <col min="8712" max="8712" width="10.5" style="1" hidden="1"/>
    <col min="8713" max="8961" width="8" style="1" hidden="1"/>
    <col min="8962" max="8962" width="28.125" style="1" hidden="1"/>
    <col min="8963" max="8963" width="8.125" style="1" hidden="1"/>
    <col min="8964" max="8964" width="9.125" style="1" hidden="1"/>
    <col min="8965" max="8965" width="9.75" style="1" hidden="1"/>
    <col min="8966" max="8966" width="11.125" style="1" hidden="1"/>
    <col min="8967" max="8967" width="10.375" style="1" hidden="1"/>
    <col min="8968" max="8968" width="10.5" style="1" hidden="1"/>
    <col min="8969" max="9217" width="9" style="1" hidden="1"/>
    <col min="9218" max="9218" width="28.125" style="1" hidden="1"/>
    <col min="9219" max="9219" width="8.125" style="1" hidden="1"/>
    <col min="9220" max="9220" width="9.125" style="1" hidden="1"/>
    <col min="9221" max="9221" width="9.75" style="1" hidden="1"/>
    <col min="9222" max="9222" width="11.125" style="1" hidden="1"/>
    <col min="9223" max="9223" width="10.375" style="1" hidden="1"/>
    <col min="9224" max="9224" width="10.5" style="1" hidden="1"/>
    <col min="9225" max="9473" width="8" style="1" hidden="1"/>
    <col min="9474" max="9474" width="28.125" style="1" hidden="1"/>
    <col min="9475" max="9475" width="8.125" style="1" hidden="1"/>
    <col min="9476" max="9476" width="9.125" style="1" hidden="1"/>
    <col min="9477" max="9477" width="9.75" style="1" hidden="1"/>
    <col min="9478" max="9478" width="11.125" style="1" hidden="1"/>
    <col min="9479" max="9479" width="10.375" style="1" hidden="1"/>
    <col min="9480" max="9480" width="10.5" style="1" hidden="1"/>
    <col min="9481" max="9729" width="8" style="1" hidden="1"/>
    <col min="9730" max="9730" width="28.125" style="1" hidden="1"/>
    <col min="9731" max="9731" width="8.125" style="1" hidden="1"/>
    <col min="9732" max="9732" width="9.125" style="1" hidden="1"/>
    <col min="9733" max="9733" width="9.75" style="1" hidden="1"/>
    <col min="9734" max="9734" width="11.125" style="1" hidden="1"/>
    <col min="9735" max="9735" width="10.375" style="1" hidden="1"/>
    <col min="9736" max="9736" width="10.5" style="1" hidden="1"/>
    <col min="9737" max="9985" width="8" style="1" hidden="1"/>
    <col min="9986" max="9986" width="28.125" style="1" hidden="1"/>
    <col min="9987" max="9987" width="8.125" style="1" hidden="1"/>
    <col min="9988" max="9988" width="9.125" style="1" hidden="1"/>
    <col min="9989" max="9989" width="9.75" style="1" hidden="1"/>
    <col min="9990" max="9990" width="11.125" style="1" hidden="1"/>
    <col min="9991" max="9991" width="10.375" style="1" hidden="1"/>
    <col min="9992" max="9992" width="10.5" style="1" hidden="1"/>
    <col min="9993" max="10241" width="9" style="1" hidden="1"/>
    <col min="10242" max="10242" width="28.125" style="1" hidden="1"/>
    <col min="10243" max="10243" width="8.125" style="1" hidden="1"/>
    <col min="10244" max="10244" width="9.125" style="1" hidden="1"/>
    <col min="10245" max="10245" width="9.75" style="1" hidden="1"/>
    <col min="10246" max="10246" width="11.125" style="1" hidden="1"/>
    <col min="10247" max="10247" width="10.375" style="1" hidden="1"/>
    <col min="10248" max="10248" width="10.5" style="1" hidden="1"/>
    <col min="10249" max="10497" width="8" style="1" hidden="1"/>
    <col min="10498" max="10498" width="28.125" style="1" hidden="1"/>
    <col min="10499" max="10499" width="8.125" style="1" hidden="1"/>
    <col min="10500" max="10500" width="9.125" style="1" hidden="1"/>
    <col min="10501" max="10501" width="9.75" style="1" hidden="1"/>
    <col min="10502" max="10502" width="11.125" style="1" hidden="1"/>
    <col min="10503" max="10503" width="10.375" style="1" hidden="1"/>
    <col min="10504" max="10504" width="10.5" style="1" hidden="1"/>
    <col min="10505" max="10753" width="8" style="1" hidden="1"/>
    <col min="10754" max="10754" width="28.125" style="1" hidden="1"/>
    <col min="10755" max="10755" width="8.125" style="1" hidden="1"/>
    <col min="10756" max="10756" width="9.125" style="1" hidden="1"/>
    <col min="10757" max="10757" width="9.75" style="1" hidden="1"/>
    <col min="10758" max="10758" width="11.125" style="1" hidden="1"/>
    <col min="10759" max="10759" width="10.375" style="1" hidden="1"/>
    <col min="10760" max="10760" width="10.5" style="1" hidden="1"/>
    <col min="10761" max="11009" width="8" style="1" hidden="1"/>
    <col min="11010" max="11010" width="28.125" style="1" hidden="1"/>
    <col min="11011" max="11011" width="8.125" style="1" hidden="1"/>
    <col min="11012" max="11012" width="9.125" style="1" hidden="1"/>
    <col min="11013" max="11013" width="9.75" style="1" hidden="1"/>
    <col min="11014" max="11014" width="11.125" style="1" hidden="1"/>
    <col min="11015" max="11015" width="10.375" style="1" hidden="1"/>
    <col min="11016" max="11016" width="10.5" style="1" hidden="1"/>
    <col min="11017" max="11265" width="9" style="1" hidden="1"/>
    <col min="11266" max="11266" width="28.125" style="1" hidden="1"/>
    <col min="11267" max="11267" width="8.125" style="1" hidden="1"/>
    <col min="11268" max="11268" width="9.125" style="1" hidden="1"/>
    <col min="11269" max="11269" width="9.75" style="1" hidden="1"/>
    <col min="11270" max="11270" width="11.125" style="1" hidden="1"/>
    <col min="11271" max="11271" width="10.375" style="1" hidden="1"/>
    <col min="11272" max="11272" width="10.5" style="1" hidden="1"/>
    <col min="11273" max="11521" width="8" style="1" hidden="1"/>
    <col min="11522" max="11522" width="28.125" style="1" hidden="1"/>
    <col min="11523" max="11523" width="8.125" style="1" hidden="1"/>
    <col min="11524" max="11524" width="9.125" style="1" hidden="1"/>
    <col min="11525" max="11525" width="9.75" style="1" hidden="1"/>
    <col min="11526" max="11526" width="11.125" style="1" hidden="1"/>
    <col min="11527" max="11527" width="10.375" style="1" hidden="1"/>
    <col min="11528" max="11528" width="10.5" style="1" hidden="1"/>
    <col min="11529" max="11777" width="8" style="1" hidden="1"/>
    <col min="11778" max="11778" width="28.125" style="1" hidden="1"/>
    <col min="11779" max="11779" width="8.125" style="1" hidden="1"/>
    <col min="11780" max="11780" width="9.125" style="1" hidden="1"/>
    <col min="11781" max="11781" width="9.75" style="1" hidden="1"/>
    <col min="11782" max="11782" width="11.125" style="1" hidden="1"/>
    <col min="11783" max="11783" width="10.375" style="1" hidden="1"/>
    <col min="11784" max="11784" width="10.5" style="1" hidden="1"/>
    <col min="11785" max="12033" width="8" style="1" hidden="1"/>
    <col min="12034" max="12034" width="28.125" style="1" hidden="1"/>
    <col min="12035" max="12035" width="8.125" style="1" hidden="1"/>
    <col min="12036" max="12036" width="9.125" style="1" hidden="1"/>
    <col min="12037" max="12037" width="9.75" style="1" hidden="1"/>
    <col min="12038" max="12038" width="11.125" style="1" hidden="1"/>
    <col min="12039" max="12039" width="10.375" style="1" hidden="1"/>
    <col min="12040" max="12040" width="10.5" style="1" hidden="1"/>
    <col min="12041" max="12289" width="9" style="1" hidden="1"/>
    <col min="12290" max="12290" width="28.125" style="1" hidden="1"/>
    <col min="12291" max="12291" width="8.125" style="1" hidden="1"/>
    <col min="12292" max="12292" width="9.125" style="1" hidden="1"/>
    <col min="12293" max="12293" width="9.75" style="1" hidden="1"/>
    <col min="12294" max="12294" width="11.125" style="1" hidden="1"/>
    <col min="12295" max="12295" width="10.375" style="1" hidden="1"/>
    <col min="12296" max="12296" width="10.5" style="1" hidden="1"/>
    <col min="12297" max="12545" width="8" style="1" hidden="1"/>
    <col min="12546" max="12546" width="28.125" style="1" hidden="1"/>
    <col min="12547" max="12547" width="8.125" style="1" hidden="1"/>
    <col min="12548" max="12548" width="9.125" style="1" hidden="1"/>
    <col min="12549" max="12549" width="9.75" style="1" hidden="1"/>
    <col min="12550" max="12550" width="11.125" style="1" hidden="1"/>
    <col min="12551" max="12551" width="10.375" style="1" hidden="1"/>
    <col min="12552" max="12552" width="10.5" style="1" hidden="1"/>
    <col min="12553" max="12801" width="8" style="1" hidden="1"/>
    <col min="12802" max="12802" width="28.125" style="1" hidden="1"/>
    <col min="12803" max="12803" width="8.125" style="1" hidden="1"/>
    <col min="12804" max="12804" width="9.125" style="1" hidden="1"/>
    <col min="12805" max="12805" width="9.75" style="1" hidden="1"/>
    <col min="12806" max="12806" width="11.125" style="1" hidden="1"/>
    <col min="12807" max="12807" width="10.375" style="1" hidden="1"/>
    <col min="12808" max="12808" width="10.5" style="1" hidden="1"/>
    <col min="12809" max="13057" width="8" style="1" hidden="1"/>
    <col min="13058" max="13058" width="28.125" style="1" hidden="1"/>
    <col min="13059" max="13059" width="8.125" style="1" hidden="1"/>
    <col min="13060" max="13060" width="9.125" style="1" hidden="1"/>
    <col min="13061" max="13061" width="9.75" style="1" hidden="1"/>
    <col min="13062" max="13062" width="11.125" style="1" hidden="1"/>
    <col min="13063" max="13063" width="10.375" style="1" hidden="1"/>
    <col min="13064" max="13064" width="10.5" style="1" hidden="1"/>
    <col min="13065" max="13313" width="9" style="1" hidden="1"/>
    <col min="13314" max="13314" width="28.125" style="1" hidden="1"/>
    <col min="13315" max="13315" width="8.125" style="1" hidden="1"/>
    <col min="13316" max="13316" width="9.125" style="1" hidden="1"/>
    <col min="13317" max="13317" width="9.75" style="1" hidden="1"/>
    <col min="13318" max="13318" width="11.125" style="1" hidden="1"/>
    <col min="13319" max="13319" width="10.375" style="1" hidden="1"/>
    <col min="13320" max="13320" width="10.5" style="1" hidden="1"/>
    <col min="13321" max="13569" width="8" style="1" hidden="1"/>
    <col min="13570" max="13570" width="28.125" style="1" hidden="1"/>
    <col min="13571" max="13571" width="8.125" style="1" hidden="1"/>
    <col min="13572" max="13572" width="9.125" style="1" hidden="1"/>
    <col min="13573" max="13573" width="9.75" style="1" hidden="1"/>
    <col min="13574" max="13574" width="11.125" style="1" hidden="1"/>
    <col min="13575" max="13575" width="10.375" style="1" hidden="1"/>
    <col min="13576" max="13576" width="10.5" style="1" hidden="1"/>
    <col min="13577" max="13825" width="8" style="1" hidden="1"/>
    <col min="13826" max="13826" width="28.125" style="1" hidden="1"/>
    <col min="13827" max="13827" width="8.125" style="1" hidden="1"/>
    <col min="13828" max="13828" width="9.125" style="1" hidden="1"/>
    <col min="13829" max="13829" width="9.75" style="1" hidden="1"/>
    <col min="13830" max="13830" width="11.125" style="1" hidden="1"/>
    <col min="13831" max="13831" width="10.375" style="1" hidden="1"/>
    <col min="13832" max="13832" width="10.5" style="1" hidden="1"/>
    <col min="13833" max="14081" width="8" style="1" hidden="1"/>
    <col min="14082" max="14082" width="28.125" style="1" hidden="1"/>
    <col min="14083" max="14083" width="8.125" style="1" hidden="1"/>
    <col min="14084" max="14084" width="9.125" style="1" hidden="1"/>
    <col min="14085" max="14085" width="9.75" style="1" hidden="1"/>
    <col min="14086" max="14086" width="11.125" style="1" hidden="1"/>
    <col min="14087" max="14087" width="10.375" style="1" hidden="1"/>
    <col min="14088" max="14088" width="10.5" style="1" hidden="1"/>
    <col min="14089" max="14337" width="9" style="1" hidden="1"/>
    <col min="14338" max="14338" width="28.125" style="1" hidden="1"/>
    <col min="14339" max="14339" width="8.125" style="1" hidden="1"/>
    <col min="14340" max="14340" width="9.125" style="1" hidden="1"/>
    <col min="14341" max="14341" width="9.75" style="1" hidden="1"/>
    <col min="14342" max="14342" width="11.125" style="1" hidden="1"/>
    <col min="14343" max="14343" width="10.375" style="1" hidden="1"/>
    <col min="14344" max="14344" width="10.5" style="1" hidden="1"/>
    <col min="14345" max="14593" width="8" style="1" hidden="1"/>
    <col min="14594" max="14594" width="28.125" style="1" hidden="1"/>
    <col min="14595" max="14595" width="8.125" style="1" hidden="1"/>
    <col min="14596" max="14596" width="9.125" style="1" hidden="1"/>
    <col min="14597" max="14597" width="9.75" style="1" hidden="1"/>
    <col min="14598" max="14598" width="11.125" style="1" hidden="1"/>
    <col min="14599" max="14599" width="10.375" style="1" hidden="1"/>
    <col min="14600" max="14600" width="10.5" style="1" hidden="1"/>
    <col min="14601" max="14849" width="8" style="1" hidden="1"/>
    <col min="14850" max="14850" width="28.125" style="1" hidden="1"/>
    <col min="14851" max="14851" width="8.125" style="1" hidden="1"/>
    <col min="14852" max="14852" width="9.125" style="1" hidden="1"/>
    <col min="14853" max="14853" width="9.75" style="1" hidden="1"/>
    <col min="14854" max="14854" width="11.125" style="1" hidden="1"/>
    <col min="14855" max="14855" width="10.375" style="1" hidden="1"/>
    <col min="14856" max="14856" width="10.5" style="1" hidden="1"/>
    <col min="14857" max="15105" width="8" style="1" hidden="1"/>
    <col min="15106" max="15106" width="28.125" style="1" hidden="1"/>
    <col min="15107" max="15107" width="8.125" style="1" hidden="1"/>
    <col min="15108" max="15108" width="9.125" style="1" hidden="1"/>
    <col min="15109" max="15109" width="9.75" style="1" hidden="1"/>
    <col min="15110" max="15110" width="11.125" style="1" hidden="1"/>
    <col min="15111" max="15111" width="10.375" style="1" hidden="1"/>
    <col min="15112" max="15112" width="10.5" style="1" hidden="1"/>
    <col min="15113" max="15361" width="9" style="1" hidden="1"/>
    <col min="15362" max="15362" width="28.125" style="1" hidden="1"/>
    <col min="15363" max="15363" width="8.125" style="1" hidden="1"/>
    <col min="15364" max="15364" width="9.125" style="1" hidden="1"/>
    <col min="15365" max="15365" width="9.75" style="1" hidden="1"/>
    <col min="15366" max="15366" width="11.125" style="1" hidden="1"/>
    <col min="15367" max="15367" width="10.375" style="1" hidden="1"/>
    <col min="15368" max="15368" width="10.5" style="1" hidden="1"/>
    <col min="15369" max="15617" width="8" style="1" hidden="1"/>
    <col min="15618" max="15618" width="28.125" style="1" hidden="1"/>
    <col min="15619" max="15619" width="8.125" style="1" hidden="1"/>
    <col min="15620" max="15620" width="9.125" style="1" hidden="1"/>
    <col min="15621" max="15621" width="9.75" style="1" hidden="1"/>
    <col min="15622" max="15622" width="11.125" style="1" hidden="1"/>
    <col min="15623" max="15623" width="10.375" style="1" hidden="1"/>
    <col min="15624" max="15624" width="10.5" style="1" hidden="1"/>
    <col min="15625" max="15873" width="8" style="1" hidden="1"/>
    <col min="15874" max="15874" width="28.125" style="1" hidden="1"/>
    <col min="15875" max="15875" width="8.125" style="1" hidden="1"/>
    <col min="15876" max="15876" width="9.125" style="1" hidden="1"/>
    <col min="15877" max="15877" width="9.75" style="1" hidden="1"/>
    <col min="15878" max="15878" width="11.125" style="1" hidden="1"/>
    <col min="15879" max="15879" width="10.375" style="1" hidden="1"/>
    <col min="15880" max="15880" width="10.5" style="1" hidden="1"/>
    <col min="15881" max="16129" width="8" style="1" hidden="1"/>
    <col min="16130" max="16130" width="28.125" style="1" hidden="1"/>
    <col min="16131" max="16131" width="8.125" style="1" hidden="1"/>
    <col min="16132" max="16132" width="9.125" style="1" hidden="1"/>
    <col min="16133" max="16133" width="9.75" style="1" hidden="1"/>
    <col min="16134" max="16134" width="11.125" style="1" hidden="1"/>
    <col min="16135" max="16135" width="10.375" style="1" hidden="1"/>
    <col min="16136" max="16136" width="10.5" style="1" hidden="1"/>
    <col min="16137" max="16384" width="9" style="1" hidden="1"/>
  </cols>
  <sheetData>
    <row r="1" spans="2:17" ht="15.95" customHeight="1">
      <c r="B1" s="218"/>
      <c r="C1" s="219"/>
      <c r="E1" s="137"/>
      <c r="F1" s="138"/>
      <c r="G1" s="138"/>
      <c r="H1" s="138"/>
    </row>
    <row r="2" spans="2:17" ht="21.75" customHeight="1">
      <c r="B2" s="317" t="s">
        <v>358</v>
      </c>
      <c r="C2" s="317"/>
      <c r="D2" s="317"/>
      <c r="E2" s="317"/>
      <c r="F2" s="317"/>
      <c r="G2" s="138"/>
      <c r="H2" s="138"/>
      <c r="J2" s="139" t="s">
        <v>620</v>
      </c>
    </row>
    <row r="3" spans="2:17" ht="16.5" customHeight="1">
      <c r="B3" s="205"/>
      <c r="C3" s="206"/>
      <c r="D3" s="162"/>
      <c r="E3" s="149"/>
      <c r="F3" s="207"/>
      <c r="G3" s="143"/>
      <c r="H3" s="143"/>
      <c r="I3" s="162"/>
      <c r="J3" s="326" t="s">
        <v>3</v>
      </c>
      <c r="K3" s="326"/>
      <c r="L3" s="326"/>
      <c r="M3" s="326"/>
      <c r="N3" s="326"/>
      <c r="O3" s="326"/>
      <c r="P3" s="326"/>
      <c r="Q3" s="326"/>
    </row>
    <row r="4" spans="2:17" ht="16.5" customHeight="1">
      <c r="B4" s="141" t="s">
        <v>364</v>
      </c>
      <c r="C4" s="141" t="s">
        <v>372</v>
      </c>
      <c r="D4" s="142" t="s">
        <v>10</v>
      </c>
      <c r="E4" s="142" t="s">
        <v>614</v>
      </c>
      <c r="F4" s="142" t="s">
        <v>613</v>
      </c>
      <c r="G4" s="143"/>
      <c r="H4" s="299"/>
      <c r="I4" s="327" t="s">
        <v>631</v>
      </c>
      <c r="J4" s="208"/>
      <c r="K4" s="209">
        <f>N4*0.7</f>
        <v>16.099999999999998</v>
      </c>
      <c r="L4" s="209">
        <f>N4*0.8</f>
        <v>18.400000000000002</v>
      </c>
      <c r="M4" s="209">
        <f>N4*0.9</f>
        <v>20.7</v>
      </c>
      <c r="N4" s="209">
        <f>D5</f>
        <v>23</v>
      </c>
      <c r="O4" s="209">
        <f>N4*1.1</f>
        <v>25.3</v>
      </c>
      <c r="P4" s="209">
        <f>N4*1.2</f>
        <v>27.599999999999998</v>
      </c>
      <c r="Q4" s="210">
        <f>N4*1.3</f>
        <v>29.900000000000002</v>
      </c>
    </row>
    <row r="5" spans="2:17" ht="16.5" customHeight="1">
      <c r="B5" s="144" t="s">
        <v>357</v>
      </c>
      <c r="C5" s="145" t="s">
        <v>611</v>
      </c>
      <c r="D5" s="23">
        <v>23</v>
      </c>
      <c r="E5" s="24">
        <v>45</v>
      </c>
      <c r="F5" s="146">
        <f>D5*E5</f>
        <v>1035</v>
      </c>
      <c r="G5" s="137"/>
      <c r="H5" s="138"/>
      <c r="I5" s="327"/>
      <c r="J5" s="222">
        <f>J8*0.7</f>
        <v>31.499999999999996</v>
      </c>
      <c r="K5" s="34">
        <f t="shared" ref="K5:M11" si="0">(K$4*$J5+$F$6)-$F$34+$F$31+$F$23-$F$29+(K$4*$J5+$F$6)*$E$29</f>
        <v>-502.13598007952277</v>
      </c>
      <c r="L5" s="34">
        <f t="shared" si="0"/>
        <v>-426.78798007952253</v>
      </c>
      <c r="M5" s="34">
        <f t="shared" si="0"/>
        <v>-351.43998007952263</v>
      </c>
      <c r="N5" s="34">
        <f t="shared" ref="N5:Q11" si="1">(N$4*$J5+$F$6)-$F$34+$F$31+$F$23-$F$29+(N$4*$J5+$F$6)*$E$29</f>
        <v>-276.09198007952267</v>
      </c>
      <c r="O5" s="34">
        <f t="shared" si="1"/>
        <v>-200.74398007952269</v>
      </c>
      <c r="P5" s="34">
        <f t="shared" si="1"/>
        <v>-125.39598007952274</v>
      </c>
      <c r="Q5" s="34">
        <f t="shared" si="1"/>
        <v>-50.047980079522695</v>
      </c>
    </row>
    <row r="6" spans="2:17" ht="16.5" customHeight="1">
      <c r="B6" s="144" t="s">
        <v>343</v>
      </c>
      <c r="C6" s="301" t="s">
        <v>589</v>
      </c>
      <c r="D6" s="10">
        <v>0</v>
      </c>
      <c r="E6" s="15">
        <v>0</v>
      </c>
      <c r="F6" s="147">
        <f>D6*E6</f>
        <v>0</v>
      </c>
      <c r="G6" s="137"/>
      <c r="H6" s="137"/>
      <c r="I6" s="327"/>
      <c r="J6" s="222">
        <f>J8*0.8</f>
        <v>36</v>
      </c>
      <c r="K6" s="34">
        <f t="shared" si="0"/>
        <v>-426.78798007952264</v>
      </c>
      <c r="L6" s="34">
        <f t="shared" si="0"/>
        <v>-340.6759800795225</v>
      </c>
      <c r="M6" s="34">
        <f t="shared" si="0"/>
        <v>-254.56398007952265</v>
      </c>
      <c r="N6" s="34">
        <f t="shared" si="1"/>
        <v>-168.4519800795226</v>
      </c>
      <c r="O6" s="34">
        <f t="shared" si="1"/>
        <v>-82.339980079522533</v>
      </c>
      <c r="P6" s="34">
        <f t="shared" si="1"/>
        <v>3.7720199204772982</v>
      </c>
      <c r="Q6" s="34">
        <f t="shared" si="1"/>
        <v>89.884019920477485</v>
      </c>
    </row>
    <row r="7" spans="2:17" ht="16.5" customHeight="1">
      <c r="B7" s="148" t="s">
        <v>367</v>
      </c>
      <c r="C7" s="138"/>
      <c r="D7" s="153"/>
      <c r="E7" s="150"/>
      <c r="F7" s="151">
        <f>SUM(F5:F6)</f>
        <v>1035</v>
      </c>
      <c r="G7" s="137"/>
      <c r="H7" s="137"/>
      <c r="I7" s="327"/>
      <c r="J7" s="222">
        <f>J8*0.9</f>
        <v>40.5</v>
      </c>
      <c r="K7" s="34">
        <f t="shared" si="0"/>
        <v>-351.43998007952263</v>
      </c>
      <c r="L7" s="34">
        <f t="shared" si="0"/>
        <v>-254.56398007952254</v>
      </c>
      <c r="M7" s="34">
        <f t="shared" si="0"/>
        <v>-157.68798007952259</v>
      </c>
      <c r="N7" s="34">
        <f t="shared" si="1"/>
        <v>-60.811980079522606</v>
      </c>
      <c r="O7" s="34">
        <f t="shared" si="1"/>
        <v>36.064019920477485</v>
      </c>
      <c r="P7" s="34">
        <f t="shared" si="1"/>
        <v>132.94001992047734</v>
      </c>
      <c r="Q7" s="34">
        <f t="shared" si="1"/>
        <v>229.81601992047746</v>
      </c>
    </row>
    <row r="8" spans="2:17" ht="16.5" customHeight="1">
      <c r="B8" s="152"/>
      <c r="C8" s="149"/>
      <c r="D8" s="153"/>
      <c r="E8" s="149"/>
      <c r="F8" s="149"/>
      <c r="G8" s="137"/>
      <c r="H8" s="137"/>
      <c r="I8" s="327"/>
      <c r="J8" s="222">
        <f>E5</f>
        <v>45</v>
      </c>
      <c r="K8" s="34">
        <f t="shared" si="0"/>
        <v>-276.09198007952267</v>
      </c>
      <c r="L8" s="34">
        <f t="shared" si="0"/>
        <v>-168.45198007952249</v>
      </c>
      <c r="M8" s="34">
        <f t="shared" si="0"/>
        <v>-60.811980079522606</v>
      </c>
      <c r="N8" s="34">
        <f>(N$4*$J8+$F$6)-$F$34+$F$31+$F$23-$F$29+(N$4*$J8+$F$6)*$E$29</f>
        <v>46.828019920477388</v>
      </c>
      <c r="O8" s="34">
        <f t="shared" si="1"/>
        <v>154.46801992047739</v>
      </c>
      <c r="P8" s="34">
        <f t="shared" si="1"/>
        <v>262.10801992047737</v>
      </c>
      <c r="Q8" s="34">
        <f t="shared" si="1"/>
        <v>369.74801992047742</v>
      </c>
    </row>
    <row r="9" spans="2:17" ht="16.5" customHeight="1">
      <c r="B9" s="154" t="s">
        <v>371</v>
      </c>
      <c r="C9" s="141" t="s">
        <v>372</v>
      </c>
      <c r="D9" s="142" t="s">
        <v>10</v>
      </c>
      <c r="E9" s="142" t="s">
        <v>614</v>
      </c>
      <c r="F9" s="142" t="s">
        <v>613</v>
      </c>
      <c r="G9" s="155"/>
      <c r="I9" s="327"/>
      <c r="J9" s="222">
        <f>J8*1.1</f>
        <v>49.500000000000007</v>
      </c>
      <c r="K9" s="34">
        <f t="shared" si="0"/>
        <v>-200.74398007952254</v>
      </c>
      <c r="L9" s="34">
        <f t="shared" si="0"/>
        <v>-82.339980079522405</v>
      </c>
      <c r="M9" s="34">
        <f t="shared" si="0"/>
        <v>36.064019920477485</v>
      </c>
      <c r="N9" s="34">
        <f>(N$4*$J9+$F$6)-$F$34+$F$31+$F$23-$F$29+(N$4*$J9+$F$6)*$E$29</f>
        <v>154.46801992047764</v>
      </c>
      <c r="O9" s="34">
        <f t="shared" si="1"/>
        <v>272.87201992047756</v>
      </c>
      <c r="P9" s="34">
        <f t="shared" si="1"/>
        <v>391.27601992047749</v>
      </c>
      <c r="Q9" s="34">
        <f t="shared" si="1"/>
        <v>509.68001992047783</v>
      </c>
    </row>
    <row r="10" spans="2:17" ht="16.5" customHeight="1">
      <c r="B10" s="156" t="s">
        <v>11</v>
      </c>
      <c r="C10" s="145" t="s">
        <v>775</v>
      </c>
      <c r="D10" s="240">
        <v>32000</v>
      </c>
      <c r="E10" s="15">
        <v>265</v>
      </c>
      <c r="F10" s="291">
        <f>D10*E10/80000</f>
        <v>106</v>
      </c>
      <c r="G10" s="137"/>
      <c r="H10" s="138"/>
      <c r="I10" s="327"/>
      <c r="J10" s="222">
        <f>J8*1.2</f>
        <v>54</v>
      </c>
      <c r="K10" s="34">
        <f t="shared" si="0"/>
        <v>-125.39598007952274</v>
      </c>
      <c r="L10" s="34">
        <f t="shared" si="0"/>
        <v>3.7720199204775327</v>
      </c>
      <c r="M10" s="34">
        <f t="shared" si="0"/>
        <v>132.94001992047734</v>
      </c>
      <c r="N10" s="34">
        <f>(N$4*$J10+$F$6)-$F$34+$F$31+$F$23-$F$29+(N$4*$J10+$F$6)*$E$29</f>
        <v>262.10801992047737</v>
      </c>
      <c r="O10" s="34">
        <f t="shared" si="1"/>
        <v>391.27601992047749</v>
      </c>
      <c r="P10" s="34">
        <f t="shared" si="1"/>
        <v>520.44401992047733</v>
      </c>
      <c r="Q10" s="34">
        <f t="shared" si="1"/>
        <v>649.61201992047745</v>
      </c>
    </row>
    <row r="11" spans="2:17" ht="16.5" customHeight="1">
      <c r="B11" s="156" t="s">
        <v>812</v>
      </c>
      <c r="C11" s="145"/>
      <c r="D11" s="149"/>
      <c r="E11" s="150"/>
      <c r="F11" s="291">
        <f>SUMPRODUCT(D12:D15,E12:E15)</f>
        <v>223.82</v>
      </c>
      <c r="G11" s="137"/>
      <c r="H11" s="138"/>
      <c r="I11" s="327"/>
      <c r="J11" s="223">
        <f>J8*1.3</f>
        <v>58.5</v>
      </c>
      <c r="K11" s="34">
        <f t="shared" si="0"/>
        <v>-50.047980079522695</v>
      </c>
      <c r="L11" s="34">
        <f t="shared" si="0"/>
        <v>89.884019920477485</v>
      </c>
      <c r="M11" s="34">
        <f t="shared" si="0"/>
        <v>229.81601992047746</v>
      </c>
      <c r="N11" s="34">
        <f>(N$4*$J11+$F$6)-$F$34+$F$31+$F$23-$F$29+(N$4*$J11+$F$6)*$E$29</f>
        <v>369.74801992047742</v>
      </c>
      <c r="O11" s="34">
        <f t="shared" si="1"/>
        <v>509.68001992047738</v>
      </c>
      <c r="P11" s="34">
        <f t="shared" si="1"/>
        <v>649.61201992047722</v>
      </c>
      <c r="Q11" s="34">
        <f t="shared" si="1"/>
        <v>789.54401992047747</v>
      </c>
    </row>
    <row r="12" spans="2:17" ht="16.5" customHeight="1">
      <c r="B12" s="157" t="s">
        <v>12</v>
      </c>
      <c r="C12" s="145" t="s">
        <v>609</v>
      </c>
      <c r="D12" s="27">
        <v>160</v>
      </c>
      <c r="E12" s="150">
        <f>Inputs!D7</f>
        <v>0.52</v>
      </c>
      <c r="F12" s="146"/>
      <c r="G12" s="137"/>
      <c r="H12" s="292"/>
      <c r="I12" s="158"/>
      <c r="J12" s="159"/>
      <c r="K12" s="4"/>
      <c r="L12" s="4"/>
      <c r="M12" s="4"/>
      <c r="N12" s="4"/>
      <c r="O12" s="4"/>
      <c r="P12" s="4"/>
      <c r="Q12" s="4"/>
    </row>
    <row r="13" spans="2:17" ht="16.5" customHeight="1">
      <c r="B13" s="157" t="s">
        <v>13</v>
      </c>
      <c r="C13" s="145" t="s">
        <v>609</v>
      </c>
      <c r="D13" s="27">
        <v>72</v>
      </c>
      <c r="E13" s="150">
        <f>Inputs!D8</f>
        <v>0.73</v>
      </c>
      <c r="F13" s="146"/>
      <c r="G13" s="137"/>
      <c r="H13" s="137"/>
      <c r="I13" s="4"/>
      <c r="J13" s="160" t="s">
        <v>605</v>
      </c>
      <c r="K13" s="4"/>
      <c r="L13" s="4"/>
      <c r="M13" s="4"/>
      <c r="N13" s="4"/>
      <c r="O13" s="4"/>
      <c r="P13" s="4"/>
      <c r="Q13" s="4"/>
    </row>
    <row r="14" spans="2:17" ht="16.5" customHeight="1">
      <c r="B14" s="157" t="s">
        <v>5</v>
      </c>
      <c r="C14" s="145" t="s">
        <v>609</v>
      </c>
      <c r="D14" s="27">
        <v>168</v>
      </c>
      <c r="E14" s="150">
        <f>Inputs!D9</f>
        <v>0.42</v>
      </c>
      <c r="F14" s="146"/>
      <c r="G14" s="137"/>
      <c r="H14" s="137"/>
      <c r="I14" s="4"/>
      <c r="J14" s="160" t="s">
        <v>606</v>
      </c>
      <c r="K14" s="4"/>
      <c r="L14" s="4"/>
      <c r="M14" s="4"/>
      <c r="N14" s="4"/>
      <c r="O14" s="4"/>
      <c r="P14" s="4"/>
      <c r="Q14" s="4"/>
    </row>
    <row r="15" spans="2:17" ht="16.5" customHeight="1">
      <c r="B15" s="157" t="s">
        <v>6</v>
      </c>
      <c r="C15" s="145" t="s">
        <v>611</v>
      </c>
      <c r="D15" s="27">
        <v>0.5</v>
      </c>
      <c r="E15" s="150">
        <f>Inputs!D10</f>
        <v>35</v>
      </c>
      <c r="F15" s="161"/>
      <c r="G15" s="137"/>
      <c r="H15" s="137"/>
      <c r="I15" s="4"/>
      <c r="J15" s="160" t="s">
        <v>621</v>
      </c>
      <c r="K15" s="4"/>
      <c r="L15" s="4"/>
      <c r="M15" s="4"/>
      <c r="N15" s="4"/>
      <c r="O15" s="4"/>
      <c r="P15" s="4"/>
      <c r="Q15" s="4"/>
    </row>
    <row r="16" spans="2:17" ht="16.5" customHeight="1">
      <c r="B16" s="156" t="s">
        <v>813</v>
      </c>
      <c r="C16" s="145" t="s">
        <v>589</v>
      </c>
      <c r="D16" s="149"/>
      <c r="E16" s="150"/>
      <c r="F16" s="15">
        <v>104</v>
      </c>
      <c r="G16" s="137"/>
      <c r="H16" s="137"/>
    </row>
    <row r="17" spans="2:8" ht="16.5" customHeight="1">
      <c r="B17" s="156" t="s">
        <v>556</v>
      </c>
      <c r="C17" s="145" t="s">
        <v>589</v>
      </c>
      <c r="D17" s="149"/>
      <c r="E17" s="150"/>
      <c r="F17" s="15">
        <v>15</v>
      </c>
      <c r="G17" s="137"/>
    </row>
    <row r="18" spans="2:8" ht="16.5" customHeight="1">
      <c r="B18" s="156" t="s">
        <v>14</v>
      </c>
      <c r="C18" s="145" t="s">
        <v>589</v>
      </c>
      <c r="D18" s="293"/>
      <c r="E18" s="294"/>
      <c r="F18" s="15">
        <v>17</v>
      </c>
      <c r="G18" s="137"/>
    </row>
    <row r="19" spans="2:8" ht="16.5" customHeight="1">
      <c r="B19" s="156" t="s">
        <v>15</v>
      </c>
      <c r="C19" s="145" t="s">
        <v>589</v>
      </c>
      <c r="D19" s="293"/>
      <c r="E19" s="294"/>
      <c r="F19" s="146">
        <f>G50</f>
        <v>374.93400000000003</v>
      </c>
      <c r="G19" s="137"/>
      <c r="H19" s="137"/>
    </row>
    <row r="20" spans="2:8" ht="16.5" customHeight="1">
      <c r="B20" s="156" t="s">
        <v>607</v>
      </c>
      <c r="C20" s="145" t="s">
        <v>590</v>
      </c>
      <c r="D20" s="149">
        <f>F63</f>
        <v>0.50752801120448177</v>
      </c>
      <c r="E20" s="150">
        <f>Inputs!D4</f>
        <v>22</v>
      </c>
      <c r="F20" s="146">
        <f>E20*D20</f>
        <v>11.165616246498599</v>
      </c>
      <c r="G20" s="137"/>
      <c r="H20" s="137"/>
    </row>
    <row r="21" spans="2:8" ht="16.5" customHeight="1">
      <c r="B21" s="156" t="s">
        <v>548</v>
      </c>
      <c r="C21" s="145" t="s">
        <v>616</v>
      </c>
      <c r="D21" s="149">
        <f>E63</f>
        <v>2.567079831932773</v>
      </c>
      <c r="E21" s="150">
        <f>Inputs!D5</f>
        <v>2.9</v>
      </c>
      <c r="F21" s="146">
        <f>D21*E21</f>
        <v>7.4445315126050415</v>
      </c>
      <c r="G21" s="137"/>
      <c r="H21" s="137"/>
    </row>
    <row r="22" spans="2:8" ht="16.5" customHeight="1">
      <c r="B22" s="156" t="s">
        <v>16</v>
      </c>
      <c r="C22" s="145" t="s">
        <v>589</v>
      </c>
      <c r="D22" s="153"/>
      <c r="E22" s="146"/>
      <c r="F22" s="146">
        <f>G63-F21-F20</f>
        <v>16.692736289260814</v>
      </c>
      <c r="G22" s="137"/>
      <c r="H22" s="137"/>
    </row>
    <row r="23" spans="2:8" ht="16.5" customHeight="1">
      <c r="B23" s="156" t="s">
        <v>608</v>
      </c>
      <c r="C23" s="160" t="s">
        <v>612</v>
      </c>
      <c r="E23" s="26">
        <v>0.03</v>
      </c>
      <c r="F23" s="146">
        <f>E23*F7</f>
        <v>31.049999999999997</v>
      </c>
      <c r="G23" s="137"/>
      <c r="H23" s="138"/>
    </row>
    <row r="24" spans="2:8" ht="16.5" customHeight="1">
      <c r="B24" s="156" t="s">
        <v>17</v>
      </c>
      <c r="C24" s="145" t="s">
        <v>589</v>
      </c>
      <c r="D24" s="295"/>
      <c r="E24" s="149"/>
      <c r="F24" s="15">
        <v>0</v>
      </c>
      <c r="G24" s="137"/>
      <c r="H24" s="137"/>
    </row>
    <row r="25" spans="2:8" ht="16.5" customHeight="1">
      <c r="B25" s="156" t="s">
        <v>7</v>
      </c>
      <c r="C25" s="145" t="s">
        <v>617</v>
      </c>
      <c r="D25" s="149">
        <f>SUM(F10:F24)/2</f>
        <v>453.55344202418223</v>
      </c>
      <c r="E25" s="164">
        <f>Inputs!D11</f>
        <v>7.2499999999999995E-2</v>
      </c>
      <c r="F25" s="147">
        <f>D25*E25</f>
        <v>32.882624546753206</v>
      </c>
      <c r="G25" s="137"/>
      <c r="H25" s="137"/>
    </row>
    <row r="26" spans="2:8" ht="16.5" customHeight="1">
      <c r="B26" s="148" t="s">
        <v>368</v>
      </c>
      <c r="C26" s="138"/>
      <c r="D26" s="153"/>
      <c r="E26" s="149"/>
      <c r="F26" s="151">
        <f>SUM(F10:F25)</f>
        <v>939.98950859511763</v>
      </c>
      <c r="G26" s="137"/>
      <c r="H26" s="137"/>
    </row>
    <row r="27" spans="2:8" ht="16.5" customHeight="1">
      <c r="B27" s="152"/>
      <c r="C27" s="138"/>
      <c r="D27" s="153"/>
      <c r="E27" s="149"/>
      <c r="F27" s="167"/>
      <c r="G27" s="137"/>
      <c r="H27" s="137"/>
    </row>
    <row r="28" spans="2:8" ht="16.5" customHeight="1">
      <c r="B28" s="154" t="s">
        <v>557</v>
      </c>
      <c r="C28" s="141" t="s">
        <v>372</v>
      </c>
      <c r="D28" s="142" t="s">
        <v>10</v>
      </c>
      <c r="E28" s="142" t="s">
        <v>614</v>
      </c>
      <c r="F28" s="142" t="s">
        <v>613</v>
      </c>
      <c r="G28" s="155"/>
      <c r="H28" s="155"/>
    </row>
    <row r="29" spans="2:8" ht="16.5" customHeight="1">
      <c r="B29" s="156" t="s">
        <v>8</v>
      </c>
      <c r="C29" s="213" t="s">
        <v>612</v>
      </c>
      <c r="E29" s="26">
        <v>0.04</v>
      </c>
      <c r="F29" s="146">
        <f>E29*F7</f>
        <v>41.4</v>
      </c>
      <c r="G29" s="138"/>
      <c r="H29" s="138"/>
    </row>
    <row r="30" spans="2:8" ht="16.5" customHeight="1">
      <c r="B30" s="156" t="s">
        <v>552</v>
      </c>
      <c r="C30" s="145" t="s">
        <v>589</v>
      </c>
      <c r="D30" s="153"/>
      <c r="E30" s="149"/>
      <c r="F30" s="146">
        <f>H63</f>
        <v>37.832471484404977</v>
      </c>
      <c r="G30" s="137"/>
      <c r="H30" s="137"/>
    </row>
    <row r="31" spans="2:8" ht="16.5" customHeight="1">
      <c r="B31" s="156" t="s">
        <v>18</v>
      </c>
      <c r="C31" s="145" t="s">
        <v>589</v>
      </c>
      <c r="D31" s="153"/>
      <c r="E31" s="149"/>
      <c r="F31" s="263">
        <v>185</v>
      </c>
      <c r="G31" s="137"/>
      <c r="H31" s="138"/>
    </row>
    <row r="32" spans="2:8" ht="16.5" customHeight="1">
      <c r="B32" s="148" t="s">
        <v>369</v>
      </c>
      <c r="C32" s="149"/>
      <c r="D32" s="153"/>
      <c r="E32" s="149"/>
      <c r="F32" s="151">
        <f>SUM(F29:F31)</f>
        <v>264.23247148440498</v>
      </c>
      <c r="G32" s="137"/>
      <c r="H32" s="137"/>
    </row>
    <row r="33" spans="2:8" ht="16.5" customHeight="1">
      <c r="B33" s="152"/>
      <c r="C33" s="149"/>
      <c r="D33" s="153"/>
      <c r="E33" s="149"/>
      <c r="F33" s="163"/>
      <c r="G33" s="137"/>
      <c r="H33" s="137"/>
    </row>
    <row r="34" spans="2:8" ht="16.5" customHeight="1">
      <c r="B34" s="148" t="s">
        <v>370</v>
      </c>
      <c r="C34" s="149"/>
      <c r="D34" s="153"/>
      <c r="E34" s="153"/>
      <c r="F34" s="151">
        <f>F26+F32</f>
        <v>1204.2219800795226</v>
      </c>
      <c r="G34" s="155"/>
      <c r="H34" s="155"/>
    </row>
    <row r="35" spans="2:8" ht="16.5" customHeight="1">
      <c r="B35" s="152"/>
      <c r="C35" s="149"/>
      <c r="D35" s="153"/>
      <c r="E35" s="149"/>
      <c r="F35" s="163"/>
      <c r="G35" s="137"/>
      <c r="H35" s="137"/>
    </row>
    <row r="36" spans="2:8" ht="16.5" customHeight="1">
      <c r="B36" s="172" t="s">
        <v>634</v>
      </c>
      <c r="C36" s="214"/>
      <c r="D36" s="215"/>
      <c r="E36" s="214"/>
      <c r="F36" s="296">
        <f>F7-F26</f>
        <v>95.010491404882373</v>
      </c>
      <c r="G36" s="155"/>
      <c r="H36" s="155"/>
    </row>
    <row r="37" spans="2:8" ht="16.5" customHeight="1">
      <c r="B37" s="173" t="s">
        <v>635</v>
      </c>
      <c r="C37" s="149"/>
      <c r="D37" s="153"/>
      <c r="E37" s="149"/>
      <c r="F37" s="174">
        <f>F7-F34</f>
        <v>-169.22198007952261</v>
      </c>
      <c r="G37" s="138"/>
      <c r="H37" s="137"/>
    </row>
    <row r="38" spans="2:8" ht="16.5" customHeight="1">
      <c r="B38" s="175" t="s">
        <v>636</v>
      </c>
      <c r="C38" s="170"/>
      <c r="D38" s="171"/>
      <c r="E38" s="170"/>
      <c r="F38" s="176">
        <f>F7-F34+F23+F31</f>
        <v>46.828019920477402</v>
      </c>
      <c r="G38" s="137"/>
      <c r="H38" s="137"/>
    </row>
    <row r="39" spans="2:8" ht="16.5" customHeight="1">
      <c r="B39" s="152"/>
      <c r="C39" s="149"/>
      <c r="D39" s="149" t="s">
        <v>344</v>
      </c>
      <c r="E39" s="168">
        <f>F26/D5</f>
        <v>40.869109069352938</v>
      </c>
      <c r="F39" s="217"/>
      <c r="G39" s="137"/>
      <c r="H39" s="137"/>
    </row>
    <row r="40" spans="2:8" ht="16.5" customHeight="1">
      <c r="B40" s="152"/>
      <c r="C40" s="149"/>
      <c r="D40" s="149" t="s">
        <v>345</v>
      </c>
      <c r="E40" s="168">
        <f>F32/D5</f>
        <v>11.488368325408912</v>
      </c>
      <c r="G40" s="138"/>
      <c r="H40" s="138"/>
    </row>
    <row r="41" spans="2:8" ht="16.5" customHeight="1">
      <c r="B41" s="169"/>
      <c r="C41" s="170"/>
      <c r="D41" s="170" t="s">
        <v>346</v>
      </c>
      <c r="E41" s="297">
        <f>F34/D5</f>
        <v>52.357477394761851</v>
      </c>
      <c r="F41" s="177"/>
      <c r="G41" s="137"/>
      <c r="H41" s="137"/>
    </row>
    <row r="42" spans="2:8" ht="15.95" customHeight="1">
      <c r="B42" s="138"/>
      <c r="C42" s="137"/>
      <c r="D42" s="178"/>
      <c r="E42" s="137"/>
      <c r="F42" s="138"/>
      <c r="G42" s="137"/>
      <c r="H42" s="137"/>
    </row>
    <row r="43" spans="2:8">
      <c r="B43" s="138"/>
      <c r="C43" s="137"/>
      <c r="D43" s="178"/>
      <c r="E43" s="137"/>
      <c r="F43" s="138"/>
      <c r="G43" s="137"/>
      <c r="H43" s="137"/>
    </row>
    <row r="44" spans="2:8" ht="15.75">
      <c r="B44" s="319" t="s">
        <v>763</v>
      </c>
      <c r="C44" s="319"/>
      <c r="D44" s="319"/>
      <c r="E44" s="319"/>
      <c r="F44" s="319"/>
      <c r="G44" s="179"/>
      <c r="H44" s="180"/>
    </row>
    <row r="45" spans="2:8">
      <c r="B45" s="181" t="s">
        <v>764</v>
      </c>
      <c r="C45" s="182" t="s">
        <v>547</v>
      </c>
      <c r="D45" s="182" t="s">
        <v>372</v>
      </c>
      <c r="E45" s="182" t="s">
        <v>765</v>
      </c>
      <c r="F45" s="182" t="s">
        <v>527</v>
      </c>
      <c r="G45" s="183" t="s">
        <v>766</v>
      </c>
      <c r="H45" s="180"/>
    </row>
    <row r="46" spans="2:8">
      <c r="B46" s="132" t="s">
        <v>374</v>
      </c>
      <c r="C46" s="258">
        <f>IFERROR(VLOOKUP(B46,'Machinery Input Tables'!$B$133:$E$182,2,FALSE),0)</f>
        <v>7.3709999999999996</v>
      </c>
      <c r="D46" s="258" t="str">
        <f>IFERROR(VLOOKUP(B46,'Machinery Input Tables'!$B$133:$E$182,3,FALSE),0)</f>
        <v>per acre</v>
      </c>
      <c r="E46" s="266"/>
      <c r="F46" s="132">
        <v>1</v>
      </c>
      <c r="G46" s="184">
        <f>IFERROR(C46*F46*IF(D46="per acre",1,E46),"-")</f>
        <v>7.3709999999999996</v>
      </c>
      <c r="H46" s="180"/>
    </row>
    <row r="47" spans="2:8">
      <c r="B47" s="132" t="s">
        <v>780</v>
      </c>
      <c r="C47" s="258">
        <f>IFERROR(VLOOKUP(B47,'Machinery Input Tables'!$B$133:$E$182,2,FALSE),0)</f>
        <v>15.981000000000002</v>
      </c>
      <c r="D47" s="258" t="str">
        <f>IFERROR(VLOOKUP(B47,'Machinery Input Tables'!$B$133:$E$182,3,FALSE),0)</f>
        <v>per ton</v>
      </c>
      <c r="E47" s="298">
        <f>D5</f>
        <v>23</v>
      </c>
      <c r="F47" s="132">
        <v>1</v>
      </c>
      <c r="G47" s="184">
        <f>IFERROR(C47*F47*IF(D47="per acre",1,E47),"-")</f>
        <v>367.56300000000005</v>
      </c>
      <c r="H47" s="180"/>
    </row>
    <row r="48" spans="2:8">
      <c r="B48" s="264"/>
      <c r="C48" s="258">
        <f>IFERROR(VLOOKUP(B48,'Machinery Input Tables'!$B$133:$E$182,2,FALSE),0)</f>
        <v>0</v>
      </c>
      <c r="D48" s="258">
        <f>IFERROR(VLOOKUP(B48,'Machinery Input Tables'!$B$133:$E$182,3,FALSE),0)</f>
        <v>0</v>
      </c>
      <c r="E48" s="264"/>
      <c r="F48" s="272"/>
      <c r="G48" s="184">
        <f>IFERROR(C48*F48*IF(D48="per acre",1,E48),"-")</f>
        <v>0</v>
      </c>
      <c r="H48" s="180"/>
    </row>
    <row r="49" spans="2:9">
      <c r="B49" s="265"/>
      <c r="C49" s="259">
        <f>IFERROR(VLOOKUP(B49,'Machinery Input Tables'!$B$133:$E$182,2,FALSE),0)</f>
        <v>0</v>
      </c>
      <c r="D49" s="260">
        <f>IFERROR(VLOOKUP(B49,'Machinery Input Tables'!$B$133:$E$182,3,FALSE),0)</f>
        <v>0</v>
      </c>
      <c r="E49" s="265"/>
      <c r="F49" s="265"/>
      <c r="G49" s="185">
        <f>IFERROR(C49*F49*IF(D49="per acre",1,E49),"-")</f>
        <v>0</v>
      </c>
      <c r="H49" s="180"/>
    </row>
    <row r="50" spans="2:9">
      <c r="B50" s="186" t="s">
        <v>365</v>
      </c>
      <c r="C50" s="187"/>
      <c r="D50" s="186"/>
      <c r="E50" s="187"/>
      <c r="F50" s="187"/>
      <c r="G50" s="188">
        <f>SUM(G46:G49)</f>
        <v>374.93400000000003</v>
      </c>
      <c r="H50" s="180"/>
    </row>
    <row r="51" spans="2:9" ht="15.75">
      <c r="B51" s="319" t="s">
        <v>767</v>
      </c>
      <c r="C51" s="319"/>
      <c r="D51" s="319"/>
      <c r="E51" s="319"/>
      <c r="F51" s="319"/>
      <c r="G51" s="319"/>
      <c r="H51" s="319"/>
      <c r="I51" s="319"/>
    </row>
    <row r="52" spans="2:9" ht="16.5" customHeight="1">
      <c r="B52" s="320" t="s">
        <v>512</v>
      </c>
      <c r="C52" s="322" t="s">
        <v>513</v>
      </c>
      <c r="D52" s="190" t="s">
        <v>604</v>
      </c>
      <c r="E52" s="322" t="s">
        <v>514</v>
      </c>
      <c r="F52" s="322" t="s">
        <v>515</v>
      </c>
      <c r="G52" s="189" t="s">
        <v>352</v>
      </c>
      <c r="H52" s="189" t="s">
        <v>353</v>
      </c>
      <c r="I52" s="324" t="s">
        <v>516</v>
      </c>
    </row>
    <row r="53" spans="2:9">
      <c r="B53" s="321"/>
      <c r="C53" s="323"/>
      <c r="D53" s="192" t="s">
        <v>768</v>
      </c>
      <c r="E53" s="323"/>
      <c r="F53" s="323"/>
      <c r="G53" s="191" t="s">
        <v>819</v>
      </c>
      <c r="H53" s="191" t="s">
        <v>819</v>
      </c>
      <c r="I53" s="325"/>
    </row>
    <row r="54" spans="2:9">
      <c r="B54" s="125"/>
      <c r="C54" s="193" t="s">
        <v>588</v>
      </c>
      <c r="D54" s="194" t="s">
        <v>551</v>
      </c>
      <c r="E54" s="194" t="s">
        <v>769</v>
      </c>
      <c r="F54" s="194" t="s">
        <v>549</v>
      </c>
      <c r="G54" s="194" t="s">
        <v>770</v>
      </c>
      <c r="H54" s="194" t="s">
        <v>770</v>
      </c>
      <c r="I54" s="194" t="s">
        <v>550</v>
      </c>
    </row>
    <row r="55" spans="2:9">
      <c r="B55" s="132" t="s">
        <v>594</v>
      </c>
      <c r="C55" s="132" t="s">
        <v>518</v>
      </c>
      <c r="D55" s="133">
        <v>2</v>
      </c>
      <c r="E55" s="195">
        <f>IFERROR(IF(ISBLANK(C55),"",IF(OR(ISBLANK(B55),IFERROR(VLOOKUP(B55,'Machinery Input Tables'!$A$6:$AE$121,13,FALSE),"")='Machinery Input Tables'!$M$128),1,VLOOKUP(B55,'Machinery Input Tables'!$A$6:$AE$121,28,FALSE))*VLOOKUP(C55,'Machinery Input Tables'!$AG$6:$AZ$32,19,FALSE))*D55,"-")</f>
        <v>0.26216666666666666</v>
      </c>
      <c r="F55" s="195">
        <f>IFERROR(IF(AND(ISBLANK(B55)*ISBLANK(C55)),"",IF(ISBLANK(B55),1,IF(VLOOKUP(B55,'Machinery Input Tables'!$A$6:$AE$121,13,FALSE)='Machinery Input Tables'!$M$128,VLOOKUP(B55,'Machinery Input Tables'!$A$6:$AE$121,17,FALSE),VLOOKUP(B55,'Machinery Input Tables'!$A$6:$AE$121,28,FALSE))))*D55,"-")</f>
        <v>4.583333333333333E-2</v>
      </c>
      <c r="G55" s="196">
        <f>IFERROR(IF(ISBLANK(C55),"",E55*'Machinery Input Tables'!$BO$10*'Machinery Input Tables'!$BO$11+E55*'Machinery Input Tables'!$BO$10+F55*'Machinery Input Tables'!$BO$6+(VLOOKUP(C55,'Machinery Input Tables'!$AG$6:$AZ$32,18,FALSE)*IF(IFERROR(VLOOKUP(B55,'Machinery Input Tables'!$A$6:$AE$121,13,FALSE)='Machinery Input Tables'!$M$128,1),1,VLOOKUP(B55,'Machinery Input Tables'!$A$6:$AE$121,28,FALSE))+IFERROR(VLOOKUP(B55,'Machinery Input Tables'!$A$6:$AE$121,27,FALSE),0))*D55),"-")</f>
        <v>3.8265965596368057</v>
      </c>
      <c r="H55" s="196">
        <f>IFERROR((IFERROR(VLOOKUP(B55,'Machinery Input Tables'!$A$6:$AE$121,24,FALSE),0)+VLOOKUP(C55,'Machinery Input Tables'!$AG$6:$AZ$32,20,FALSE))*IF(IFERROR(VLOOKUP(B55,'Machinery Input Tables'!$A$6:$AE$121,13,FALSE)='Machinery Input Tables'!$M$128,1),1,VLOOKUP(B55,'Machinery Input Tables'!$A$6:$AE$121,28,FALSE))*D55,"-")</f>
        <v>6.9881499887465779</v>
      </c>
      <c r="I55" s="196">
        <f>IFERROR(IF(ISBLANK(AND(B55,C55)),"",SUM(G55:H55)),"-")</f>
        <v>10.814746548383383</v>
      </c>
    </row>
    <row r="56" spans="2:9">
      <c r="B56" s="132" t="s">
        <v>776</v>
      </c>
      <c r="C56" s="132" t="s">
        <v>777</v>
      </c>
      <c r="D56" s="133">
        <v>1</v>
      </c>
      <c r="E56" s="195">
        <f>IFERROR(IF(ISBLANK(C56),"",IF(OR(ISBLANK(B56),IFERROR(VLOOKUP(B56,'Machinery Input Tables'!$A$6:$AE$121,13,FALSE),"")='Machinery Input Tables'!$M$128),1,VLOOKUP(B56,'Machinery Input Tables'!$A$6:$AE$121,28,FALSE))*VLOOKUP(C56,'Machinery Input Tables'!$AG$6:$AZ$32,19,FALSE))*D56,"-")</f>
        <v>0.57619047619047614</v>
      </c>
      <c r="F56" s="195">
        <f>IFERROR(IF(AND(ISBLANK(B56)*ISBLANK(C56)),"",IF(ISBLANK(B56),1,IF(VLOOKUP(B56,'Machinery Input Tables'!$A$6:$AE$121,13,FALSE)='Machinery Input Tables'!$M$128,VLOOKUP(B56,'Machinery Input Tables'!$A$6:$AE$121,17,FALSE),VLOOKUP(B56,'Machinery Input Tables'!$A$6:$AE$121,28,FALSE))))*D56,"-")</f>
        <v>6.5476190476190479E-2</v>
      </c>
      <c r="G56" s="196">
        <f>IFERROR(IF(ISBLANK(C56),"",E56*'Machinery Input Tables'!$BO$10*'Machinery Input Tables'!$BO$11+E56*'Machinery Input Tables'!$BO$10+F56*'Machinery Input Tables'!$BO$6+(VLOOKUP(C56,'Machinery Input Tables'!$AG$6:$AZ$32,18,FALSE)*IF(IFERROR(VLOOKUP(B56,'Machinery Input Tables'!$A$6:$AE$121,13,FALSE)='Machinery Input Tables'!$M$128,1),1,VLOOKUP(B56,'Machinery Input Tables'!$A$6:$AE$121,28,FALSE))+IFERROR(VLOOKUP(B56,'Machinery Input Tables'!$A$6:$AE$121,27,FALSE),0))*D56),"-")</f>
        <v>6.3982290200183272</v>
      </c>
      <c r="H56" s="196">
        <f>IFERROR((IFERROR(VLOOKUP(B56,'Machinery Input Tables'!$A$6:$AE$121,24,FALSE),0)+VLOOKUP(C56,'Machinery Input Tables'!$AG$6:$AZ$32,20,FALSE))*IF(IFERROR(VLOOKUP(B56,'Machinery Input Tables'!$A$6:$AE$121,13,FALSE)='Machinery Input Tables'!$M$128,1),1,VLOOKUP(B56,'Machinery Input Tables'!$A$6:$AE$121,28,FALSE))*D56,"-")</f>
        <v>7.4371178635887913</v>
      </c>
      <c r="I56" s="196">
        <f t="shared" ref="I56:I62" si="2">IFERROR(IF(ISBLANK(AND(B56,C56)),"",SUM(G56:H56)),"-")</f>
        <v>13.835346883607119</v>
      </c>
    </row>
    <row r="57" spans="2:9">
      <c r="B57" s="132" t="s">
        <v>778</v>
      </c>
      <c r="C57" s="132" t="s">
        <v>777</v>
      </c>
      <c r="D57" s="133">
        <v>1</v>
      </c>
      <c r="E57" s="195">
        <f>IFERROR(IF(ISBLANK(C57),"",IF(OR(ISBLANK(B57),IFERROR(VLOOKUP(B57,'Machinery Input Tables'!$A$6:$AE$121,13,FALSE),"")='Machinery Input Tables'!$M$128),1,VLOOKUP(B57,'Machinery Input Tables'!$A$6:$AE$121,28,FALSE))*VLOOKUP(C57,'Machinery Input Tables'!$AG$6:$AZ$32,19,FALSE))*D57,"-")</f>
        <v>0.40672268907563025</v>
      </c>
      <c r="F57" s="195">
        <f>IFERROR(IF(AND(ISBLANK(B57)*ISBLANK(C57)),"",IF(ISBLANK(B57),1,IF(VLOOKUP(B57,'Machinery Input Tables'!$A$6:$AE$121,13,FALSE)='Machinery Input Tables'!$M$128,VLOOKUP(B57,'Machinery Input Tables'!$A$6:$AE$121,17,FALSE),VLOOKUP(B57,'Machinery Input Tables'!$A$6:$AE$121,28,FALSE))))*D57,"-")</f>
        <v>4.6218487394957986E-2</v>
      </c>
      <c r="G57" s="196">
        <f>IFERROR(IF(ISBLANK(C57),"",E57*'Machinery Input Tables'!$BO$10*'Machinery Input Tables'!$BO$11+E57*'Machinery Input Tables'!$BO$10+F57*'Machinery Input Tables'!$BO$6+(VLOOKUP(C57,'Machinery Input Tables'!$AG$6:$AZ$32,18,FALSE)*IF(IFERROR(VLOOKUP(B57,'Machinery Input Tables'!$A$6:$AE$121,13,FALSE)='Machinery Input Tables'!$M$128,1),1,VLOOKUP(B57,'Machinery Input Tables'!$A$6:$AE$121,28,FALSE))+IFERROR(VLOOKUP(B57,'Machinery Input Tables'!$A$6:$AE$121,27,FALSE),0))*D57),"-")</f>
        <v>3.7365777216491809</v>
      </c>
      <c r="H57" s="196">
        <f>IFERROR((IFERROR(VLOOKUP(B57,'Machinery Input Tables'!$A$6:$AE$121,24,FALSE),0)+VLOOKUP(C57,'Machinery Input Tables'!$AG$6:$AZ$32,20,FALSE))*IF(IFERROR(VLOOKUP(B57,'Machinery Input Tables'!$A$6:$AE$121,13,FALSE)='Machinery Input Tables'!$M$128,1),1,VLOOKUP(B57,'Machinery Input Tables'!$A$6:$AE$121,28,FALSE))*D57,"-")</f>
        <v>4.3228989181541824</v>
      </c>
      <c r="I57" s="196">
        <f t="shared" si="2"/>
        <v>8.0594766398033642</v>
      </c>
    </row>
    <row r="58" spans="2:9">
      <c r="B58" s="132" t="s">
        <v>779</v>
      </c>
      <c r="C58" s="132" t="s">
        <v>518</v>
      </c>
      <c r="D58" s="133">
        <v>1</v>
      </c>
      <c r="E58" s="195">
        <f>IFERROR(IF(ISBLANK(C58),"",IF(OR(ISBLANK(B58),IFERROR(VLOOKUP(B58,'Machinery Input Tables'!$A$6:$AE$121,13,FALSE),"")='Machinery Input Tables'!$M$128),1,VLOOKUP(B58,'Machinery Input Tables'!$A$6:$AE$121,28,FALSE))*VLOOKUP(C58,'Machinery Input Tables'!$AG$6:$AZ$32,19,FALSE))*D58,"-")</f>
        <v>0.57199999999999995</v>
      </c>
      <c r="F58" s="195">
        <f>IFERROR(IF(AND(ISBLANK(B58)*ISBLANK(C58)),"",IF(ISBLANK(B58),1,IF(VLOOKUP(B58,'Machinery Input Tables'!$A$6:$AE$121,13,FALSE)='Machinery Input Tables'!$M$128,VLOOKUP(B58,'Machinery Input Tables'!$A$6:$AE$121,17,FALSE),VLOOKUP(B58,'Machinery Input Tables'!$A$6:$AE$121,28,FALSE))))*D58,"-")</f>
        <v>0.1</v>
      </c>
      <c r="G58" s="196">
        <f>IFERROR(IF(ISBLANK(C58),"",E58*'Machinery Input Tables'!$BO$10*'Machinery Input Tables'!$BO$11+E58*'Machinery Input Tables'!$BO$10+F58*'Machinery Input Tables'!$BO$6+(VLOOKUP(C58,'Machinery Input Tables'!$AG$6:$AZ$32,18,FALSE)*IF(IFERROR(VLOOKUP(B58,'Machinery Input Tables'!$A$6:$AE$121,13,FALSE)='Machinery Input Tables'!$M$128,1),1,VLOOKUP(B58,'Machinery Input Tables'!$A$6:$AE$121,28,FALSE))+IFERROR(VLOOKUP(B58,'Machinery Input Tables'!$A$6:$AE$121,27,FALSE),0))*D58),"-")</f>
        <v>9.1989807470601441</v>
      </c>
      <c r="H58" s="196">
        <f>IFERROR((IFERROR(VLOOKUP(B58,'Machinery Input Tables'!$A$6:$AE$121,24,FALSE),0)+VLOOKUP(C58,'Machinery Input Tables'!$AG$6:$AZ$32,20,FALSE))*IF(IFERROR(VLOOKUP(B58,'Machinery Input Tables'!$A$6:$AE$121,13,FALSE)='Machinery Input Tables'!$M$128,1),1,VLOOKUP(B58,'Machinery Input Tables'!$A$6:$AE$121,28,FALSE))*D58,"-")</f>
        <v>14.01535748134493</v>
      </c>
      <c r="I58" s="196">
        <f t="shared" si="2"/>
        <v>23.214338228405076</v>
      </c>
    </row>
    <row r="59" spans="2:9" s="2" customFormat="1">
      <c r="B59" s="132"/>
      <c r="C59" s="132" t="s">
        <v>575</v>
      </c>
      <c r="D59" s="133">
        <v>0.25</v>
      </c>
      <c r="E59" s="195">
        <f>IFERROR(IF(ISBLANK(C59),"",IF(OR(ISBLANK(B59),IFERROR(VLOOKUP(B59,'Machinery Input Tables'!$A$6:$AE$121,13,FALSE),"")='Machinery Input Tables'!$M$128),1,VLOOKUP(B59,'Machinery Input Tables'!$A$6:$AE$121,28,FALSE))*VLOOKUP(C59,'Machinery Input Tables'!$AG$6:$AZ$32,19,FALSE))*D59,"-")</f>
        <v>0.75</v>
      </c>
      <c r="F59" s="195">
        <f>IFERROR(IF(AND(ISBLANK(B59)*ISBLANK(C59)),"",IF(ISBLANK(B59),1,IF(VLOOKUP(B59,'Machinery Input Tables'!$A$6:$AE$121,13,FALSE)='Machinery Input Tables'!$M$128,VLOOKUP(B59,'Machinery Input Tables'!$A$6:$AE$121,17,FALSE),VLOOKUP(B59,'Machinery Input Tables'!$A$6:$AE$121,28,FALSE))))*D59,"-")</f>
        <v>0.25</v>
      </c>
      <c r="G59" s="196">
        <f>IFERROR(IF(ISBLANK(C59),"",E59*'Machinery Input Tables'!$BO$10*'Machinery Input Tables'!$BO$11+E59*'Machinery Input Tables'!$BO$10+F59*'Machinery Input Tables'!$BO$6+(VLOOKUP(C59,'Machinery Input Tables'!$AG$6:$AZ$32,18,FALSE)*IF(IFERROR(VLOOKUP(B59,'Machinery Input Tables'!$A$6:$AE$121,13,FALSE)='Machinery Input Tables'!$M$128,1),1,VLOOKUP(B59,'Machinery Input Tables'!$A$6:$AE$121,28,FALSE))+IFERROR(VLOOKUP(B59,'Machinery Input Tables'!$A$6:$AE$121,27,FALSE),0))*D59),"-")</f>
        <v>12.1425</v>
      </c>
      <c r="H59" s="196">
        <f>IFERROR((IFERROR(VLOOKUP(B59,'Machinery Input Tables'!$A$6:$AE$121,24,FALSE),0)+VLOOKUP(C59,'Machinery Input Tables'!$AG$6:$AZ$32,20,FALSE))*IF(IFERROR(VLOOKUP(B59,'Machinery Input Tables'!$A$6:$AE$121,13,FALSE)='Machinery Input Tables'!$M$128,1),1,VLOOKUP(B59,'Machinery Input Tables'!$A$6:$AE$121,28,FALSE))*D59,"-")</f>
        <v>5.0689472325704905</v>
      </c>
      <c r="I59" s="196">
        <f t="shared" si="2"/>
        <v>17.211447232570492</v>
      </c>
    </row>
    <row r="60" spans="2:9">
      <c r="B60" s="132"/>
      <c r="C60" s="132"/>
      <c r="D60" s="133"/>
      <c r="E60" s="195" t="str">
        <f>IFERROR(IF(ISBLANK(C60),"",IF(OR(ISBLANK(B60),IFERROR(VLOOKUP(B60,'Machinery Input Tables'!$A$6:$AE$121,13,FALSE),"")='Machinery Input Tables'!$M$128),1,VLOOKUP(B60,'Machinery Input Tables'!$A$6:$AE$121,28,FALSE))*VLOOKUP(C60,'Machinery Input Tables'!$AG$6:$AZ$32,19,FALSE))*D60,"-")</f>
        <v>-</v>
      </c>
      <c r="F60" s="195" t="str">
        <f>IFERROR(IF(AND(ISBLANK(B60)*ISBLANK(C60)),"",IF(ISBLANK(B60),1,IF(VLOOKUP(B60,'Machinery Input Tables'!$A$6:$AE$121,13,FALSE)='Machinery Input Tables'!$M$128,VLOOKUP(B60,'Machinery Input Tables'!$A$6:$AE$121,17,FALSE),VLOOKUP(B60,'Machinery Input Tables'!$A$6:$AE$121,28,FALSE))))*D60,"-")</f>
        <v>-</v>
      </c>
      <c r="G60" s="196" t="str">
        <f>IFERROR(IF(ISBLANK(C60),"",E60*'Machinery Input Tables'!$BO$10*'Machinery Input Tables'!$BO$11+E60*'Machinery Input Tables'!$BO$10+F60*'Machinery Input Tables'!$BO$6+(VLOOKUP(C60,'Machinery Input Tables'!$AG$6:$AZ$32,18,FALSE)*IF(IFERROR(VLOOKUP(B60,'Machinery Input Tables'!$A$6:$AE$121,13,FALSE)='Machinery Input Tables'!$M$128,1),1,VLOOKUP(B60,'Machinery Input Tables'!$A$6:$AE$121,28,FALSE))+IFERROR(VLOOKUP(B60,'Machinery Input Tables'!$A$6:$AE$121,27,FALSE),0))*D60),"-")</f>
        <v/>
      </c>
      <c r="H60" s="196" t="str">
        <f>IFERROR((IFERROR(VLOOKUP(B60,'Machinery Input Tables'!$A$6:$AE$121,24,FALSE),0)+VLOOKUP(C60,'Machinery Input Tables'!$AG$6:$AZ$32,20,FALSE))*IF(IFERROR(VLOOKUP(B60,'Machinery Input Tables'!$A$6:$AE$121,13,FALSE)='Machinery Input Tables'!$M$128,1),1,VLOOKUP(B60,'Machinery Input Tables'!$A$6:$AE$121,28,FALSE))*D60,"-")</f>
        <v>-</v>
      </c>
      <c r="I60" s="196">
        <f t="shared" si="2"/>
        <v>0</v>
      </c>
    </row>
    <row r="61" spans="2:9">
      <c r="B61" s="132"/>
      <c r="C61" s="132"/>
      <c r="D61" s="133"/>
      <c r="E61" s="195" t="str">
        <f>IFERROR(IF(ISBLANK(C61),"",IF(OR(ISBLANK(B61),IFERROR(VLOOKUP(B61,'Machinery Input Tables'!$A$6:$AE$121,13,FALSE),"")='Machinery Input Tables'!$M$128),1,VLOOKUP(B61,'Machinery Input Tables'!$A$6:$AE$121,28,FALSE))*VLOOKUP(C61,'Machinery Input Tables'!$AG$6:$AZ$32,19,FALSE))*D61,"-")</f>
        <v>-</v>
      </c>
      <c r="F61" s="195" t="str">
        <f>IFERROR(IF(AND(ISBLANK(B61)*ISBLANK(C61)),"",IF(ISBLANK(B61),1,IF(VLOOKUP(B61,'Machinery Input Tables'!$A$6:$AE$121,13,FALSE)='Machinery Input Tables'!$M$128,VLOOKUP(B61,'Machinery Input Tables'!$A$6:$AE$121,17,FALSE),VLOOKUP(B61,'Machinery Input Tables'!$A$6:$AE$121,28,FALSE))))*D61,"-")</f>
        <v>-</v>
      </c>
      <c r="G61" s="196" t="str">
        <f>IFERROR(IF(ISBLANK(C61),"",E61*'Machinery Input Tables'!$BO$10*'Machinery Input Tables'!$BO$11+E61*'Machinery Input Tables'!$BO$10+F61*'Machinery Input Tables'!$BO$6+(VLOOKUP(C61,'Machinery Input Tables'!$AG$6:$AZ$32,18,FALSE)*IF(IFERROR(VLOOKUP(B61,'Machinery Input Tables'!$A$6:$AE$121,13,FALSE)='Machinery Input Tables'!$M$128,1),1,VLOOKUP(B61,'Machinery Input Tables'!$A$6:$AE$121,28,FALSE))+IFERROR(VLOOKUP(B61,'Machinery Input Tables'!$A$6:$AE$121,27,FALSE),0))*D61),"-")</f>
        <v/>
      </c>
      <c r="H61" s="196" t="str">
        <f>IFERROR((IFERROR(VLOOKUP(B61,'Machinery Input Tables'!$A$6:$AE$121,24,FALSE),0)+VLOOKUP(C61,'Machinery Input Tables'!$AG$6:$AZ$32,20,FALSE))*IF(IFERROR(VLOOKUP(B61,'Machinery Input Tables'!$A$6:$AE$121,13,FALSE)='Machinery Input Tables'!$M$128,1),1,VLOOKUP(B61,'Machinery Input Tables'!$A$6:$AE$121,28,FALSE))*D61,"-")</f>
        <v>-</v>
      </c>
      <c r="I61" s="196">
        <f t="shared" si="2"/>
        <v>0</v>
      </c>
    </row>
    <row r="62" spans="2:9">
      <c r="B62" s="134"/>
      <c r="C62" s="134"/>
      <c r="D62" s="135"/>
      <c r="E62" s="197" t="str">
        <f>IFERROR(IF(ISBLANK(C62),"",IF(OR(ISBLANK(B62),IFERROR(VLOOKUP(B62,'Machinery Input Tables'!$A$6:$AE$121,13,FALSE),"")='Machinery Input Tables'!$M$128),1,VLOOKUP(B62,'Machinery Input Tables'!$A$6:$AE$121,28,FALSE))*VLOOKUP(C62,'Machinery Input Tables'!$AG$6:$AZ$32,19,FALSE))*D62,"-")</f>
        <v>-</v>
      </c>
      <c r="F62" s="197" t="str">
        <f>IFERROR(IF(AND(ISBLANK(B62)*ISBLANK(C62)),"",IF(ISBLANK(B62),1,IF(VLOOKUP(B62,'Machinery Input Tables'!$A$6:$AE$121,13,FALSE)='Machinery Input Tables'!$M$128,VLOOKUP(B62,'Machinery Input Tables'!$A$6:$AE$121,17,FALSE),VLOOKUP(B62,'Machinery Input Tables'!$A$6:$AE$121,28,FALSE))))*D62,"-")</f>
        <v>-</v>
      </c>
      <c r="G62" s="198" t="str">
        <f>IFERROR(IF(ISBLANK(C62),"",E62*'Machinery Input Tables'!$BO$10*'Machinery Input Tables'!$BO$11+E62*'Machinery Input Tables'!$BO$10+F62*'Machinery Input Tables'!$BO$6+(VLOOKUP(C62,'Machinery Input Tables'!$AG$6:$AZ$32,18,FALSE)*IF(IFERROR(VLOOKUP(B62,'Machinery Input Tables'!$A$6:$AE$121,13,FALSE)='Machinery Input Tables'!$M$128,1),1,VLOOKUP(B62,'Machinery Input Tables'!$A$6:$AE$121,28,FALSE))+IFERROR(VLOOKUP(B62,'Machinery Input Tables'!$A$6:$AE$121,27,FALSE),0))*D62),"-")</f>
        <v/>
      </c>
      <c r="H62" s="198" t="str">
        <f>IFERROR((IFERROR(VLOOKUP(B62,'Machinery Input Tables'!$A$6:$AE$121,24,FALSE),0)+VLOOKUP(C62,'Machinery Input Tables'!$AG$6:$AZ$32,20,FALSE))*IF(IFERROR(VLOOKUP(B62,'Machinery Input Tables'!$A$6:$AE$121,13,FALSE)='Machinery Input Tables'!$M$128,1),1,VLOOKUP(B62,'Machinery Input Tables'!$A$6:$AE$121,28,FALSE))*D62,"-")</f>
        <v>-</v>
      </c>
      <c r="I62" s="198">
        <f t="shared" si="2"/>
        <v>0</v>
      </c>
    </row>
    <row r="63" spans="2:9" ht="15" customHeight="1">
      <c r="B63" s="125"/>
      <c r="C63" s="199" t="s">
        <v>354</v>
      </c>
      <c r="D63" s="200"/>
      <c r="E63" s="201">
        <f>SUM(E55:E62)</f>
        <v>2.567079831932773</v>
      </c>
      <c r="F63" s="201">
        <f>SUM(F55:F62)</f>
        <v>0.50752801120448177</v>
      </c>
      <c r="G63" s="202">
        <f>SUM(G55:G62)</f>
        <v>35.302884048364454</v>
      </c>
      <c r="H63" s="202">
        <f>SUM(H55:H62)</f>
        <v>37.832471484404977</v>
      </c>
      <c r="I63" s="202">
        <f>SUM(I55:I62)</f>
        <v>73.135355532769438</v>
      </c>
    </row>
    <row r="64" spans="2:9" ht="15" customHeight="1">
      <c r="B64" s="300" t="s">
        <v>820</v>
      </c>
      <c r="C64" s="199"/>
      <c r="D64" s="200"/>
      <c r="E64" s="201"/>
      <c r="F64" s="201"/>
      <c r="G64" s="202"/>
      <c r="H64" s="202"/>
      <c r="I64" s="202"/>
    </row>
    <row r="65" spans="2:8" ht="15" customHeight="1">
      <c r="B65" s="261" t="s">
        <v>818</v>
      </c>
      <c r="C65" s="180"/>
      <c r="D65" s="180"/>
      <c r="E65" s="180"/>
      <c r="F65" s="180"/>
      <c r="G65" s="180"/>
      <c r="H65" s="180"/>
    </row>
    <row r="66" spans="2:8" ht="15" customHeight="1">
      <c r="B66" s="5" t="s">
        <v>637</v>
      </c>
      <c r="C66" s="180"/>
      <c r="D66" s="180"/>
      <c r="E66" s="180"/>
      <c r="F66" s="180"/>
      <c r="G66" s="180"/>
      <c r="H66" s="180"/>
    </row>
    <row r="67" spans="2:8" ht="15" hidden="1" customHeight="1">
      <c r="B67" s="5"/>
      <c r="C67" s="5"/>
      <c r="D67" s="5"/>
      <c r="E67" s="5"/>
      <c r="F67" s="5"/>
      <c r="G67" s="5"/>
      <c r="H67" s="5"/>
    </row>
    <row r="68" spans="2:8" ht="15" hidden="1" customHeight="1">
      <c r="B68" s="5"/>
      <c r="C68" s="203"/>
      <c r="D68" s="5"/>
      <c r="E68" s="5"/>
      <c r="F68" s="5"/>
      <c r="G68" s="5"/>
      <c r="H68" s="5"/>
    </row>
    <row r="761" spans="2:3" hidden="1">
      <c r="B761" s="1" t="s">
        <v>22</v>
      </c>
    </row>
    <row r="762" spans="2:3" hidden="1">
      <c r="B762" s="1" t="s">
        <v>23</v>
      </c>
      <c r="C762" s="1">
        <v>6</v>
      </c>
    </row>
    <row r="763" spans="2:3" hidden="1">
      <c r="B763" s="1" t="s">
        <v>24</v>
      </c>
      <c r="C763" s="1">
        <v>1</v>
      </c>
    </row>
    <row r="764" spans="2:3" hidden="1">
      <c r="B764" s="1" t="s">
        <v>25</v>
      </c>
      <c r="C764" s="1">
        <v>1</v>
      </c>
    </row>
    <row r="765" spans="2:3" hidden="1">
      <c r="B765" s="1" t="s">
        <v>26</v>
      </c>
      <c r="C765" s="1">
        <v>2</v>
      </c>
    </row>
    <row r="766" spans="2:3" hidden="1">
      <c r="B766" s="1" t="s">
        <v>27</v>
      </c>
      <c r="C766" s="1">
        <v>1</v>
      </c>
    </row>
    <row r="767" spans="2:3" hidden="1">
      <c r="B767" s="1" t="s">
        <v>28</v>
      </c>
      <c r="C767" s="1">
        <v>0</v>
      </c>
    </row>
    <row r="768" spans="2:3" hidden="1">
      <c r="B768" s="1" t="s">
        <v>29</v>
      </c>
      <c r="C768" s="1">
        <v>0</v>
      </c>
    </row>
    <row r="769" spans="2:3" hidden="1">
      <c r="B769" s="1" t="s">
        <v>30</v>
      </c>
      <c r="C769" s="1">
        <v>0</v>
      </c>
    </row>
    <row r="770" spans="2:3" hidden="1">
      <c r="B770" s="1" t="s">
        <v>31</v>
      </c>
      <c r="C770" s="1">
        <v>0</v>
      </c>
    </row>
    <row r="771" spans="2:3" hidden="1">
      <c r="B771" s="1" t="s">
        <v>32</v>
      </c>
      <c r="C771" s="1">
        <v>0</v>
      </c>
    </row>
    <row r="772" spans="2:3" hidden="1">
      <c r="B772" s="1" t="s">
        <v>33</v>
      </c>
      <c r="C772" s="1">
        <v>0</v>
      </c>
    </row>
    <row r="773" spans="2:3" hidden="1">
      <c r="B773" s="1" t="s">
        <v>34</v>
      </c>
      <c r="C773" s="1" t="b">
        <v>1</v>
      </c>
    </row>
    <row r="774" spans="2:3" hidden="1">
      <c r="B774" s="1" t="s">
        <v>35</v>
      </c>
      <c r="C774" s="1">
        <v>0</v>
      </c>
    </row>
    <row r="775" spans="2:3" hidden="1">
      <c r="B775" s="1" t="s">
        <v>36</v>
      </c>
      <c r="C775" s="1" t="b">
        <v>1</v>
      </c>
    </row>
    <row r="776" spans="2:3" hidden="1">
      <c r="B776" s="1" t="s">
        <v>37</v>
      </c>
      <c r="C776" s="1">
        <v>0</v>
      </c>
    </row>
    <row r="777" spans="2:3" hidden="1">
      <c r="B777" s="1" t="s">
        <v>38</v>
      </c>
      <c r="C777" s="1">
        <v>0</v>
      </c>
    </row>
    <row r="778" spans="2:3" hidden="1">
      <c r="B778" s="1" t="s">
        <v>39</v>
      </c>
      <c r="C778" s="1">
        <v>0</v>
      </c>
    </row>
    <row r="779" spans="2:3" hidden="1">
      <c r="B779" s="1" t="s">
        <v>40</v>
      </c>
      <c r="C779" s="1">
        <v>0</v>
      </c>
    </row>
    <row r="780" spans="2:3" hidden="1">
      <c r="B780" s="1" t="s">
        <v>41</v>
      </c>
      <c r="C780" s="1">
        <v>0</v>
      </c>
    </row>
    <row r="781" spans="2:3" hidden="1">
      <c r="B781" s="1" t="s">
        <v>42</v>
      </c>
      <c r="C781" s="1">
        <v>0</v>
      </c>
    </row>
    <row r="782" spans="2:3" hidden="1">
      <c r="B782" s="1" t="s">
        <v>43</v>
      </c>
      <c r="C782" s="1">
        <v>0</v>
      </c>
    </row>
    <row r="783" spans="2:3" hidden="1">
      <c r="B783" s="1" t="s">
        <v>44</v>
      </c>
      <c r="C783" s="1" t="s">
        <v>45</v>
      </c>
    </row>
    <row r="784" spans="2:3" hidden="1">
      <c r="B784" s="1" t="s">
        <v>46</v>
      </c>
      <c r="C784" s="1">
        <v>100</v>
      </c>
    </row>
    <row r="785" spans="2:3" hidden="1">
      <c r="B785" s="1" t="s">
        <v>47</v>
      </c>
      <c r="C785" s="1">
        <v>55</v>
      </c>
    </row>
    <row r="786" spans="2:3" hidden="1">
      <c r="B786" s="1" t="s">
        <v>48</v>
      </c>
      <c r="C786" s="1">
        <v>5.3</v>
      </c>
    </row>
    <row r="787" spans="2:3" hidden="1">
      <c r="B787" s="1" t="s">
        <v>49</v>
      </c>
      <c r="C787" s="1">
        <v>0</v>
      </c>
    </row>
    <row r="788" spans="2:3" hidden="1">
      <c r="B788" s="1" t="s">
        <v>50</v>
      </c>
      <c r="C788" s="1">
        <v>0</v>
      </c>
    </row>
    <row r="789" spans="2:3" hidden="1">
      <c r="B789" s="1" t="s">
        <v>51</v>
      </c>
      <c r="C789" s="1">
        <v>0</v>
      </c>
    </row>
    <row r="790" spans="2:3" hidden="1">
      <c r="B790" s="1" t="s">
        <v>52</v>
      </c>
      <c r="C790" s="1">
        <v>0</v>
      </c>
    </row>
    <row r="791" spans="2:3" hidden="1">
      <c r="B791" s="1" t="s">
        <v>53</v>
      </c>
      <c r="C791" s="1">
        <v>0</v>
      </c>
    </row>
    <row r="792" spans="2:3" hidden="1">
      <c r="B792" s="1" t="s">
        <v>54</v>
      </c>
      <c r="C792" s="1">
        <v>0</v>
      </c>
    </row>
    <row r="793" spans="2:3" hidden="1">
      <c r="B793" s="1" t="s">
        <v>55</v>
      </c>
      <c r="C793" s="1">
        <v>0</v>
      </c>
    </row>
    <row r="794" spans="2:3" hidden="1">
      <c r="B794" s="1" t="s">
        <v>56</v>
      </c>
      <c r="C794" s="1">
        <v>18</v>
      </c>
    </row>
    <row r="795" spans="2:3" hidden="1">
      <c r="B795" s="1" t="s">
        <v>57</v>
      </c>
      <c r="C795" s="1">
        <v>0</v>
      </c>
    </row>
    <row r="796" spans="2:3" hidden="1">
      <c r="B796" s="1" t="s">
        <v>58</v>
      </c>
      <c r="C796" s="1">
        <v>0</v>
      </c>
    </row>
    <row r="797" spans="2:3" hidden="1">
      <c r="B797" s="1" t="s">
        <v>59</v>
      </c>
      <c r="C797" s="1">
        <v>0</v>
      </c>
    </row>
    <row r="798" spans="2:3" hidden="1">
      <c r="B798" s="1" t="s">
        <v>60</v>
      </c>
      <c r="C798" s="1">
        <v>0</v>
      </c>
    </row>
    <row r="799" spans="2:3" hidden="1">
      <c r="B799" s="1" t="s">
        <v>61</v>
      </c>
      <c r="C799" s="1">
        <v>0</v>
      </c>
    </row>
    <row r="800" spans="2:3" hidden="1">
      <c r="B800" s="1" t="s">
        <v>62</v>
      </c>
      <c r="C800" s="1">
        <v>100</v>
      </c>
    </row>
    <row r="801" spans="2:3" hidden="1">
      <c r="B801" s="1" t="s">
        <v>63</v>
      </c>
      <c r="C801" s="1">
        <v>0</v>
      </c>
    </row>
    <row r="802" spans="2:3" hidden="1">
      <c r="B802" s="1" t="s">
        <v>64</v>
      </c>
      <c r="C802" s="1">
        <v>0</v>
      </c>
    </row>
    <row r="803" spans="2:3" hidden="1">
      <c r="B803" s="1" t="s">
        <v>65</v>
      </c>
      <c r="C803" s="1">
        <v>0</v>
      </c>
    </row>
    <row r="804" spans="2:3" hidden="1">
      <c r="B804" s="1" t="s">
        <v>66</v>
      </c>
      <c r="C804" s="1">
        <v>75</v>
      </c>
    </row>
    <row r="805" spans="2:3" hidden="1">
      <c r="B805" s="1" t="s">
        <v>67</v>
      </c>
      <c r="C805" s="1">
        <v>0</v>
      </c>
    </row>
    <row r="806" spans="2:3" hidden="1">
      <c r="B806" s="1" t="s">
        <v>68</v>
      </c>
      <c r="C806" s="1">
        <v>35</v>
      </c>
    </row>
    <row r="807" spans="2:3" hidden="1">
      <c r="B807" s="1" t="s">
        <v>69</v>
      </c>
      <c r="C807" s="1">
        <v>20</v>
      </c>
    </row>
    <row r="808" spans="2:3" hidden="1">
      <c r="B808" s="1" t="s">
        <v>70</v>
      </c>
      <c r="C808" s="1">
        <v>0.5</v>
      </c>
    </row>
    <row r="809" spans="2:3" hidden="1">
      <c r="B809" s="1" t="s">
        <v>71</v>
      </c>
      <c r="C809" s="1">
        <v>10</v>
      </c>
    </row>
    <row r="810" spans="2:3" hidden="1">
      <c r="B810" s="1" t="s">
        <v>72</v>
      </c>
      <c r="C810" s="1">
        <v>0</v>
      </c>
    </row>
    <row r="811" spans="2:3" hidden="1">
      <c r="B811" s="1" t="s">
        <v>73</v>
      </c>
      <c r="C811" s="1">
        <v>0</v>
      </c>
    </row>
    <row r="812" spans="2:3" hidden="1">
      <c r="B812" s="1" t="s">
        <v>74</v>
      </c>
      <c r="C812" s="1">
        <v>0.53</v>
      </c>
    </row>
    <row r="813" spans="2:3" hidden="1">
      <c r="B813" s="1" t="s">
        <v>75</v>
      </c>
      <c r="C813" s="1">
        <v>0</v>
      </c>
    </row>
    <row r="814" spans="2:3" hidden="1">
      <c r="B814" s="1" t="s">
        <v>76</v>
      </c>
      <c r="C814" s="1">
        <v>0.49</v>
      </c>
    </row>
    <row r="815" spans="2:3" hidden="1">
      <c r="B815" s="1" t="s">
        <v>77</v>
      </c>
      <c r="C815" s="1">
        <v>0.4</v>
      </c>
    </row>
    <row r="816" spans="2:3" hidden="1">
      <c r="B816" s="1" t="s">
        <v>78</v>
      </c>
      <c r="C816" s="1">
        <v>15</v>
      </c>
    </row>
    <row r="817" spans="2:3" hidden="1">
      <c r="B817" s="1" t="s">
        <v>79</v>
      </c>
      <c r="C817" s="1">
        <v>0.55000000000000004</v>
      </c>
    </row>
    <row r="818" spans="2:3" hidden="1">
      <c r="B818" s="1" t="s">
        <v>80</v>
      </c>
      <c r="C818" s="1">
        <v>0</v>
      </c>
    </row>
    <row r="819" spans="2:3" hidden="1">
      <c r="B819" s="1" t="s">
        <v>81</v>
      </c>
      <c r="C819" s="1">
        <v>0</v>
      </c>
    </row>
    <row r="820" spans="2:3" hidden="1">
      <c r="B820" s="1" t="s">
        <v>82</v>
      </c>
      <c r="C820" s="1">
        <v>0</v>
      </c>
    </row>
    <row r="821" spans="2:3" hidden="1">
      <c r="B821" s="1" t="s">
        <v>83</v>
      </c>
      <c r="C821" s="1">
        <v>0</v>
      </c>
    </row>
    <row r="822" spans="2:3" hidden="1">
      <c r="B822" s="1" t="s">
        <v>84</v>
      </c>
      <c r="C822" s="1">
        <v>1</v>
      </c>
    </row>
    <row r="823" spans="2:3" hidden="1">
      <c r="B823" s="1" t="s">
        <v>85</v>
      </c>
      <c r="C823" s="1">
        <v>0</v>
      </c>
    </row>
    <row r="824" spans="2:3" hidden="1">
      <c r="B824" s="1" t="s">
        <v>86</v>
      </c>
      <c r="C824" s="1">
        <v>0</v>
      </c>
    </row>
    <row r="825" spans="2:3" hidden="1">
      <c r="B825" s="1" t="s">
        <v>87</v>
      </c>
      <c r="C825" s="1">
        <v>0</v>
      </c>
    </row>
    <row r="826" spans="2:3" hidden="1">
      <c r="B826" s="1" t="s">
        <v>88</v>
      </c>
      <c r="C826" s="1">
        <v>0</v>
      </c>
    </row>
    <row r="827" spans="2:3" hidden="1">
      <c r="B827" s="1" t="s">
        <v>89</v>
      </c>
      <c r="C827" s="1">
        <v>0</v>
      </c>
    </row>
    <row r="828" spans="2:3" hidden="1">
      <c r="B828" s="1" t="s">
        <v>90</v>
      </c>
      <c r="C828" s="1">
        <v>0</v>
      </c>
    </row>
    <row r="829" spans="2:3" hidden="1">
      <c r="B829" s="1" t="s">
        <v>91</v>
      </c>
      <c r="C829" s="1">
        <v>0</v>
      </c>
    </row>
    <row r="830" spans="2:3" hidden="1">
      <c r="B830" s="1" t="s">
        <v>92</v>
      </c>
      <c r="C830" s="1">
        <v>19.38</v>
      </c>
    </row>
    <row r="831" spans="2:3" hidden="1">
      <c r="B831" s="1" t="s">
        <v>93</v>
      </c>
      <c r="C831" s="1">
        <v>0</v>
      </c>
    </row>
    <row r="832" spans="2:3" hidden="1">
      <c r="B832" s="1" t="s">
        <v>94</v>
      </c>
      <c r="C832" s="1">
        <v>0</v>
      </c>
    </row>
    <row r="833" spans="2:3" hidden="1">
      <c r="B833" s="1" t="s">
        <v>95</v>
      </c>
      <c r="C833" s="1">
        <v>0</v>
      </c>
    </row>
    <row r="834" spans="2:3" hidden="1">
      <c r="B834" s="1" t="s">
        <v>96</v>
      </c>
      <c r="C834" s="1">
        <v>0</v>
      </c>
    </row>
    <row r="835" spans="2:3" hidden="1">
      <c r="B835" s="1" t="s">
        <v>97</v>
      </c>
      <c r="C835" s="1">
        <v>0</v>
      </c>
    </row>
    <row r="836" spans="2:3" hidden="1">
      <c r="B836" s="1" t="s">
        <v>98</v>
      </c>
      <c r="C836" s="1">
        <v>0</v>
      </c>
    </row>
    <row r="837" spans="2:3" hidden="1">
      <c r="B837" s="1" t="s">
        <v>99</v>
      </c>
      <c r="C837" s="1">
        <v>0</v>
      </c>
    </row>
    <row r="838" spans="2:3" hidden="1">
      <c r="B838" s="1" t="s">
        <v>100</v>
      </c>
      <c r="C838" s="1">
        <v>0</v>
      </c>
    </row>
    <row r="839" spans="2:3" hidden="1">
      <c r="B839" s="1" t="s">
        <v>101</v>
      </c>
      <c r="C839" s="1">
        <v>0</v>
      </c>
    </row>
    <row r="840" spans="2:3" hidden="1">
      <c r="B840" s="1" t="s">
        <v>102</v>
      </c>
      <c r="C840" s="1">
        <v>0</v>
      </c>
    </row>
    <row r="841" spans="2:3" hidden="1">
      <c r="B841" s="1" t="s">
        <v>103</v>
      </c>
      <c r="C841" s="1">
        <v>0</v>
      </c>
    </row>
    <row r="842" spans="2:3" hidden="1">
      <c r="B842" s="1" t="s">
        <v>104</v>
      </c>
      <c r="C842" s="1">
        <v>0</v>
      </c>
    </row>
    <row r="843" spans="2:3" hidden="1">
      <c r="B843" s="1" t="s">
        <v>105</v>
      </c>
      <c r="C843" s="1">
        <v>0</v>
      </c>
    </row>
    <row r="844" spans="2:3" hidden="1">
      <c r="B844" s="1" t="s">
        <v>106</v>
      </c>
      <c r="C844" s="1">
        <v>0</v>
      </c>
    </row>
    <row r="845" spans="2:3" hidden="1">
      <c r="B845" s="1" t="s">
        <v>107</v>
      </c>
      <c r="C845" s="1">
        <v>0.5</v>
      </c>
    </row>
    <row r="846" spans="2:3" hidden="1">
      <c r="B846" s="1" t="s">
        <v>108</v>
      </c>
      <c r="C846" s="1">
        <v>13.5</v>
      </c>
    </row>
    <row r="847" spans="2:3" hidden="1">
      <c r="B847" s="1" t="s">
        <v>109</v>
      </c>
      <c r="C847" s="1">
        <v>18</v>
      </c>
    </row>
    <row r="848" spans="2:3" hidden="1">
      <c r="B848" s="1" t="s">
        <v>110</v>
      </c>
      <c r="C848" s="1">
        <v>0</v>
      </c>
    </row>
    <row r="849" spans="2:3" hidden="1">
      <c r="B849" s="1" t="s">
        <v>111</v>
      </c>
      <c r="C849" s="1">
        <v>0</v>
      </c>
    </row>
    <row r="850" spans="2:3" hidden="1">
      <c r="B850" s="1" t="s">
        <v>112</v>
      </c>
      <c r="C850" s="1">
        <v>0</v>
      </c>
    </row>
    <row r="851" spans="2:3" hidden="1">
      <c r="B851" s="1" t="s">
        <v>113</v>
      </c>
      <c r="C851" s="1">
        <v>3500</v>
      </c>
    </row>
    <row r="852" spans="2:3" hidden="1">
      <c r="B852" s="1" t="s">
        <v>114</v>
      </c>
      <c r="C852" s="1">
        <v>4</v>
      </c>
    </row>
    <row r="853" spans="2:3" hidden="1">
      <c r="B853" s="1" t="s">
        <v>115</v>
      </c>
      <c r="C853" s="1">
        <v>0</v>
      </c>
    </row>
    <row r="854" spans="2:3" hidden="1">
      <c r="B854" s="1" t="s">
        <v>116</v>
      </c>
      <c r="C854" s="1">
        <v>0</v>
      </c>
    </row>
    <row r="855" spans="2:3" hidden="1">
      <c r="B855" s="1" t="s">
        <v>117</v>
      </c>
      <c r="C855" s="1">
        <v>0</v>
      </c>
    </row>
    <row r="856" spans="2:3" hidden="1">
      <c r="B856" s="1" t="s">
        <v>118</v>
      </c>
      <c r="C856" s="1">
        <v>6</v>
      </c>
    </row>
    <row r="857" spans="2:3" hidden="1">
      <c r="B857" s="1" t="s">
        <v>119</v>
      </c>
      <c r="C857" s="1">
        <v>3.65</v>
      </c>
    </row>
    <row r="858" spans="2:3" hidden="1">
      <c r="B858" s="1" t="s">
        <v>120</v>
      </c>
      <c r="C858" s="1">
        <v>3.38</v>
      </c>
    </row>
    <row r="859" spans="2:3" hidden="1">
      <c r="B859" s="1" t="s">
        <v>121</v>
      </c>
      <c r="C859" s="1">
        <v>1</v>
      </c>
    </row>
    <row r="860" spans="2:3" hidden="1">
      <c r="B860" s="1" t="s">
        <v>122</v>
      </c>
      <c r="C860" s="1">
        <v>0</v>
      </c>
    </row>
    <row r="861" spans="2:3" hidden="1">
      <c r="B861" s="1" t="s">
        <v>123</v>
      </c>
      <c r="C861" s="1">
        <v>13</v>
      </c>
    </row>
    <row r="862" spans="2:3" hidden="1">
      <c r="B862" s="1" t="s">
        <v>124</v>
      </c>
      <c r="C862" s="1">
        <v>0</v>
      </c>
    </row>
    <row r="863" spans="2:3" hidden="1">
      <c r="B863" s="1" t="s">
        <v>125</v>
      </c>
      <c r="C863" s="1">
        <v>0</v>
      </c>
    </row>
    <row r="864" spans="2:3" hidden="1">
      <c r="B864" s="1" t="s">
        <v>126</v>
      </c>
      <c r="C864" s="1">
        <v>0</v>
      </c>
    </row>
    <row r="865" spans="2:3" hidden="1">
      <c r="B865" s="1" t="s">
        <v>127</v>
      </c>
      <c r="C865" s="1">
        <v>0</v>
      </c>
    </row>
    <row r="866" spans="2:3" hidden="1">
      <c r="B866" s="1" t="s">
        <v>128</v>
      </c>
      <c r="C866" s="1">
        <v>0</v>
      </c>
    </row>
    <row r="867" spans="2:3" hidden="1">
      <c r="B867" s="1" t="s">
        <v>129</v>
      </c>
      <c r="C867" s="1">
        <v>0</v>
      </c>
    </row>
    <row r="868" spans="2:3" hidden="1">
      <c r="B868" s="1" t="s">
        <v>130</v>
      </c>
      <c r="C868" s="1">
        <v>5</v>
      </c>
    </row>
    <row r="869" spans="2:3" hidden="1">
      <c r="B869" s="1" t="s">
        <v>131</v>
      </c>
      <c r="C869" s="1">
        <v>0</v>
      </c>
    </row>
    <row r="870" spans="2:3" hidden="1">
      <c r="B870" s="1" t="s">
        <v>132</v>
      </c>
      <c r="C870" s="1">
        <v>0</v>
      </c>
    </row>
    <row r="871" spans="2:3" hidden="1">
      <c r="B871" s="1" t="s">
        <v>133</v>
      </c>
      <c r="C871" s="1">
        <v>0</v>
      </c>
    </row>
    <row r="872" spans="2:3" hidden="1">
      <c r="B872" s="1" t="s">
        <v>134</v>
      </c>
      <c r="C872" s="1">
        <v>6800</v>
      </c>
    </row>
    <row r="873" spans="2:3" hidden="1">
      <c r="B873" s="1" t="s">
        <v>135</v>
      </c>
      <c r="C873" s="1">
        <v>0</v>
      </c>
    </row>
    <row r="874" spans="2:3" hidden="1">
      <c r="B874" s="1" t="s">
        <v>136</v>
      </c>
      <c r="C874" s="1">
        <v>0</v>
      </c>
    </row>
    <row r="875" spans="2:3" hidden="1">
      <c r="B875" s="1" t="s">
        <v>137</v>
      </c>
      <c r="C875" s="1">
        <v>8500</v>
      </c>
    </row>
    <row r="876" spans="2:3" hidden="1">
      <c r="B876" s="1" t="s">
        <v>138</v>
      </c>
      <c r="C876" s="1">
        <v>5</v>
      </c>
    </row>
    <row r="877" spans="2:3" hidden="1">
      <c r="B877" s="1" t="s">
        <v>139</v>
      </c>
      <c r="C877" s="1">
        <v>15000</v>
      </c>
    </row>
    <row r="878" spans="2:3" hidden="1">
      <c r="B878" s="1" t="s">
        <v>140</v>
      </c>
      <c r="C878" s="1">
        <v>5</v>
      </c>
    </row>
    <row r="879" spans="2:3" hidden="1">
      <c r="B879" s="1" t="s">
        <v>141</v>
      </c>
      <c r="C879" s="1">
        <v>0</v>
      </c>
    </row>
    <row r="880" spans="2:3" hidden="1">
      <c r="B880" s="1" t="s">
        <v>142</v>
      </c>
      <c r="C880" s="1">
        <v>0</v>
      </c>
    </row>
    <row r="881" spans="2:3" hidden="1">
      <c r="B881" s="1" t="s">
        <v>143</v>
      </c>
      <c r="C881" s="1">
        <v>0</v>
      </c>
    </row>
    <row r="882" spans="2:3" hidden="1">
      <c r="B882" s="1" t="s">
        <v>144</v>
      </c>
      <c r="C882" s="1">
        <v>0</v>
      </c>
    </row>
    <row r="883" spans="2:3" hidden="1">
      <c r="B883" s="1" t="s">
        <v>145</v>
      </c>
      <c r="C883" s="1">
        <v>0</v>
      </c>
    </row>
    <row r="884" spans="2:3" hidden="1">
      <c r="B884" s="1" t="s">
        <v>146</v>
      </c>
      <c r="C884" s="1">
        <v>0</v>
      </c>
    </row>
    <row r="885" spans="2:3" hidden="1">
      <c r="B885" s="1" t="s">
        <v>147</v>
      </c>
      <c r="C885" s="1">
        <v>0</v>
      </c>
    </row>
    <row r="886" spans="2:3" hidden="1">
      <c r="B886" s="1" t="s">
        <v>148</v>
      </c>
      <c r="C886" s="1">
        <v>0</v>
      </c>
    </row>
    <row r="887" spans="2:3" hidden="1">
      <c r="B887" s="1" t="s">
        <v>149</v>
      </c>
      <c r="C887" s="1">
        <v>0</v>
      </c>
    </row>
    <row r="888" spans="2:3" hidden="1">
      <c r="B888" s="1" t="s">
        <v>150</v>
      </c>
      <c r="C888" s="1">
        <v>0</v>
      </c>
    </row>
    <row r="889" spans="2:3" hidden="1">
      <c r="B889" s="1" t="s">
        <v>151</v>
      </c>
      <c r="C889" s="1">
        <v>0</v>
      </c>
    </row>
    <row r="890" spans="2:3" hidden="1">
      <c r="B890" s="1" t="s">
        <v>152</v>
      </c>
      <c r="C890" s="1">
        <v>6</v>
      </c>
    </row>
    <row r="891" spans="2:3" hidden="1">
      <c r="B891" s="1" t="s">
        <v>153</v>
      </c>
      <c r="C891" s="1">
        <v>0</v>
      </c>
    </row>
    <row r="892" spans="2:3" hidden="1">
      <c r="B892" s="1" t="s">
        <v>154</v>
      </c>
      <c r="C892" s="1">
        <v>0</v>
      </c>
    </row>
    <row r="893" spans="2:3" hidden="1">
      <c r="B893" s="1" t="s">
        <v>155</v>
      </c>
      <c r="C893" s="1">
        <v>0</v>
      </c>
    </row>
    <row r="894" spans="2:3" hidden="1">
      <c r="B894" s="1" t="s">
        <v>156</v>
      </c>
      <c r="C894" s="1">
        <v>0</v>
      </c>
    </row>
    <row r="895" spans="2:3" hidden="1">
      <c r="B895" s="1" t="s">
        <v>157</v>
      </c>
      <c r="C895" s="1">
        <v>0</v>
      </c>
    </row>
    <row r="896" spans="2:3" hidden="1">
      <c r="B896" s="1" t="s">
        <v>158</v>
      </c>
      <c r="C896" s="1">
        <v>0</v>
      </c>
    </row>
    <row r="897" spans="2:3" hidden="1">
      <c r="B897" s="1" t="s">
        <v>159</v>
      </c>
      <c r="C897" s="1">
        <v>0</v>
      </c>
    </row>
    <row r="898" spans="2:3" hidden="1">
      <c r="B898" s="1" t="s">
        <v>160</v>
      </c>
      <c r="C898" s="1">
        <v>0</v>
      </c>
    </row>
    <row r="899" spans="2:3" hidden="1">
      <c r="B899" s="1" t="s">
        <v>161</v>
      </c>
      <c r="C899" s="1">
        <v>0</v>
      </c>
    </row>
    <row r="900" spans="2:3" hidden="1">
      <c r="B900" s="1" t="s">
        <v>162</v>
      </c>
      <c r="C900" s="1">
        <v>0</v>
      </c>
    </row>
    <row r="901" spans="2:3" hidden="1">
      <c r="B901" s="1" t="s">
        <v>163</v>
      </c>
      <c r="C901" s="1">
        <v>0</v>
      </c>
    </row>
    <row r="902" spans="2:3" hidden="1">
      <c r="B902" s="1" t="s">
        <v>164</v>
      </c>
      <c r="C902" s="1">
        <v>0</v>
      </c>
    </row>
    <row r="903" spans="2:3" hidden="1">
      <c r="B903" s="1" t="s">
        <v>165</v>
      </c>
      <c r="C903" s="1">
        <v>2</v>
      </c>
    </row>
    <row r="904" spans="2:3" hidden="1">
      <c r="B904" s="1" t="s">
        <v>166</v>
      </c>
      <c r="C904" s="1">
        <v>0</v>
      </c>
    </row>
    <row r="905" spans="2:3" hidden="1">
      <c r="B905" s="1" t="s">
        <v>167</v>
      </c>
      <c r="C905" s="1">
        <v>0</v>
      </c>
    </row>
    <row r="906" spans="2:3" hidden="1">
      <c r="B906" s="1" t="s">
        <v>168</v>
      </c>
      <c r="C906" s="1">
        <v>0</v>
      </c>
    </row>
    <row r="907" spans="2:3" hidden="1">
      <c r="B907" s="1" t="s">
        <v>169</v>
      </c>
      <c r="C907" s="1">
        <v>0</v>
      </c>
    </row>
    <row r="908" spans="2:3" hidden="1">
      <c r="B908" s="1" t="s">
        <v>170</v>
      </c>
      <c r="C908" s="1">
        <v>0</v>
      </c>
    </row>
    <row r="909" spans="2:3" hidden="1">
      <c r="B909" s="1" t="s">
        <v>171</v>
      </c>
      <c r="C909" s="1">
        <v>0</v>
      </c>
    </row>
    <row r="910" spans="2:3" hidden="1">
      <c r="B910" s="1" t="s">
        <v>172</v>
      </c>
      <c r="C910" s="1">
        <v>0</v>
      </c>
    </row>
    <row r="911" spans="2:3" hidden="1">
      <c r="B911" s="1" t="s">
        <v>173</v>
      </c>
      <c r="C911" s="1" t="s">
        <v>174</v>
      </c>
    </row>
    <row r="912" spans="2:3" hidden="1">
      <c r="B912" s="1" t="s">
        <v>175</v>
      </c>
      <c r="C912" s="1" t="s">
        <v>176</v>
      </c>
    </row>
    <row r="913" spans="2:3" hidden="1">
      <c r="B913" s="1" t="s">
        <v>177</v>
      </c>
      <c r="C913" s="1" t="s">
        <v>178</v>
      </c>
    </row>
    <row r="914" spans="2:3" hidden="1">
      <c r="B914" s="1" t="s">
        <v>179</v>
      </c>
      <c r="C914" s="1" t="s">
        <v>180</v>
      </c>
    </row>
    <row r="915" spans="2:3" hidden="1">
      <c r="B915" s="1" t="s">
        <v>181</v>
      </c>
      <c r="C915" s="1" t="s">
        <v>182</v>
      </c>
    </row>
    <row r="916" spans="2:3" hidden="1">
      <c r="B916" s="1" t="s">
        <v>183</v>
      </c>
      <c r="C916" s="1" t="s">
        <v>184</v>
      </c>
    </row>
    <row r="917" spans="2:3" hidden="1">
      <c r="B917" s="1" t="s">
        <v>185</v>
      </c>
      <c r="C917" s="1" t="s">
        <v>186</v>
      </c>
    </row>
    <row r="918" spans="2:3" hidden="1">
      <c r="B918" s="1" t="s">
        <v>187</v>
      </c>
      <c r="C918" s="1" t="s">
        <v>188</v>
      </c>
    </row>
    <row r="919" spans="2:3" hidden="1">
      <c r="B919" s="1" t="s">
        <v>189</v>
      </c>
      <c r="C919" s="1" t="s">
        <v>190</v>
      </c>
    </row>
    <row r="920" spans="2:3" hidden="1">
      <c r="B920" s="1" t="s">
        <v>191</v>
      </c>
      <c r="C920" s="1" t="s">
        <v>192</v>
      </c>
    </row>
    <row r="921" spans="2:3" hidden="1">
      <c r="B921" s="1" t="s">
        <v>193</v>
      </c>
      <c r="C921" s="1" t="s">
        <v>194</v>
      </c>
    </row>
    <row r="922" spans="2:3" hidden="1">
      <c r="B922" s="1" t="s">
        <v>195</v>
      </c>
      <c r="C922" s="1" t="s">
        <v>196</v>
      </c>
    </row>
    <row r="923" spans="2:3" hidden="1">
      <c r="B923" s="1" t="s">
        <v>197</v>
      </c>
      <c r="C923" s="1" t="s">
        <v>194</v>
      </c>
    </row>
    <row r="924" spans="2:3" hidden="1">
      <c r="B924" s="1" t="s">
        <v>198</v>
      </c>
      <c r="C924" s="1" t="s">
        <v>186</v>
      </c>
    </row>
    <row r="925" spans="2:3" hidden="1">
      <c r="B925" s="1" t="s">
        <v>199</v>
      </c>
      <c r="C925" s="1" t="s">
        <v>200</v>
      </c>
    </row>
    <row r="926" spans="2:3" hidden="1">
      <c r="B926" s="1" t="s">
        <v>201</v>
      </c>
      <c r="C926" s="1" t="s">
        <v>194</v>
      </c>
    </row>
    <row r="927" spans="2:3" hidden="1">
      <c r="B927" s="1" t="s">
        <v>202</v>
      </c>
      <c r="C927" s="1" t="s">
        <v>194</v>
      </c>
    </row>
    <row r="928" spans="2:3" hidden="1">
      <c r="B928" s="1" t="s">
        <v>203</v>
      </c>
      <c r="C928" s="1" t="s">
        <v>182</v>
      </c>
    </row>
    <row r="929" spans="2:3" hidden="1">
      <c r="B929" s="1" t="s">
        <v>204</v>
      </c>
      <c r="C929" s="1" t="s">
        <v>205</v>
      </c>
    </row>
    <row r="930" spans="2:3" hidden="1">
      <c r="B930" s="1" t="s">
        <v>206</v>
      </c>
      <c r="C930" s="1" t="s">
        <v>178</v>
      </c>
    </row>
    <row r="931" spans="2:3" hidden="1">
      <c r="B931" s="1" t="s">
        <v>207</v>
      </c>
      <c r="C931" s="1" t="s">
        <v>205</v>
      </c>
    </row>
    <row r="932" spans="2:3" hidden="1">
      <c r="B932" s="1" t="s">
        <v>208</v>
      </c>
      <c r="C932" s="1" t="s">
        <v>209</v>
      </c>
    </row>
    <row r="933" spans="2:3" hidden="1">
      <c r="B933" s="1" t="s">
        <v>210</v>
      </c>
      <c r="C933" s="1" t="s">
        <v>211</v>
      </c>
    </row>
    <row r="934" spans="2:3" hidden="1">
      <c r="B934" s="1" t="s">
        <v>212</v>
      </c>
      <c r="C934" s="1" t="s">
        <v>213</v>
      </c>
    </row>
    <row r="935" spans="2:3" hidden="1">
      <c r="B935" s="1" t="s">
        <v>214</v>
      </c>
      <c r="C935" s="1" t="s">
        <v>182</v>
      </c>
    </row>
    <row r="936" spans="2:3" hidden="1">
      <c r="B936" s="1" t="s">
        <v>215</v>
      </c>
      <c r="C936" s="1" t="s">
        <v>182</v>
      </c>
    </row>
    <row r="937" spans="2:3" hidden="1">
      <c r="B937" s="1" t="s">
        <v>216</v>
      </c>
      <c r="C937" s="1" t="s">
        <v>217</v>
      </c>
    </row>
    <row r="938" spans="2:3" hidden="1">
      <c r="B938" s="1" t="s">
        <v>218</v>
      </c>
      <c r="C938" s="1" t="s">
        <v>219</v>
      </c>
    </row>
    <row r="939" spans="2:3" hidden="1">
      <c r="B939" s="1" t="s">
        <v>220</v>
      </c>
      <c r="C939" s="1">
        <v>0</v>
      </c>
    </row>
    <row r="940" spans="2:3" hidden="1">
      <c r="B940" s="1" t="s">
        <v>221</v>
      </c>
      <c r="C940" s="1">
        <v>0</v>
      </c>
    </row>
    <row r="941" spans="2:3" hidden="1">
      <c r="B941" s="1" t="s">
        <v>222</v>
      </c>
      <c r="C941" s="1">
        <v>0</v>
      </c>
    </row>
    <row r="942" spans="2:3" hidden="1">
      <c r="B942" s="1" t="s">
        <v>223</v>
      </c>
      <c r="C942" s="1">
        <v>0</v>
      </c>
    </row>
    <row r="943" spans="2:3" hidden="1">
      <c r="B943" s="1" t="s">
        <v>224</v>
      </c>
      <c r="C943" s="1">
        <v>0</v>
      </c>
    </row>
    <row r="944" spans="2:3" hidden="1">
      <c r="B944" s="1" t="s">
        <v>225</v>
      </c>
      <c r="C944" s="1">
        <v>0</v>
      </c>
    </row>
    <row r="945" spans="2:3" hidden="1">
      <c r="B945" s="1" t="s">
        <v>226</v>
      </c>
      <c r="C945" s="1">
        <v>0</v>
      </c>
    </row>
    <row r="946" spans="2:3" hidden="1">
      <c r="B946" s="1" t="s">
        <v>227</v>
      </c>
      <c r="C946" s="1">
        <v>0</v>
      </c>
    </row>
    <row r="947" spans="2:3" hidden="1">
      <c r="B947" s="1" t="s">
        <v>228</v>
      </c>
      <c r="C947" s="1">
        <v>0</v>
      </c>
    </row>
    <row r="948" spans="2:3" hidden="1">
      <c r="B948" s="1" t="s">
        <v>229</v>
      </c>
      <c r="C948" s="1">
        <v>0</v>
      </c>
    </row>
    <row r="949" spans="2:3" hidden="1">
      <c r="B949" s="1" t="s">
        <v>230</v>
      </c>
      <c r="C949" s="1">
        <v>0</v>
      </c>
    </row>
    <row r="950" spans="2:3" hidden="1">
      <c r="B950" s="1" t="s">
        <v>231</v>
      </c>
      <c r="C950" s="1">
        <v>0</v>
      </c>
    </row>
    <row r="951" spans="2:3" hidden="1">
      <c r="B951" s="1" t="s">
        <v>232</v>
      </c>
      <c r="C951" s="1">
        <v>0</v>
      </c>
    </row>
    <row r="952" spans="2:3" hidden="1">
      <c r="B952" s="1" t="s">
        <v>233</v>
      </c>
      <c r="C952" s="1">
        <v>0</v>
      </c>
    </row>
    <row r="953" spans="2:3" hidden="1">
      <c r="B953" s="1" t="s">
        <v>234</v>
      </c>
      <c r="C953" s="1" t="s">
        <v>235</v>
      </c>
    </row>
    <row r="954" spans="2:3" hidden="1">
      <c r="B954" s="1" t="s">
        <v>236</v>
      </c>
      <c r="C954" s="1">
        <v>0</v>
      </c>
    </row>
    <row r="955" spans="2:3" hidden="1">
      <c r="B955" s="1" t="s">
        <v>237</v>
      </c>
      <c r="C955" s="1">
        <v>0</v>
      </c>
    </row>
    <row r="956" spans="2:3" hidden="1">
      <c r="B956" s="1" t="s">
        <v>238</v>
      </c>
      <c r="C956" s="1">
        <v>0</v>
      </c>
    </row>
    <row r="957" spans="2:3" hidden="1">
      <c r="B957" s="1" t="s">
        <v>239</v>
      </c>
      <c r="C957" s="1">
        <v>0</v>
      </c>
    </row>
    <row r="958" spans="2:3" hidden="1">
      <c r="B958" s="1" t="s">
        <v>240</v>
      </c>
      <c r="C958" s="1" t="s">
        <v>241</v>
      </c>
    </row>
    <row r="959" spans="2:3" hidden="1">
      <c r="B959" s="1" t="s">
        <v>242</v>
      </c>
      <c r="C959" s="1">
        <v>0</v>
      </c>
    </row>
    <row r="960" spans="2:3" hidden="1">
      <c r="B960" s="1" t="s">
        <v>243</v>
      </c>
      <c r="C960" s="1">
        <v>0</v>
      </c>
    </row>
    <row r="961" spans="2:3" hidden="1">
      <c r="B961" s="1" t="s">
        <v>244</v>
      </c>
      <c r="C961" s="1">
        <v>0</v>
      </c>
    </row>
    <row r="962" spans="2:3" hidden="1">
      <c r="B962" s="1" t="s">
        <v>245</v>
      </c>
      <c r="C962" s="1">
        <v>0</v>
      </c>
    </row>
    <row r="963" spans="2:3" hidden="1">
      <c r="B963" s="1" t="s">
        <v>246</v>
      </c>
      <c r="C963" s="1">
        <v>0</v>
      </c>
    </row>
    <row r="964" spans="2:3" hidden="1">
      <c r="B964" s="1" t="s">
        <v>247</v>
      </c>
      <c r="C964" s="1">
        <v>0</v>
      </c>
    </row>
    <row r="965" spans="2:3" hidden="1">
      <c r="B965" s="1" t="s">
        <v>248</v>
      </c>
      <c r="C965" s="1">
        <v>0</v>
      </c>
    </row>
    <row r="966" spans="2:3" hidden="1">
      <c r="B966" s="1" t="s">
        <v>249</v>
      </c>
      <c r="C966" s="1">
        <v>0</v>
      </c>
    </row>
    <row r="967" spans="2:3" hidden="1">
      <c r="B967" s="1" t="s">
        <v>250</v>
      </c>
      <c r="C967" s="1">
        <v>0</v>
      </c>
    </row>
    <row r="968" spans="2:3" hidden="1">
      <c r="B968" s="1" t="s">
        <v>251</v>
      </c>
      <c r="C968" s="1">
        <v>0</v>
      </c>
    </row>
    <row r="969" spans="2:3" hidden="1">
      <c r="B969" s="1" t="s">
        <v>252</v>
      </c>
      <c r="C969" s="1">
        <v>0</v>
      </c>
    </row>
    <row r="970" spans="2:3" hidden="1">
      <c r="B970" s="1" t="s">
        <v>253</v>
      </c>
      <c r="C970" s="1">
        <v>0</v>
      </c>
    </row>
    <row r="971" spans="2:3" hidden="1">
      <c r="B971" s="1" t="s">
        <v>254</v>
      </c>
      <c r="C971" s="1">
        <v>0</v>
      </c>
    </row>
    <row r="972" spans="2:3" hidden="1">
      <c r="B972" s="1" t="s">
        <v>255</v>
      </c>
      <c r="C972" s="1">
        <v>0</v>
      </c>
    </row>
    <row r="973" spans="2:3" hidden="1">
      <c r="B973" s="1" t="s">
        <v>256</v>
      </c>
      <c r="C973" s="1">
        <v>0</v>
      </c>
    </row>
    <row r="974" spans="2:3" hidden="1">
      <c r="B974" s="1" t="s">
        <v>257</v>
      </c>
      <c r="C974" s="1">
        <v>0</v>
      </c>
    </row>
    <row r="975" spans="2:3" hidden="1">
      <c r="B975" s="1" t="s">
        <v>258</v>
      </c>
      <c r="C975" s="1" t="s">
        <v>235</v>
      </c>
    </row>
    <row r="976" spans="2:3" hidden="1">
      <c r="B976" s="1" t="s">
        <v>259</v>
      </c>
      <c r="C976" s="1" t="s">
        <v>241</v>
      </c>
    </row>
    <row r="977" spans="2:3" hidden="1">
      <c r="B977" s="1" t="s">
        <v>260</v>
      </c>
      <c r="C977" s="1">
        <v>0</v>
      </c>
    </row>
    <row r="978" spans="2:3" hidden="1">
      <c r="B978" s="1" t="s">
        <v>261</v>
      </c>
      <c r="C978" s="1">
        <v>0</v>
      </c>
    </row>
    <row r="979" spans="2:3" hidden="1">
      <c r="B979" s="1" t="s">
        <v>262</v>
      </c>
      <c r="C979" s="1">
        <v>0</v>
      </c>
    </row>
    <row r="980" spans="2:3" hidden="1">
      <c r="B980" s="1" t="s">
        <v>263</v>
      </c>
      <c r="C980" s="1">
        <v>0</v>
      </c>
    </row>
    <row r="981" spans="2:3" hidden="1">
      <c r="B981" s="1" t="s">
        <v>264</v>
      </c>
      <c r="C981" s="1">
        <v>0</v>
      </c>
    </row>
    <row r="982" spans="2:3" hidden="1">
      <c r="B982" s="1" t="s">
        <v>265</v>
      </c>
      <c r="C982" s="1">
        <v>0</v>
      </c>
    </row>
    <row r="983" spans="2:3" hidden="1">
      <c r="B983" s="1" t="s">
        <v>266</v>
      </c>
      <c r="C983" s="1">
        <v>0</v>
      </c>
    </row>
    <row r="984" spans="2:3" hidden="1">
      <c r="B984" s="1" t="s">
        <v>267</v>
      </c>
      <c r="C984" s="1">
        <v>0</v>
      </c>
    </row>
    <row r="985" spans="2:3" hidden="1">
      <c r="B985" s="1" t="s">
        <v>268</v>
      </c>
      <c r="C985" s="1">
        <v>0</v>
      </c>
    </row>
    <row r="986" spans="2:3" hidden="1">
      <c r="B986" s="1" t="s">
        <v>269</v>
      </c>
      <c r="C986" s="1">
        <v>0</v>
      </c>
    </row>
    <row r="987" spans="2:3" hidden="1">
      <c r="B987" s="1" t="s">
        <v>270</v>
      </c>
      <c r="C987" s="1">
        <v>0</v>
      </c>
    </row>
    <row r="988" spans="2:3" hidden="1">
      <c r="B988" s="1" t="s">
        <v>271</v>
      </c>
      <c r="C988" s="1">
        <v>0</v>
      </c>
    </row>
    <row r="989" spans="2:3" hidden="1">
      <c r="B989" s="1" t="s">
        <v>272</v>
      </c>
      <c r="C989" s="1">
        <v>0</v>
      </c>
    </row>
    <row r="990" spans="2:3" hidden="1">
      <c r="B990" s="1" t="s">
        <v>273</v>
      </c>
      <c r="C990" s="1">
        <v>0</v>
      </c>
    </row>
    <row r="991" spans="2:3" hidden="1">
      <c r="B991" s="1" t="s">
        <v>274</v>
      </c>
      <c r="C991" s="1">
        <v>1</v>
      </c>
    </row>
    <row r="992" spans="2:3" hidden="1">
      <c r="B992" s="1" t="s">
        <v>275</v>
      </c>
      <c r="C992" s="1">
        <v>0</v>
      </c>
    </row>
    <row r="993" spans="2:3" hidden="1">
      <c r="B993" s="1" t="s">
        <v>276</v>
      </c>
      <c r="C993" s="1">
        <v>0</v>
      </c>
    </row>
    <row r="994" spans="2:3" hidden="1">
      <c r="B994" s="1" t="s">
        <v>277</v>
      </c>
      <c r="C994" s="1">
        <v>0</v>
      </c>
    </row>
    <row r="995" spans="2:3" hidden="1">
      <c r="B995" s="1" t="s">
        <v>278</v>
      </c>
      <c r="C995" s="1">
        <v>0</v>
      </c>
    </row>
    <row r="996" spans="2:3" hidden="1">
      <c r="B996" s="1" t="s">
        <v>279</v>
      </c>
      <c r="C996" s="1">
        <v>1</v>
      </c>
    </row>
    <row r="997" spans="2:3" hidden="1">
      <c r="B997" s="1" t="s">
        <v>280</v>
      </c>
      <c r="C997" s="1">
        <v>0</v>
      </c>
    </row>
    <row r="998" spans="2:3" hidden="1">
      <c r="B998" s="1" t="s">
        <v>281</v>
      </c>
      <c r="C998" s="1">
        <v>0</v>
      </c>
    </row>
    <row r="999" spans="2:3" hidden="1">
      <c r="B999" s="1" t="s">
        <v>282</v>
      </c>
      <c r="C999" s="1">
        <v>0</v>
      </c>
    </row>
    <row r="1000" spans="2:3" hidden="1">
      <c r="B1000" s="1" t="s">
        <v>283</v>
      </c>
      <c r="C1000" s="1">
        <v>0</v>
      </c>
    </row>
    <row r="1001" spans="2:3" hidden="1">
      <c r="B1001" s="1" t="s">
        <v>284</v>
      </c>
      <c r="C1001" s="1">
        <v>0</v>
      </c>
    </row>
    <row r="1002" spans="2:3" hidden="1">
      <c r="B1002" s="1" t="s">
        <v>285</v>
      </c>
      <c r="C1002" s="1">
        <v>0</v>
      </c>
    </row>
    <row r="1003" spans="2:3" hidden="1">
      <c r="B1003" s="1" t="s">
        <v>286</v>
      </c>
      <c r="C1003" s="1">
        <v>0</v>
      </c>
    </row>
    <row r="1004" spans="2:3" hidden="1">
      <c r="B1004" s="1" t="s">
        <v>287</v>
      </c>
      <c r="C1004" s="1">
        <v>0</v>
      </c>
    </row>
    <row r="1005" spans="2:3" hidden="1">
      <c r="B1005" s="1" t="s">
        <v>288</v>
      </c>
      <c r="C1005" s="1">
        <v>0</v>
      </c>
    </row>
    <row r="1006" spans="2:3" hidden="1">
      <c r="B1006" s="1" t="s">
        <v>289</v>
      </c>
      <c r="C1006" s="1">
        <v>0</v>
      </c>
    </row>
    <row r="1007" spans="2:3" hidden="1">
      <c r="B1007" s="1" t="s">
        <v>290</v>
      </c>
      <c r="C1007" s="1">
        <v>0</v>
      </c>
    </row>
    <row r="1008" spans="2:3" hidden="1">
      <c r="B1008" s="1" t="s">
        <v>291</v>
      </c>
      <c r="C1008" s="1">
        <v>0</v>
      </c>
    </row>
    <row r="1009" spans="2:3" hidden="1">
      <c r="B1009" s="1" t="s">
        <v>292</v>
      </c>
      <c r="C1009" s="1">
        <v>0</v>
      </c>
    </row>
    <row r="1010" spans="2:3" hidden="1">
      <c r="B1010" s="1" t="s">
        <v>293</v>
      </c>
      <c r="C1010" s="1">
        <v>0</v>
      </c>
    </row>
    <row r="1011" spans="2:3" hidden="1">
      <c r="B1011" s="1" t="s">
        <v>294</v>
      </c>
      <c r="C1011" s="1">
        <v>0</v>
      </c>
    </row>
    <row r="1012" spans="2:3" hidden="1">
      <c r="B1012" s="1" t="s">
        <v>295</v>
      </c>
      <c r="C1012" s="1">
        <v>0</v>
      </c>
    </row>
    <row r="1013" spans="2:3" hidden="1">
      <c r="B1013" s="1" t="s">
        <v>296</v>
      </c>
      <c r="C1013" s="1">
        <v>0</v>
      </c>
    </row>
    <row r="1014" spans="2:3" hidden="1">
      <c r="B1014" s="1" t="s">
        <v>297</v>
      </c>
      <c r="C1014" s="1">
        <v>1</v>
      </c>
    </row>
    <row r="1015" spans="2:3" hidden="1">
      <c r="B1015" s="1" t="s">
        <v>298</v>
      </c>
      <c r="C1015" s="1">
        <v>0</v>
      </c>
    </row>
    <row r="1016" spans="2:3" hidden="1">
      <c r="B1016" s="1" t="s">
        <v>299</v>
      </c>
      <c r="C1016" s="1">
        <v>0</v>
      </c>
    </row>
    <row r="1017" spans="2:3" hidden="1">
      <c r="B1017" s="1" t="s">
        <v>300</v>
      </c>
      <c r="C1017" s="1">
        <v>0</v>
      </c>
    </row>
    <row r="1018" spans="2:3" hidden="1">
      <c r="B1018" s="1" t="s">
        <v>301</v>
      </c>
      <c r="C1018" s="1">
        <v>0</v>
      </c>
    </row>
    <row r="1019" spans="2:3" hidden="1">
      <c r="B1019" s="1" t="s">
        <v>302</v>
      </c>
      <c r="C1019" s="1">
        <v>0</v>
      </c>
    </row>
    <row r="1020" spans="2:3" hidden="1">
      <c r="B1020" s="1" t="s">
        <v>303</v>
      </c>
      <c r="C1020" s="1">
        <v>0</v>
      </c>
    </row>
    <row r="1021" spans="2:3" hidden="1">
      <c r="B1021" s="1" t="s">
        <v>304</v>
      </c>
      <c r="C1021" s="1">
        <v>0</v>
      </c>
    </row>
    <row r="1022" spans="2:3" hidden="1">
      <c r="B1022" s="1" t="s">
        <v>305</v>
      </c>
      <c r="C1022" s="1">
        <v>0</v>
      </c>
    </row>
    <row r="1023" spans="2:3" hidden="1">
      <c r="B1023" s="1" t="s">
        <v>306</v>
      </c>
      <c r="C1023" s="1">
        <v>0</v>
      </c>
    </row>
    <row r="1024" spans="2:3" hidden="1">
      <c r="B1024" s="1" t="s">
        <v>307</v>
      </c>
      <c r="C1024" s="1">
        <v>0</v>
      </c>
    </row>
    <row r="1025" spans="2:3" hidden="1">
      <c r="B1025" s="1" t="s">
        <v>308</v>
      </c>
      <c r="C1025" s="1">
        <v>0</v>
      </c>
    </row>
    <row r="1026" spans="2:3" hidden="1">
      <c r="B1026" s="1" t="s">
        <v>309</v>
      </c>
      <c r="C1026" s="1">
        <v>0</v>
      </c>
    </row>
    <row r="1027" spans="2:3" hidden="1">
      <c r="B1027" s="1" t="s">
        <v>310</v>
      </c>
      <c r="C1027" s="1">
        <v>0</v>
      </c>
    </row>
    <row r="1028" spans="2:3" hidden="1">
      <c r="B1028" s="1" t="s">
        <v>311</v>
      </c>
      <c r="C1028" s="1">
        <v>0</v>
      </c>
    </row>
    <row r="1029" spans="2:3" hidden="1">
      <c r="B1029" s="1" t="s">
        <v>312</v>
      </c>
      <c r="C1029" s="1">
        <v>0</v>
      </c>
    </row>
    <row r="1030" spans="2:3" hidden="1">
      <c r="B1030" s="1" t="s">
        <v>313</v>
      </c>
      <c r="C1030" s="1">
        <v>0</v>
      </c>
    </row>
    <row r="1031" spans="2:3" hidden="1">
      <c r="B1031" s="1" t="s">
        <v>314</v>
      </c>
      <c r="C1031" s="1">
        <v>0</v>
      </c>
    </row>
    <row r="1032" spans="2:3" hidden="1">
      <c r="B1032" s="1" t="s">
        <v>315</v>
      </c>
      <c r="C1032" s="1">
        <v>0</v>
      </c>
    </row>
    <row r="1033" spans="2:3" hidden="1">
      <c r="B1033" s="1" t="s">
        <v>316</v>
      </c>
      <c r="C1033" s="1">
        <v>0</v>
      </c>
    </row>
    <row r="1034" spans="2:3" hidden="1">
      <c r="B1034" s="1" t="s">
        <v>317</v>
      </c>
      <c r="C1034" s="1">
        <v>0</v>
      </c>
    </row>
    <row r="1035" spans="2:3" hidden="1">
      <c r="B1035" s="1" t="s">
        <v>318</v>
      </c>
      <c r="C1035" s="1">
        <v>0</v>
      </c>
    </row>
    <row r="1036" spans="2:3" hidden="1">
      <c r="B1036" s="1" t="s">
        <v>319</v>
      </c>
      <c r="C1036" s="1">
        <v>0</v>
      </c>
    </row>
    <row r="1037" spans="2:3" hidden="1">
      <c r="B1037" s="1" t="s">
        <v>320</v>
      </c>
      <c r="C1037" s="1">
        <v>0</v>
      </c>
    </row>
    <row r="1038" spans="2:3" hidden="1">
      <c r="B1038" s="1" t="s">
        <v>321</v>
      </c>
      <c r="C1038" s="1">
        <v>0</v>
      </c>
    </row>
    <row r="1039" spans="2:3" hidden="1">
      <c r="B1039" s="1" t="s">
        <v>322</v>
      </c>
      <c r="C1039" s="1">
        <v>0</v>
      </c>
    </row>
    <row r="1040" spans="2:3" hidden="1">
      <c r="B1040" s="1" t="s">
        <v>323</v>
      </c>
      <c r="C1040" s="1">
        <v>0</v>
      </c>
    </row>
    <row r="1041" spans="2:3" hidden="1">
      <c r="B1041" s="1" t="s">
        <v>324</v>
      </c>
      <c r="C1041" s="1">
        <v>0</v>
      </c>
    </row>
    <row r="1042" spans="2:3" hidden="1">
      <c r="B1042" s="1" t="s">
        <v>325</v>
      </c>
      <c r="C1042" s="1">
        <v>0</v>
      </c>
    </row>
    <row r="1043" spans="2:3" hidden="1">
      <c r="B1043" s="1" t="s">
        <v>326</v>
      </c>
      <c r="C1043" s="1">
        <v>0</v>
      </c>
    </row>
    <row r="1044" spans="2:3" hidden="1">
      <c r="B1044" s="1" t="s">
        <v>327</v>
      </c>
      <c r="C1044" s="1">
        <v>0</v>
      </c>
    </row>
    <row r="1045" spans="2:3" hidden="1">
      <c r="B1045" s="1" t="s">
        <v>328</v>
      </c>
      <c r="C1045" s="1">
        <v>0</v>
      </c>
    </row>
    <row r="1046" spans="2:3" hidden="1">
      <c r="B1046" s="1" t="s">
        <v>329</v>
      </c>
      <c r="C1046" s="1">
        <v>0</v>
      </c>
    </row>
    <row r="1047" spans="2:3" hidden="1">
      <c r="B1047" s="1" t="s">
        <v>330</v>
      </c>
      <c r="C1047" s="1">
        <v>0</v>
      </c>
    </row>
    <row r="1048" spans="2:3" hidden="1">
      <c r="B1048" s="1" t="s">
        <v>331</v>
      </c>
      <c r="C1048" s="1">
        <v>0</v>
      </c>
    </row>
    <row r="1049" spans="2:3" hidden="1">
      <c r="B1049" s="1" t="s">
        <v>332</v>
      </c>
      <c r="C1049" s="1">
        <v>0</v>
      </c>
    </row>
    <row r="1050" spans="2:3" hidden="1">
      <c r="B1050" s="1" t="s">
        <v>333</v>
      </c>
      <c r="C1050" s="1">
        <v>0</v>
      </c>
    </row>
    <row r="1051" spans="2:3" hidden="1">
      <c r="B1051" s="1" t="s">
        <v>334</v>
      </c>
      <c r="C1051" s="1">
        <v>0</v>
      </c>
    </row>
    <row r="1052" spans="2:3" hidden="1">
      <c r="B1052" s="1" t="s">
        <v>335</v>
      </c>
      <c r="C1052" s="1">
        <v>0</v>
      </c>
    </row>
    <row r="1053" spans="2:3" hidden="1">
      <c r="B1053" s="1" t="s">
        <v>336</v>
      </c>
      <c r="C1053" s="1">
        <v>0</v>
      </c>
    </row>
    <row r="1054" spans="2:3" hidden="1">
      <c r="B1054" s="1" t="s">
        <v>337</v>
      </c>
      <c r="C1054" s="1">
        <v>0</v>
      </c>
    </row>
    <row r="1055" spans="2:3" hidden="1">
      <c r="B1055" s="1" t="s">
        <v>338</v>
      </c>
      <c r="C1055" s="1">
        <v>0</v>
      </c>
    </row>
    <row r="1056" spans="2:3" hidden="1">
      <c r="B1056" s="1" t="s">
        <v>339</v>
      </c>
      <c r="C1056" s="1">
        <v>0</v>
      </c>
    </row>
  </sheetData>
  <sheetProtection sheet="1" objects="1" scenarios="1"/>
  <protectedRanges>
    <protectedRange sqref="F24 D6:E6 F17:F18" name="Grey edit cells"/>
    <protectedRange sqref="B55:D62" name="Grey edit cells_1_1"/>
    <protectedRange sqref="B46:B49 E46:F49" name="Grey edit cells_2_1"/>
  </protectedRanges>
  <mergeCells count="10">
    <mergeCell ref="J3:Q3"/>
    <mergeCell ref="I4:I11"/>
    <mergeCell ref="C52:C53"/>
    <mergeCell ref="B2:F2"/>
    <mergeCell ref="B44:F44"/>
    <mergeCell ref="B51:I51"/>
    <mergeCell ref="B52:B53"/>
    <mergeCell ref="E52:E53"/>
    <mergeCell ref="F52:F53"/>
    <mergeCell ref="I52:I53"/>
  </mergeCells>
  <conditionalFormatting sqref="B61:C61">
    <cfRule type="expression" dxfId="3" priority="1" stopIfTrue="1">
      <formula>MID($B61,1,4)="Rent"</formula>
    </cfRule>
  </conditionalFormatting>
  <conditionalFormatting sqref="D4">
    <cfRule type="expression" dxfId="2" priority="2">
      <formula>$F$1="no"</formula>
    </cfRule>
  </conditionalFormatting>
  <conditionalFormatting sqref="D9">
    <cfRule type="expression" dxfId="1" priority="9">
      <formula>#REF!="no"</formula>
    </cfRule>
  </conditionalFormatting>
  <conditionalFormatting sqref="D20:E21 D22">
    <cfRule type="expression" dxfId="0" priority="4">
      <formula>#REF!="No"</formula>
    </cfRule>
  </conditionalFormatting>
  <pageMargins left="0.7" right="0.7" top="0.75" bottom="0.75" header="0.3" footer="0.3"/>
  <pageSetup scale="80" orientation="portrait" r:id="rId1"/>
  <ignoredErrors>
    <ignoredError sqref="F21" unlockedFormula="1"/>
    <ignoredError sqref="N5:N11" formula="1"/>
  </ignoredErrors>
  <extLst>
    <ext xmlns:x14="http://schemas.microsoft.com/office/spreadsheetml/2009/9/main" uri="{CCE6A557-97BC-4b89-ADB6-D9C93CAAB3DF}">
      <x14:dataValidations xmlns:xm="http://schemas.microsoft.com/office/excel/2006/main" count="3">
        <x14:dataValidation type="list" allowBlank="1" showInputMessage="1" showErrorMessage="1" xr:uid="{BAE47965-940C-440B-A525-84FE00D02076}">
          <x14:formula1>
            <xm:f>'Machinery Input Tables'!$B$133:$B$182</xm:f>
          </x14:formula1>
          <xm:sqref>B46:B49</xm:sqref>
        </x14:dataValidation>
        <x14:dataValidation type="list" allowBlank="1" showInputMessage="1" showErrorMessage="1" xr:uid="{3A4E036C-11A0-4B7D-9928-BE2820493C18}">
          <x14:formula1>
            <xm:f>'Machinery Input Tables'!$A$6:$A$121</xm:f>
          </x14:formula1>
          <xm:sqref>B55:B62</xm:sqref>
        </x14:dataValidation>
        <x14:dataValidation type="list" allowBlank="1" showInputMessage="1" showErrorMessage="1" xr:uid="{5EC88783-32BA-412D-BC6B-97DBF3B20DA4}">
          <x14:formula1>
            <xm:f>'Machinery Input Tables'!$AG$6:$AG$32</xm:f>
          </x14:formula1>
          <xm:sqref>C55:C62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B9992-27EB-4684-B27D-0BCDE5F33BE1}">
  <dimension ref="A1:F16"/>
  <sheetViews>
    <sheetView zoomScaleNormal="100" workbookViewId="0">
      <selection activeCell="E11" sqref="E11"/>
    </sheetView>
  </sheetViews>
  <sheetFormatPr defaultColWidth="0" defaultRowHeight="16.5" customHeight="1" zeroHeight="1"/>
  <cols>
    <col min="1" max="1" width="3.125" customWidth="1"/>
    <col min="2" max="2" width="29.75" customWidth="1"/>
    <col min="3" max="3" width="17" customWidth="1"/>
    <col min="4" max="4" width="13.625" customWidth="1"/>
    <col min="5" max="5" width="3.125" customWidth="1"/>
    <col min="6" max="6" width="10.375" hidden="1" customWidth="1"/>
    <col min="7" max="16384" width="9" hidden="1"/>
  </cols>
  <sheetData>
    <row r="1" spans="1:5" s="13" customFormat="1" ht="21.75" customHeight="1" thickBot="1">
      <c r="A1" s="18"/>
      <c r="B1" s="313" t="s">
        <v>644</v>
      </c>
      <c r="C1" s="314"/>
      <c r="D1" s="315"/>
      <c r="E1" s="18"/>
    </row>
    <row r="2" spans="1:5" s="13" customFormat="1" ht="15.95" customHeight="1">
      <c r="A2" s="18"/>
      <c r="B2" s="19"/>
      <c r="C2" s="19"/>
      <c r="D2" s="19"/>
      <c r="E2" s="18"/>
    </row>
    <row r="3" spans="1:5" ht="15.95" customHeight="1">
      <c r="A3" s="7"/>
      <c r="B3" s="20" t="s">
        <v>363</v>
      </c>
      <c r="C3" s="20" t="s">
        <v>372</v>
      </c>
      <c r="D3" s="21" t="s">
        <v>638</v>
      </c>
      <c r="E3" s="7"/>
    </row>
    <row r="4" spans="1:5" ht="15.95" customHeight="1">
      <c r="A4" s="7"/>
      <c r="B4" s="22" t="s">
        <v>349</v>
      </c>
      <c r="C4" s="9" t="s">
        <v>590</v>
      </c>
      <c r="D4" s="234">
        <v>22</v>
      </c>
      <c r="E4" s="7"/>
    </row>
    <row r="5" spans="1:5" ht="15.95" customHeight="1">
      <c r="A5" s="7"/>
      <c r="B5" s="22" t="s">
        <v>351</v>
      </c>
      <c r="C5" s="9" t="s">
        <v>616</v>
      </c>
      <c r="D5" s="234">
        <v>2.9</v>
      </c>
      <c r="E5" s="7"/>
    </row>
    <row r="6" spans="1:5" ht="15.95" customHeight="1">
      <c r="A6" s="7"/>
      <c r="B6" s="22" t="s">
        <v>618</v>
      </c>
      <c r="C6" s="9" t="s">
        <v>639</v>
      </c>
      <c r="D6" s="234">
        <v>0.7</v>
      </c>
      <c r="E6" s="7"/>
    </row>
    <row r="7" spans="1:5" ht="15.95" customHeight="1">
      <c r="A7" s="7"/>
      <c r="B7" s="22" t="s">
        <v>619</v>
      </c>
      <c r="C7" s="9" t="s">
        <v>639</v>
      </c>
      <c r="D7" s="235">
        <v>0.52</v>
      </c>
      <c r="E7" s="7"/>
    </row>
    <row r="8" spans="1:5" ht="15.95" customHeight="1">
      <c r="A8" s="7"/>
      <c r="B8" s="22" t="s">
        <v>4</v>
      </c>
      <c r="C8" s="9" t="s">
        <v>640</v>
      </c>
      <c r="D8" s="234">
        <v>0.73</v>
      </c>
      <c r="E8" s="7"/>
    </row>
    <row r="9" spans="1:5" ht="15.95" customHeight="1">
      <c r="A9" s="7"/>
      <c r="B9" s="22" t="s">
        <v>5</v>
      </c>
      <c r="C9" s="9" t="s">
        <v>641</v>
      </c>
      <c r="D9" s="234">
        <v>0.42</v>
      </c>
      <c r="E9" s="7"/>
    </row>
    <row r="10" spans="1:5" ht="15.95" customHeight="1">
      <c r="A10" s="7"/>
      <c r="B10" s="22" t="s">
        <v>603</v>
      </c>
      <c r="C10" s="9" t="s">
        <v>611</v>
      </c>
      <c r="D10" s="234">
        <v>35</v>
      </c>
      <c r="E10" s="7"/>
    </row>
    <row r="11" spans="1:5" ht="15.95" customHeight="1">
      <c r="A11" s="7"/>
      <c r="B11" s="22" t="s">
        <v>7</v>
      </c>
      <c r="C11" s="9" t="s">
        <v>642</v>
      </c>
      <c r="D11" s="236">
        <v>7.2499999999999995E-2</v>
      </c>
      <c r="E11" s="7"/>
    </row>
    <row r="12" spans="1:5" ht="15.95" hidden="1" customHeight="1"/>
    <row r="13" spans="1:5" ht="15.95" hidden="1" customHeight="1"/>
    <row r="14" spans="1:5" ht="15.95" hidden="1" customHeight="1"/>
    <row r="15" spans="1:5" ht="15.95" hidden="1" customHeight="1"/>
    <row r="16" spans="1:5" ht="15.95" hidden="1" customHeight="1"/>
  </sheetData>
  <sheetProtection sheet="1" objects="1" scenarios="1"/>
  <protectedRanges>
    <protectedRange sqref="D4:D11" name="Grey edit cells"/>
  </protectedRanges>
  <mergeCells count="1">
    <mergeCell ref="B1:D1"/>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B19C2A-DCA4-4338-A696-E7C2532231EC}">
  <dimension ref="A1:CU211"/>
  <sheetViews>
    <sheetView topLeftCell="A128" workbookViewId="0">
      <selection activeCell="B155" sqref="B155"/>
    </sheetView>
  </sheetViews>
  <sheetFormatPr defaultColWidth="0" defaultRowHeight="15.75"/>
  <cols>
    <col min="1" max="1" width="45.75" style="38" customWidth="1"/>
    <col min="2" max="2" width="42.375" style="38" bestFit="1" customWidth="1"/>
    <col min="3" max="6" width="10.625" style="38" customWidth="1"/>
    <col min="7" max="7" width="11.875" style="38" customWidth="1"/>
    <col min="8" max="13" width="10.625" style="38" customWidth="1"/>
    <col min="14" max="14" width="26.625" style="38" customWidth="1"/>
    <col min="15" max="29" width="10.625" style="38" customWidth="1"/>
    <col min="30" max="30" width="8" style="38" customWidth="1"/>
    <col min="31" max="31" width="20.25" style="38" customWidth="1"/>
    <col min="32" max="32" width="3.125" style="38" customWidth="1"/>
    <col min="33" max="33" width="29.5" style="38" bestFit="1" customWidth="1"/>
    <col min="34" max="34" width="5.375" style="38" bestFit="1" customWidth="1"/>
    <col min="35" max="35" width="18.25" style="38" customWidth="1"/>
    <col min="36" max="36" width="9.75" style="38" bestFit="1" customWidth="1"/>
    <col min="37" max="37" width="9.125" style="38" customWidth="1"/>
    <col min="38" max="38" width="7.875" style="38" customWidth="1"/>
    <col min="39" max="41" width="9.25" style="38" bestFit="1" customWidth="1"/>
    <col min="42" max="42" width="9.5" style="38" bestFit="1" customWidth="1"/>
    <col min="43" max="43" width="10.625" style="38" customWidth="1"/>
    <col min="44" max="44" width="28.125" style="38" bestFit="1" customWidth="1"/>
    <col min="45" max="45" width="11.5" style="38" customWidth="1"/>
    <col min="46" max="46" width="8.625" style="38" bestFit="1" customWidth="1"/>
    <col min="47" max="47" width="10.25" style="38" bestFit="1" customWidth="1"/>
    <col min="48" max="48" width="10" style="38" bestFit="1" customWidth="1"/>
    <col min="49" max="49" width="8.625" style="38" bestFit="1" customWidth="1"/>
    <col min="50" max="50" width="9.125" style="38" bestFit="1" customWidth="1"/>
    <col min="51" max="51" width="7.125" style="38" bestFit="1" customWidth="1"/>
    <col min="52" max="52" width="19.125" style="38" bestFit="1" customWidth="1"/>
    <col min="53" max="53" width="34.25" style="38" customWidth="1"/>
    <col min="54" max="54" width="19" style="38" customWidth="1"/>
    <col min="55" max="55" width="6.75" style="38" customWidth="1"/>
    <col min="56" max="57" width="9.25" style="38" bestFit="1" customWidth="1"/>
    <col min="58" max="58" width="9.75" style="38" customWidth="1"/>
    <col min="59" max="63" width="9.25" style="38" bestFit="1" customWidth="1"/>
    <col min="64" max="64" width="6.5" style="38" customWidth="1"/>
    <col min="65" max="65" width="3.625" style="38" customWidth="1"/>
    <col min="66" max="66" width="53.25" style="38" customWidth="1"/>
    <col min="67" max="67" width="9.5" style="38" customWidth="1"/>
    <col min="68" max="68" width="2.75" style="38" customWidth="1"/>
    <col min="69" max="69" width="9" style="38" hidden="1"/>
    <col min="70" max="70" width="61.75" style="38" hidden="1" customWidth="1"/>
    <col min="71" max="71" width="9.25" style="38" hidden="1" customWidth="1"/>
    <col min="72" max="76" width="9" style="38" hidden="1"/>
    <col min="77" max="77" width="8.75" style="38" hidden="1" customWidth="1"/>
    <col min="78" max="78" width="12.375" style="38" hidden="1" customWidth="1"/>
    <col min="79" max="79" width="8.75" style="38" hidden="1" customWidth="1"/>
    <col min="80" max="80" width="10.5" style="38" hidden="1" customWidth="1"/>
    <col min="81" max="81" width="10" style="38" hidden="1" customWidth="1"/>
    <col min="82" max="86" width="8.75" style="38" hidden="1" customWidth="1"/>
    <col min="87" max="87" width="28.5" style="38" hidden="1" customWidth="1"/>
    <col min="88" max="89" width="10.5" style="38" hidden="1" customWidth="1"/>
    <col min="90" max="91" width="8.75" style="38" hidden="1" customWidth="1"/>
    <col min="92" max="92" width="10.5" style="38" hidden="1" customWidth="1"/>
    <col min="93" max="93" width="8.75" style="38" hidden="1" customWidth="1"/>
    <col min="94" max="94" width="9.375" style="38" hidden="1" customWidth="1"/>
    <col min="95" max="95" width="14.375" style="38" hidden="1" customWidth="1"/>
    <col min="96" max="96" width="8.75" style="38" hidden="1" customWidth="1"/>
    <col min="97" max="97" width="11" style="38" hidden="1" customWidth="1"/>
    <col min="98" max="99" width="11.875" style="38" hidden="1" customWidth="1"/>
    <col min="100" max="16384" width="9" style="38" hidden="1"/>
  </cols>
  <sheetData>
    <row r="1" spans="1:70" ht="28.5" customHeight="1">
      <c r="A1" s="316" t="s">
        <v>645</v>
      </c>
      <c r="B1" s="316"/>
      <c r="C1" s="316"/>
      <c r="D1" s="316"/>
      <c r="E1" s="38" t="s">
        <v>576</v>
      </c>
    </row>
    <row r="2" spans="1:70">
      <c r="A2" s="39" t="s">
        <v>646</v>
      </c>
      <c r="B2" s="39"/>
      <c r="BB2" s="38">
        <v>1</v>
      </c>
      <c r="BC2" s="38">
        <v>2</v>
      </c>
      <c r="BD2" s="38">
        <v>3</v>
      </c>
      <c r="BE2" s="38">
        <v>4</v>
      </c>
      <c r="BF2" s="38">
        <v>5</v>
      </c>
      <c r="BG2" s="38">
        <v>6</v>
      </c>
      <c r="BH2" s="38">
        <v>7</v>
      </c>
      <c r="BI2" s="38">
        <v>8</v>
      </c>
      <c r="BJ2" s="38">
        <v>9</v>
      </c>
      <c r="BK2" s="38">
        <v>10</v>
      </c>
      <c r="BL2" s="38">
        <v>11</v>
      </c>
    </row>
    <row r="3" spans="1:70">
      <c r="A3" s="38">
        <v>1</v>
      </c>
      <c r="B3" s="38">
        <v>2</v>
      </c>
      <c r="C3" s="38">
        <v>3</v>
      </c>
      <c r="D3" s="38">
        <v>4</v>
      </c>
      <c r="E3" s="38">
        <v>5</v>
      </c>
      <c r="F3" s="38">
        <v>6</v>
      </c>
      <c r="G3" s="38">
        <v>7</v>
      </c>
      <c r="H3" s="38">
        <v>8</v>
      </c>
      <c r="I3" s="38">
        <v>9</v>
      </c>
      <c r="J3" s="38">
        <v>10</v>
      </c>
      <c r="K3" s="38">
        <v>11</v>
      </c>
      <c r="L3" s="38">
        <v>12</v>
      </c>
      <c r="M3" s="38">
        <v>13</v>
      </c>
      <c r="N3" s="38">
        <v>14</v>
      </c>
      <c r="O3" s="38">
        <v>15</v>
      </c>
      <c r="P3" s="38">
        <v>16</v>
      </c>
      <c r="Q3" s="38">
        <v>17</v>
      </c>
      <c r="R3" s="38">
        <v>18</v>
      </c>
      <c r="S3" s="38">
        <v>19</v>
      </c>
      <c r="T3" s="38">
        <v>20</v>
      </c>
      <c r="U3" s="38">
        <v>21</v>
      </c>
      <c r="V3" s="38">
        <v>22</v>
      </c>
      <c r="W3" s="38">
        <v>23</v>
      </c>
      <c r="X3" s="38">
        <v>24</v>
      </c>
      <c r="Y3" s="38">
        <v>25</v>
      </c>
      <c r="Z3" s="38">
        <v>26</v>
      </c>
      <c r="AA3" s="38">
        <v>27</v>
      </c>
      <c r="AB3" s="38">
        <v>28</v>
      </c>
      <c r="AC3" s="38">
        <v>29</v>
      </c>
      <c r="AD3" s="38">
        <v>30</v>
      </c>
      <c r="AE3" s="38">
        <v>31</v>
      </c>
      <c r="AG3" s="38">
        <v>1</v>
      </c>
      <c r="AH3" s="38">
        <v>2</v>
      </c>
      <c r="AI3" s="38">
        <v>3</v>
      </c>
      <c r="AJ3" s="38">
        <v>4</v>
      </c>
      <c r="AK3" s="38">
        <v>5</v>
      </c>
      <c r="AL3" s="38">
        <v>6</v>
      </c>
      <c r="AM3" s="38">
        <v>7</v>
      </c>
      <c r="AN3" s="38">
        <v>8</v>
      </c>
      <c r="AO3" s="38">
        <v>9</v>
      </c>
      <c r="AP3" s="38">
        <v>10</v>
      </c>
      <c r="AQ3" s="38">
        <v>11</v>
      </c>
      <c r="AR3" s="38">
        <v>12</v>
      </c>
      <c r="AS3" s="38">
        <v>13</v>
      </c>
      <c r="AT3" s="38">
        <v>14</v>
      </c>
      <c r="AU3" s="38">
        <v>15</v>
      </c>
      <c r="AV3" s="38">
        <v>16</v>
      </c>
      <c r="AW3" s="38">
        <v>17</v>
      </c>
      <c r="AX3" s="38">
        <v>18</v>
      </c>
      <c r="AY3" s="38">
        <v>19</v>
      </c>
      <c r="AZ3" s="38">
        <v>20</v>
      </c>
      <c r="BB3" s="38" t="s">
        <v>376</v>
      </c>
      <c r="BN3" s="38" t="s">
        <v>377</v>
      </c>
    </row>
    <row r="4" spans="1:70">
      <c r="A4" s="40" t="s">
        <v>378</v>
      </c>
      <c r="AG4" s="41" t="s">
        <v>526</v>
      </c>
      <c r="AI4" s="42"/>
      <c r="AJ4" s="43"/>
      <c r="AK4" s="42"/>
      <c r="AL4" s="44"/>
      <c r="AM4" s="44"/>
      <c r="AN4" s="44"/>
      <c r="AO4" s="42"/>
      <c r="AP4" s="45"/>
      <c r="AQ4" s="46"/>
      <c r="AR4" s="45"/>
      <c r="AS4" s="45"/>
      <c r="BB4" s="40" t="s">
        <v>379</v>
      </c>
      <c r="BN4" s="40" t="s">
        <v>379</v>
      </c>
    </row>
    <row r="5" spans="1:70" ht="28.5" customHeight="1">
      <c r="A5" s="47" t="s">
        <v>380</v>
      </c>
      <c r="B5" s="47" t="s">
        <v>381</v>
      </c>
      <c r="C5" s="47" t="s">
        <v>382</v>
      </c>
      <c r="D5" s="47" t="s">
        <v>383</v>
      </c>
      <c r="E5" s="47" t="s">
        <v>384</v>
      </c>
      <c r="F5" s="47" t="s">
        <v>385</v>
      </c>
      <c r="G5" s="47" t="s">
        <v>386</v>
      </c>
      <c r="H5" s="47" t="s">
        <v>387</v>
      </c>
      <c r="I5" s="47" t="s">
        <v>388</v>
      </c>
      <c r="J5" s="47" t="s">
        <v>389</v>
      </c>
      <c r="K5" s="47" t="s">
        <v>390</v>
      </c>
      <c r="L5" s="47" t="s">
        <v>391</v>
      </c>
      <c r="M5" s="47" t="s">
        <v>577</v>
      </c>
      <c r="N5" s="47" t="s">
        <v>392</v>
      </c>
      <c r="O5" s="47" t="s">
        <v>393</v>
      </c>
      <c r="P5" s="47" t="s">
        <v>394</v>
      </c>
      <c r="Q5" s="47" t="s">
        <v>395</v>
      </c>
      <c r="R5" s="47" t="s">
        <v>396</v>
      </c>
      <c r="S5" s="47" t="s">
        <v>397</v>
      </c>
      <c r="T5" s="47" t="s">
        <v>398</v>
      </c>
      <c r="U5" s="47" t="s">
        <v>406</v>
      </c>
      <c r="V5" s="47" t="s">
        <v>407</v>
      </c>
      <c r="W5" s="47" t="s">
        <v>408</v>
      </c>
      <c r="X5" s="47" t="s">
        <v>410</v>
      </c>
      <c r="Y5" s="47" t="s">
        <v>578</v>
      </c>
      <c r="Z5" s="47" t="s">
        <v>560</v>
      </c>
      <c r="AA5" s="47" t="s">
        <v>579</v>
      </c>
      <c r="AB5" s="47" t="s">
        <v>399</v>
      </c>
      <c r="AC5" s="47" t="s">
        <v>400</v>
      </c>
      <c r="AD5" s="47" t="s">
        <v>401</v>
      </c>
      <c r="AE5" s="48" t="s">
        <v>537</v>
      </c>
      <c r="AF5" s="49"/>
      <c r="AG5" s="50" t="s">
        <v>402</v>
      </c>
      <c r="AH5" s="51" t="s">
        <v>403</v>
      </c>
      <c r="AI5" s="51" t="s">
        <v>404</v>
      </c>
      <c r="AJ5" s="52" t="s">
        <v>386</v>
      </c>
      <c r="AK5" s="52" t="s">
        <v>387</v>
      </c>
      <c r="AL5" s="52" t="s">
        <v>388</v>
      </c>
      <c r="AM5" s="52" t="s">
        <v>561</v>
      </c>
      <c r="AN5" s="52" t="s">
        <v>647</v>
      </c>
      <c r="AO5" s="52" t="s">
        <v>389</v>
      </c>
      <c r="AP5" s="52" t="s">
        <v>390</v>
      </c>
      <c r="AQ5" s="53" t="s">
        <v>405</v>
      </c>
      <c r="AR5" s="50" t="s">
        <v>392</v>
      </c>
      <c r="AS5" s="52" t="s">
        <v>396</v>
      </c>
      <c r="AT5" s="52" t="s">
        <v>397</v>
      </c>
      <c r="AU5" s="52" t="s">
        <v>398</v>
      </c>
      <c r="AV5" s="52" t="s">
        <v>406</v>
      </c>
      <c r="AW5" s="52" t="s">
        <v>407</v>
      </c>
      <c r="AX5" s="52" t="s">
        <v>408</v>
      </c>
      <c r="AY5" s="52" t="s">
        <v>409</v>
      </c>
      <c r="AZ5" s="52" t="s">
        <v>410</v>
      </c>
      <c r="BA5" s="50"/>
      <c r="BB5" s="50" t="s">
        <v>411</v>
      </c>
      <c r="BC5" s="54" t="s">
        <v>412</v>
      </c>
      <c r="BD5" s="54" t="s">
        <v>413</v>
      </c>
      <c r="BE5" s="54" t="s">
        <v>414</v>
      </c>
      <c r="BF5" s="54" t="s">
        <v>415</v>
      </c>
      <c r="BG5" s="54" t="s">
        <v>416</v>
      </c>
      <c r="BH5" s="54" t="s">
        <v>417</v>
      </c>
      <c r="BI5" s="54" t="s">
        <v>418</v>
      </c>
      <c r="BJ5" s="54" t="s">
        <v>648</v>
      </c>
      <c r="BK5" s="54" t="s">
        <v>419</v>
      </c>
      <c r="BL5" s="54" t="s">
        <v>420</v>
      </c>
      <c r="BN5" s="50" t="s">
        <v>421</v>
      </c>
      <c r="BO5" s="52" t="s">
        <v>422</v>
      </c>
    </row>
    <row r="6" spans="1:70">
      <c r="A6" s="38" t="str">
        <f>Implements77[[#This Row],[Implement type]]&amp;", "&amp;Implements77[[#This Row],[Width]]&amp;" "&amp;Implements77[[#This Row],[Width Unit]]</f>
        <v>Sprayer, hooded, 18 Ft Folding</v>
      </c>
      <c r="B6" s="55" t="s">
        <v>649</v>
      </c>
      <c r="C6" s="56">
        <v>18</v>
      </c>
      <c r="D6" s="55" t="s">
        <v>519</v>
      </c>
      <c r="E6" s="56"/>
      <c r="F6" s="55" t="s">
        <v>194</v>
      </c>
      <c r="G6" s="57">
        <v>40500</v>
      </c>
      <c r="H6" s="58">
        <v>0.1</v>
      </c>
      <c r="I6" s="59">
        <f t="shared" ref="I6:I18" si="0">G6/(1-H6)</f>
        <v>45000</v>
      </c>
      <c r="J6" s="60">
        <f>VLOOKUP(Implements77[[#This Row],[ASABEtype]],ASABECoefficients88[],4,FALSE)/Implements77[[#This Row],[Use (hr/yr)]]</f>
        <v>15</v>
      </c>
      <c r="K6" s="61">
        <v>100</v>
      </c>
      <c r="L6" s="62">
        <f>IF(Implements77[[#This Row],[Use basis]]="hour",,K6*(C6*O6*P6)/8.25)</f>
        <v>1145.4545454545455</v>
      </c>
      <c r="M6" s="63" t="s">
        <v>589</v>
      </c>
      <c r="N6" s="56" t="s">
        <v>435</v>
      </c>
      <c r="O6" s="56">
        <v>7</v>
      </c>
      <c r="P6" s="58">
        <v>0.75</v>
      </c>
      <c r="Q6" s="58">
        <v>1.1000000000000001</v>
      </c>
      <c r="R6" s="56">
        <v>150</v>
      </c>
      <c r="S6"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0.4656071203012615</v>
      </c>
      <c r="T6" s="65">
        <f>Implements77[[#This Row],[TradeIn%]]*Implements77[[#This Row],[PriceL]]</f>
        <v>20952.320413556768</v>
      </c>
      <c r="U6" s="66">
        <f>(Implements77[[#This Row],[PriceP]]-Implements77[[#This Row],[TradeIn$]])/Implements77[[#This Row],[Life (yr)]]/Implements77[[#This Row],[Use (hr/yr)]]</f>
        <v>13.031786390962154</v>
      </c>
      <c r="V6" s="66">
        <f>((Implements77[[#This Row],[PriceP]]+Implements77[[#This Row],[TradeIn$]])/2*($BO$7+$BO$8+$BO$9)+Implements77[[#This Row],[Shed (ft^2)]]*$BO$12)/Implements77[[#This Row],[Use (hr/yr)]]</f>
        <v>28.392651782998868</v>
      </c>
      <c r="W6" s="66">
        <f>Implements77[[#This Row],[PriceL]]*(VLOOKUP(Implements77[[#This Row],[ASABEtype]],$BB$6:$BL$52,2)*(Implements77[[#This Row],[Life (yr)]]*Implements77[[#This Row],[Use (hr/yr)]]/1000)^VLOOKUP(Implements77[[#This Row],[ASABEtype]],$BB$6:$BL$52,3))/Implements77[[#This Row],[Life (yr)]]/Implements77[[#This Row],[Use (hr/yr)]]</f>
        <v>20.836450959178983</v>
      </c>
      <c r="X6" s="66">
        <f>Implements77[[#This Row],[Depr ($/hr)]]+Implements77[[#This Row],[OH ($/hr)]]</f>
        <v>41.424438173961022</v>
      </c>
      <c r="Y6" s="66">
        <f>(Implements77[[#This Row],[PriceP]]-Implements77[[#This Row],[TradeIn$]])/Implements77[[#This Row],[Life (yr)]]/Implements77[[#This Row],[Use (ac/yr)]]</f>
        <v>1.1376956373062197</v>
      </c>
      <c r="Z6" s="67">
        <f>((Implements77[[#This Row],[PriceP]]+Implements77[[#This Row],[TradeIn$]])/2*($BO$7+$BO$8+$BO$9)+Implements77[[#This Row],[Shed (ft^2)]]*$BO$12)/Implements77[[#This Row],[Use (ac/yr)]]</f>
        <v>2.4787235683570441</v>
      </c>
      <c r="AA6" s="68">
        <f>IF(Implements77[[#This Row],[Use basis]]=M124,Implements77[[#This Row],[Rep ($/hr)]],Implements77[[#This Row],[PriceL]]*(VLOOKUP(Implements77[[#This Row],[ASABEtype]],$BB$6:$BL$52,2)*(Implements77[[#This Row],[Life (yr)]]*Implements77[[#This Row],[Use (hr/yr)]]/1000)^VLOOKUP(Implements77[[#This Row],[ASABEtype]],$BB$6:$BL$52,3))/Implements77[[#This Row],[Life (yr)]]/Implements77[[#This Row],[Use (ac/yr)]])</f>
        <v>1.8190552424680064</v>
      </c>
      <c r="AB6" s="69">
        <f>IF(Implements77[[#This Row],[Use basis]]="hour","-",$BO$18/(Implements77[[#This Row],[Width]]*Implements77[[#This Row],[Speed]]*Implements77[[#This Row],[Efficiency]]))</f>
        <v>8.7301587301587297E-2</v>
      </c>
      <c r="AC6" s="70">
        <f>IF(Implements77[[#This Row],[Use basis]]=$M$128,Implements77[[#This Row],[Ownership costs ($/hr)]],SUM(Implements77[[#This Row],[Depr ($/ac)2]:[OH ($/ac)]]))</f>
        <v>3.6164192056632638</v>
      </c>
      <c r="AD6" s="70"/>
      <c r="AE6" s="70" t="s">
        <v>650</v>
      </c>
      <c r="AF6" s="70"/>
      <c r="AG6" s="71" t="str">
        <f t="shared" ref="AG6:AG31" si="1">CONCATENATE(AH6&amp;" "&amp;AI6)</f>
        <v>400 CC 4x4 ATV</v>
      </c>
      <c r="AH6" s="72">
        <v>400</v>
      </c>
      <c r="AI6" s="73" t="s">
        <v>771</v>
      </c>
      <c r="AJ6" s="74">
        <v>7050</v>
      </c>
      <c r="AK6" s="75">
        <v>0.05</v>
      </c>
      <c r="AL6" s="76">
        <f t="shared" ref="AL6:AL30" si="2">AJ6/(1-AK6)</f>
        <v>7421.0526315789475</v>
      </c>
      <c r="AM6" s="77">
        <f>VLOOKUP(Power202599[[#This Row],[ASABEtype]],$BB$6:$BL$52,4,FALSE)</f>
        <v>2000</v>
      </c>
      <c r="AN6" s="75"/>
      <c r="AO6" s="78">
        <f>VLOOKUP(Power202599[[#This Row],[ASABEtype]],ASABECoefficients88[],4,FALSE)/Power202599[[#This Row],[Use (hr/yr)]]*(1-Power202599[[#This Row],[Life used (%)]])</f>
        <v>20</v>
      </c>
      <c r="AP6" s="79">
        <v>100</v>
      </c>
      <c r="AQ6" s="80">
        <v>1E-3</v>
      </c>
      <c r="AR6" s="81" t="s">
        <v>566</v>
      </c>
      <c r="AS6" s="79">
        <v>25</v>
      </c>
      <c r="AT6" s="82">
        <f>(VLOOKUP(Power202599[[#This Row],[ASABEtype]],ASABECoefficients88[#Data],5)-VLOOKUP(Power202599[[#This Row],[ASABEtype]],ASABECoefficients88[#Data],6)*MIN(Power202599[[#This Row],[Lifespan (hours)]]/Power202599[[#This Row],[Use (hr/yr)]],Power202599[[#This Row],[Life (yr)]])^0.5-VLOOKUP(Power202599[[#This Row],[ASABEtype]],ASABECoefficients88[#Data],7)*Power202599[[#This Row],[Use (hr/yr)]]^0.5+VLOOKUP(Power202599[[#This Row],[ASABEtype]],ASABECoefficients88[#Data],8)*$BO$17)^2+0.25*VLOOKUP(Power202599[[#This Row],[ASABEtype]],ASABECoefficients88[#Data],9)</f>
        <v>3.2662171234372449E-2</v>
      </c>
      <c r="AU6" s="83">
        <f>Power202599[[#This Row],[TradeIn%]]*Power202599[[#This Row],[PriceL]]</f>
        <v>242.38769179192187</v>
      </c>
      <c r="AV6" s="84">
        <f>(Power202599[[#This Row],[PriceP]]-Power202599[[#This Row],[TradeIn$]])/Power202599[[#This Row],[Life (yr)]]/Power202599[[#This Row],[Use (hr/yr)]]</f>
        <v>3.4038061541040396</v>
      </c>
      <c r="AW6" s="85">
        <f>((Power202599[[#This Row],[PriceP]]+Power202599[[#This Row],[TradeIn$]])/2*($BO$7+$BO$8+$BO$9)+Power202599[[#This Row],[Shed (ft^2)]]*$BO$12)/Power202599[[#This Row],[Use (hr/yr)]]</f>
        <v>3.4268815536179251</v>
      </c>
      <c r="AX6" s="86">
        <f>Power202599[[#This Row],[PriceL]]*(VLOOKUP(Power202599[[#This Row],[ASABEtype]],ASABECoefficients88[#Data],2)*(Power202599[[#This Row],[Life (yr)]]*Power202599[[#This Row],[Use (hr/yr)]]/1000)^VLOOKUP(Power202599[[#This Row],[ASABEtype]],ASABECoefficients88[#Data],3))/Power202599[[#This Row],[Life (yr)]]/Power202599[[#This Row],[Use (hr/yr)]]+Power202599[[#This Row],[Fuel (gal/hr)]]*$BO$10*$BO$11*(10*Power202599[[#This Row],[Life used (%)]])</f>
        <v>2.9835928325844043</v>
      </c>
      <c r="AY6" s="87">
        <f>Power202599[[#This Row],[Fuel (gal/hph)]]*Power202599[[#This Row],[HP]]</f>
        <v>0.4</v>
      </c>
      <c r="AZ6" s="84">
        <f t="shared" ref="AZ6:AZ30" si="3">SUM(AV6:AW6)</f>
        <v>6.8306877077219648</v>
      </c>
      <c r="BA6" s="88" t="s">
        <v>580</v>
      </c>
      <c r="BB6" s="45" t="s">
        <v>426</v>
      </c>
      <c r="BC6" s="89">
        <v>0.2</v>
      </c>
      <c r="BD6" s="89">
        <v>1.6</v>
      </c>
      <c r="BE6" s="89">
        <v>2000</v>
      </c>
      <c r="BF6" s="89">
        <v>0.85540000000000005</v>
      </c>
      <c r="BG6" s="89">
        <v>0.1177</v>
      </c>
      <c r="BH6" s="89">
        <v>0</v>
      </c>
      <c r="BI6" s="89">
        <v>2.8999999999999998E-3</v>
      </c>
      <c r="BJ6" s="42">
        <f t="shared" ref="BJ6:BJ44" si="4">BK6^2</f>
        <v>1.6230760000000004E-2</v>
      </c>
      <c r="BK6" s="89">
        <v>0.12740000000000001</v>
      </c>
      <c r="BL6" s="90"/>
      <c r="BN6" s="45" t="s">
        <v>427</v>
      </c>
      <c r="BO6" s="91">
        <f>Inputs!D4</f>
        <v>22</v>
      </c>
      <c r="BR6" s="38" t="s">
        <v>651</v>
      </c>
    </row>
    <row r="7" spans="1:70">
      <c r="A7" s="38" t="str">
        <f>Implements77[[#This Row],[Implement type]]&amp;", "&amp;Implements77[[#This Row],[Width]]&amp;" "&amp;Implements77[[#This Row],[Width Unit]]</f>
        <v>Sprayer, hooded, 24 Ft Folding</v>
      </c>
      <c r="B7" s="55" t="s">
        <v>649</v>
      </c>
      <c r="C7" s="56">
        <v>24</v>
      </c>
      <c r="D7" s="55" t="s">
        <v>519</v>
      </c>
      <c r="E7" s="56"/>
      <c r="F7" s="55" t="s">
        <v>217</v>
      </c>
      <c r="G7" s="57">
        <v>46000</v>
      </c>
      <c r="H7" s="58">
        <v>0.1</v>
      </c>
      <c r="I7" s="59">
        <f t="shared" si="0"/>
        <v>51111.111111111109</v>
      </c>
      <c r="J7" s="60">
        <f>VLOOKUP(Implements77[[#This Row],[ASABEtype]],ASABECoefficients88[],4,FALSE)/Implements77[[#This Row],[Use (hr/yr)]]</f>
        <v>15</v>
      </c>
      <c r="K7" s="61">
        <v>100</v>
      </c>
      <c r="L7" s="62">
        <f>IF(Implements77[[#This Row],[Use basis]]="hour",,K7*(C7*O7*P7)/8.25)</f>
        <v>1527.2727272727273</v>
      </c>
      <c r="M7" s="63" t="s">
        <v>589</v>
      </c>
      <c r="N7" s="56" t="s">
        <v>435</v>
      </c>
      <c r="O7" s="56">
        <v>7</v>
      </c>
      <c r="P7" s="58">
        <v>0.75</v>
      </c>
      <c r="Q7" s="58">
        <v>1.1000000000000001</v>
      </c>
      <c r="R7" s="56">
        <v>200</v>
      </c>
      <c r="S7"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0.4656071203012615</v>
      </c>
      <c r="T7" s="65">
        <f>Implements77[[#This Row],[TradeIn%]]*Implements77[[#This Row],[PriceL]]</f>
        <v>23797.697259842254</v>
      </c>
      <c r="U7" s="66">
        <f>(Implements77[[#This Row],[PriceP]]-Implements77[[#This Row],[TradeIn$]])/Implements77[[#This Row],[Life (yr)]]/Implements77[[#This Row],[Use (hr/yr)]]</f>
        <v>14.801535160105164</v>
      </c>
      <c r="V7" s="66">
        <f>((Implements77[[#This Row],[PriceP]]+Implements77[[#This Row],[TradeIn$]])/2*($BO$7+$BO$8+$BO$9)+Implements77[[#This Row],[Shed (ft^2)]]*$BO$12)/Implements77[[#This Row],[Use (hr/yr)]]</f>
        <v>32.485481037480199</v>
      </c>
      <c r="W7" s="66">
        <f>Implements77[[#This Row],[PriceL]]*(VLOOKUP(Implements77[[#This Row],[ASABEtype]],$BB$6:$BL$52,2)*(Implements77[[#This Row],[Life (yr)]]*Implements77[[#This Row],[Use (hr/yr)]]/1000)^VLOOKUP(Implements77[[#This Row],[ASABEtype]],$BB$6:$BL$52,3))/Implements77[[#This Row],[Life (yr)]]/Implements77[[#This Row],[Use (hr/yr)]]</f>
        <v>23.666092447462546</v>
      </c>
      <c r="X7" s="66">
        <f>Implements77[[#This Row],[Depr ($/hr)]]+Implements77[[#This Row],[OH ($/hr)]]</f>
        <v>47.287016197585359</v>
      </c>
      <c r="Y7" s="66">
        <f>(Implements77[[#This Row],[PriceP]]-Implements77[[#This Row],[TradeIn$]])/Implements77[[#This Row],[Life (yr)]]/Implements77[[#This Row],[Use (ac/yr)]]</f>
        <v>0.96914813548307621</v>
      </c>
      <c r="Z7" s="67">
        <f>((Implements77[[#This Row],[PriceP]]+Implements77[[#This Row],[TradeIn$]])/2*($BO$7+$BO$8+$BO$9)+Implements77[[#This Row],[Shed (ft^2)]]*$BO$12)/Implements77[[#This Row],[Use (ac/yr)]]</f>
        <v>2.1270255441207273</v>
      </c>
      <c r="AA7" s="68">
        <f>IF(Implements77[[#This Row],[Use basis]]=M125,Implements77[[#This Row],[Rep ($/hr)]],Implements77[[#This Row],[PriceL]]*(VLOOKUP(Implements77[[#This Row],[ASABEtype]],$BB$6:$BL$52,2)*(Implements77[[#This Row],[Life (yr)]]*Implements77[[#This Row],[Use (hr/yr)]]/1000)^VLOOKUP(Implements77[[#This Row],[ASABEtype]],$BB$6:$BL$52,3))/Implements77[[#This Row],[Life (yr)]]/Implements77[[#This Row],[Use (ac/yr)]])</f>
        <v>1.5495655769171905</v>
      </c>
      <c r="AB7" s="69">
        <f>IF(Implements77[[#This Row],[Use basis]]="hour","-",$BO$18/(Implements77[[#This Row],[Width]]*Implements77[[#This Row],[Speed]]*Implements77[[#This Row],[Efficiency]]))</f>
        <v>6.5476190476190479E-2</v>
      </c>
      <c r="AC7" s="70">
        <f>IF(Implements77[[#This Row],[Use basis]]=$M$128,Implements77[[#This Row],[Ownership costs ($/hr)]],SUM(Implements77[[#This Row],[Depr ($/ac)2]:[OH ($/ac)]]))</f>
        <v>3.0961736796038037</v>
      </c>
      <c r="AD7" s="70"/>
      <c r="AE7" s="70" t="s">
        <v>650</v>
      </c>
      <c r="AF7" s="70"/>
      <c r="AG7" s="71" t="str">
        <f t="shared" si="1"/>
        <v>900 CC 4x4 UTV</v>
      </c>
      <c r="AH7" s="72">
        <v>900</v>
      </c>
      <c r="AI7" s="73" t="s">
        <v>772</v>
      </c>
      <c r="AJ7" s="74">
        <v>13800</v>
      </c>
      <c r="AK7" s="75">
        <v>0.05</v>
      </c>
      <c r="AL7" s="76">
        <f t="shared" si="2"/>
        <v>14526.315789473685</v>
      </c>
      <c r="AM7" s="77">
        <f>VLOOKUP(Power202599[[#This Row],[ASABEtype]],$BB$6:$BL$52,4,FALSE)</f>
        <v>2000</v>
      </c>
      <c r="AN7" s="75"/>
      <c r="AO7" s="78">
        <f>VLOOKUP(Power202599[[#This Row],[ASABEtype]],ASABECoefficients88[],4,FALSE)/Power202599[[#This Row],[Use (hr/yr)]]*(1-Power202599[[#This Row],[Life used (%)]])</f>
        <v>20</v>
      </c>
      <c r="AP7" s="79">
        <v>100</v>
      </c>
      <c r="AQ7" s="80">
        <v>1E-3</v>
      </c>
      <c r="AR7" s="81" t="s">
        <v>566</v>
      </c>
      <c r="AS7" s="79">
        <v>50</v>
      </c>
      <c r="AT7" s="82">
        <f>(VLOOKUP(Power202599[[#This Row],[ASABEtype]],ASABECoefficients88[#Data],5)-VLOOKUP(Power202599[[#This Row],[ASABEtype]],ASABECoefficients88[#Data],6)*MIN(Power202599[[#This Row],[Lifespan (hours)]]/Power202599[[#This Row],[Use (hr/yr)]],Power202599[[#This Row],[Life (yr)]])^0.5-VLOOKUP(Power202599[[#This Row],[ASABEtype]],ASABECoefficients88[#Data],7)*Power202599[[#This Row],[Use (hr/yr)]]^0.5+VLOOKUP(Power202599[[#This Row],[ASABEtype]],ASABECoefficients88[#Data],8)*$BO$17)^2+0.25*VLOOKUP(Power202599[[#This Row],[ASABEtype]],ASABECoefficients88[#Data],9)</f>
        <v>3.2662171234372449E-2</v>
      </c>
      <c r="AU7" s="83">
        <f>Power202599[[#This Row],[TradeIn%]]*Power202599[[#This Row],[PriceL]]</f>
        <v>474.4610137203577</v>
      </c>
      <c r="AV7" s="84">
        <f>(Power202599[[#This Row],[PriceP]]-Power202599[[#This Row],[TradeIn$]])/Power202599[[#This Row],[Life (yr)]]/Power202599[[#This Row],[Use (hr/yr)]]</f>
        <v>6.6627694931398205</v>
      </c>
      <c r="AW7" s="85">
        <f>((Power202599[[#This Row],[PriceP]]+Power202599[[#This Row],[TradeIn$]])/2*($BO$7+$BO$8+$BO$9)+Power202599[[#This Row],[Shed (ft^2)]]*$BO$12)/Power202599[[#This Row],[Use (hr/yr)]]</f>
        <v>6.7164489985712574</v>
      </c>
      <c r="AX7" s="86">
        <f>Power202599[[#This Row],[PriceL]]*(VLOOKUP(Power202599[[#This Row],[ASABEtype]],ASABECoefficients88[#Data],2)*(Power202599[[#This Row],[Life (yr)]]*Power202599[[#This Row],[Use (hr/yr)]]/1000)^VLOOKUP(Power202599[[#This Row],[ASABEtype]],ASABECoefficients88[#Data],3))/Power202599[[#This Row],[Life (yr)]]/Power202599[[#This Row],[Use (hr/yr)]]+Power202599[[#This Row],[Fuel (gal/hr)]]*$BO$10*$BO$11*(10*Power202599[[#This Row],[Life used (%)]])</f>
        <v>5.8402242680375567</v>
      </c>
      <c r="AY7" s="87">
        <f>Power202599[[#This Row],[Fuel (gal/hph)]]*Power202599[[#This Row],[HP]]</f>
        <v>0.9</v>
      </c>
      <c r="AZ7" s="84">
        <f t="shared" si="3"/>
        <v>13.379218491711079</v>
      </c>
      <c r="BA7" s="88" t="s">
        <v>580</v>
      </c>
      <c r="BB7" s="45" t="s">
        <v>428</v>
      </c>
      <c r="BC7" s="89">
        <v>0.2</v>
      </c>
      <c r="BD7" s="89">
        <v>1.6</v>
      </c>
      <c r="BE7" s="89">
        <v>2000</v>
      </c>
      <c r="BF7" s="89">
        <v>0.71940000000000004</v>
      </c>
      <c r="BG7" s="89">
        <v>0.11020000000000001</v>
      </c>
      <c r="BH7" s="89">
        <v>0</v>
      </c>
      <c r="BI7" s="89">
        <v>3.0000000000000001E-3</v>
      </c>
      <c r="BJ7" s="42">
        <f t="shared" si="4"/>
        <v>1.4713690000000001E-2</v>
      </c>
      <c r="BK7" s="89">
        <v>0.12130000000000001</v>
      </c>
      <c r="BL7" s="90"/>
      <c r="BN7" s="42" t="s">
        <v>429</v>
      </c>
      <c r="BO7" s="92">
        <v>7.4999999999999997E-2</v>
      </c>
    </row>
    <row r="8" spans="1:70" ht="15.75" customHeight="1">
      <c r="A8" s="38" t="str">
        <f>Implements77[[#This Row],[Implement type]]&amp;", "&amp;Implements77[[#This Row],[Width]]&amp;" "&amp;Implements77[[#This Row],[Width Unit]]</f>
        <v>Sprayer, hooded, 36 Ft Folding</v>
      </c>
      <c r="B8" s="55" t="s">
        <v>649</v>
      </c>
      <c r="C8" s="56">
        <v>36</v>
      </c>
      <c r="D8" s="55" t="s">
        <v>519</v>
      </c>
      <c r="E8" s="56"/>
      <c r="F8" s="55" t="s">
        <v>652</v>
      </c>
      <c r="G8" s="57">
        <v>54000</v>
      </c>
      <c r="H8" s="58">
        <v>0.1</v>
      </c>
      <c r="I8" s="59">
        <f t="shared" si="0"/>
        <v>60000</v>
      </c>
      <c r="J8" s="60">
        <f>VLOOKUP(Implements77[[#This Row],[ASABEtype]],ASABECoefficients88[],4,FALSE)/Implements77[[#This Row],[Use (hr/yr)]]</f>
        <v>15</v>
      </c>
      <c r="K8" s="61">
        <v>100</v>
      </c>
      <c r="L8" s="62">
        <f>IF(Implements77[[#This Row],[Use basis]]="hour",,K8*(C8*O8*P8)/8.25)</f>
        <v>2290.909090909091</v>
      </c>
      <c r="M8" s="63" t="s">
        <v>589</v>
      </c>
      <c r="N8" s="56" t="s">
        <v>435</v>
      </c>
      <c r="O8" s="56">
        <v>7</v>
      </c>
      <c r="P8" s="58">
        <v>0.75</v>
      </c>
      <c r="Q8" s="58">
        <v>1.1000000000000001</v>
      </c>
      <c r="R8" s="56">
        <v>250</v>
      </c>
      <c r="S8"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0.4656071203012615</v>
      </c>
      <c r="T8" s="65">
        <f>Implements77[[#This Row],[TradeIn%]]*Implements77[[#This Row],[PriceL]]</f>
        <v>27936.427218075689</v>
      </c>
      <c r="U8" s="66">
        <f>(Implements77[[#This Row],[PriceP]]-Implements77[[#This Row],[TradeIn$]])/Implements77[[#This Row],[Life (yr)]]/Implements77[[#This Row],[Use (hr/yr)]]</f>
        <v>17.375715187949542</v>
      </c>
      <c r="V8" s="66">
        <f>((Implements77[[#This Row],[PriceP]]+Implements77[[#This Row],[TradeIn$]])/2*($BO$7+$BO$8+$BO$9)+Implements77[[#This Row],[Shed (ft^2)]]*$BO$12)/Implements77[[#This Row],[Use (hr/yr)]]</f>
        <v>38.256869043998492</v>
      </c>
      <c r="W8" s="66">
        <f>Implements77[[#This Row],[PriceL]]*(VLOOKUP(Implements77[[#This Row],[ASABEtype]],$BB$6:$BL$52,2)*(Implements77[[#This Row],[Life (yr)]]*Implements77[[#This Row],[Use (hr/yr)]]/1000)^VLOOKUP(Implements77[[#This Row],[ASABEtype]],$BB$6:$BL$52,3))/Implements77[[#This Row],[Life (yr)]]/Implements77[[#This Row],[Use (hr/yr)]]</f>
        <v>27.781934612238643</v>
      </c>
      <c r="X8" s="66">
        <f>Implements77[[#This Row],[Depr ($/hr)]]+Implements77[[#This Row],[OH ($/hr)]]</f>
        <v>55.63258423194803</v>
      </c>
      <c r="Y8" s="66">
        <f>(Implements77[[#This Row],[PriceP]]-Implements77[[#This Row],[TradeIn$]])/Implements77[[#This Row],[Life (yr)]]/Implements77[[#This Row],[Use (ac/yr)]]</f>
        <v>0.75846375820414658</v>
      </c>
      <c r="Z8" s="67">
        <f>((Implements77[[#This Row],[PriceP]]+Implements77[[#This Row],[TradeIn$]])/2*($BO$7+$BO$8+$BO$9)+Implements77[[#This Row],[Shed (ft^2)]]*$BO$12)/Implements77[[#This Row],[Use (ac/yr)]]</f>
        <v>1.6699426963650137</v>
      </c>
      <c r="AA8" s="68">
        <f>IF(Implements77[[#This Row],[Use basis]]=M126,Implements77[[#This Row],[Rep ($/hr)]],Implements77[[#This Row],[PriceL]]*(VLOOKUP(Implements77[[#This Row],[ASABEtype]],$BB$6:$BL$52,2)*(Implements77[[#This Row],[Life (yr)]]*Implements77[[#This Row],[Use (hr/yr)]]/1000)^VLOOKUP(Implements77[[#This Row],[ASABEtype]],$BB$6:$BL$52,3))/Implements77[[#This Row],[Life (yr)]]/Implements77[[#This Row],[Use (ac/yr)]])</f>
        <v>1.2127034949786708</v>
      </c>
      <c r="AB8" s="69">
        <f>IF(Implements77[[#This Row],[Use basis]]="hour","-",$BO$18/(Implements77[[#This Row],[Width]]*Implements77[[#This Row],[Speed]]*Implements77[[#This Row],[Efficiency]]))</f>
        <v>4.3650793650793648E-2</v>
      </c>
      <c r="AC8" s="70">
        <f>IF(Implements77[[#This Row],[Use basis]]=$M$128,Implements77[[#This Row],[Ownership costs ($/hr)]],SUM(Implements77[[#This Row],[Depr ($/ac)2]:[OH ($/ac)]]))</f>
        <v>2.4284064545691604</v>
      </c>
      <c r="AD8" s="70"/>
      <c r="AE8" s="70" t="s">
        <v>650</v>
      </c>
      <c r="AF8" s="70"/>
      <c r="AG8" s="71" t="str">
        <f t="shared" si="1"/>
        <v>1 Ton 4x4 Pickup</v>
      </c>
      <c r="AH8" s="93">
        <v>1</v>
      </c>
      <c r="AI8" s="73" t="s">
        <v>569</v>
      </c>
      <c r="AJ8" s="74">
        <v>51000</v>
      </c>
      <c r="AK8" s="75">
        <v>0.1</v>
      </c>
      <c r="AL8" s="76">
        <f t="shared" si="2"/>
        <v>56666.666666666664</v>
      </c>
      <c r="AM8" s="77">
        <f>VLOOKUP(Power202599[[#This Row],[ASABEtype]],$BB$6:$BL$52,4,FALSE)</f>
        <v>7500</v>
      </c>
      <c r="AN8" s="75"/>
      <c r="AO8" s="78">
        <f>VLOOKUP(Power202599[[#This Row],[ASABEtype]],ASABECoefficients88[],4,FALSE)/Power202599[[#This Row],[Use (hr/yr)]]*(1-Power202599[[#This Row],[Life used (%)]])</f>
        <v>37.5</v>
      </c>
      <c r="AP8" s="79">
        <v>200</v>
      </c>
      <c r="AQ8" s="80">
        <v>3</v>
      </c>
      <c r="AR8" s="81" t="s">
        <v>567</v>
      </c>
      <c r="AS8" s="79">
        <v>180</v>
      </c>
      <c r="AT8" s="82">
        <f>(VLOOKUP(Power202599[[#This Row],[ASABEtype]],ASABECoefficients88[#Data],5)-VLOOKUP(Power202599[[#This Row],[ASABEtype]],ASABECoefficients88[#Data],6)*MIN(Power202599[[#This Row],[Lifespan (hours)]]/Power202599[[#This Row],[Use (hr/yr)]],Power202599[[#This Row],[Life (yr)]])^0.5-VLOOKUP(Power202599[[#This Row],[ASABEtype]],ASABECoefficients88[#Data],7)*Power202599[[#This Row],[Use (hr/yr)]]^0.5+VLOOKUP(Power202599[[#This Row],[ASABEtype]],ASABECoefficients88[#Data],8)*$BO$17)^2+0.25*VLOOKUP(Power202599[[#This Row],[ASABEtype]],ASABECoefficients88[#Data],9)</f>
        <v>0.29547477831140623</v>
      </c>
      <c r="AU8" s="83">
        <f>Power202599[[#This Row],[TradeIn%]]*Power202599[[#This Row],[PriceL]]</f>
        <v>16743.570770979684</v>
      </c>
      <c r="AV8" s="84">
        <f>(Power202599[[#This Row],[PriceP]]-Power202599[[#This Row],[TradeIn$]])/Power202599[[#This Row],[Life (yr)]]/Power202599[[#This Row],[Use (hr/yr)]]</f>
        <v>4.5675238972027081</v>
      </c>
      <c r="AW8" s="85">
        <f>((Power202599[[#This Row],[PriceP]]+Power202599[[#This Row],[TradeIn$]])/2*($BO$7+$BO$8+$BO$9)+Power202599[[#This Row],[Shed (ft^2)]]*$BO$12)/Power202599[[#This Row],[Use (hr/yr)]]</f>
        <v>15.708265033079254</v>
      </c>
      <c r="AX8" s="86">
        <f>Power202599[[#This Row],[PriceL]]*(VLOOKUP(Power202599[[#This Row],[ASABEtype]],ASABECoefficients88[#Data],2)*(Power202599[[#This Row],[Life (yr)]]*Power202599[[#This Row],[Use (hr/yr)]]/1000)^VLOOKUP(Power202599[[#This Row],[ASABEtype]],ASABECoefficients88[#Data],3))/Power202599[[#This Row],[Life (yr)]]/Power202599[[#This Row],[Use (hr/yr)]]+Power202599[[#This Row],[Fuel (gal/hr)]]*$BO$10*$BO$11*(10*Power202599[[#This Row],[Life used (%)]])</f>
        <v>17</v>
      </c>
      <c r="AY8" s="87">
        <f>Power202599[[#This Row],[Fuel (gal/hph)]]*Power202599[[#This Row],[HP]]</f>
        <v>3</v>
      </c>
      <c r="AZ8" s="84">
        <f t="shared" si="3"/>
        <v>20.275788930281962</v>
      </c>
      <c r="BA8" s="88" t="s">
        <v>581</v>
      </c>
      <c r="BB8" s="45" t="s">
        <v>430</v>
      </c>
      <c r="BC8" s="89">
        <v>0.28000000000000003</v>
      </c>
      <c r="BD8" s="89">
        <v>1.4</v>
      </c>
      <c r="BE8" s="89">
        <v>1200</v>
      </c>
      <c r="BF8" s="89">
        <v>0.71940000000000004</v>
      </c>
      <c r="BG8" s="89">
        <v>0.11020000000000001</v>
      </c>
      <c r="BH8" s="89">
        <v>0</v>
      </c>
      <c r="BI8" s="89">
        <v>3.0000000000000001E-3</v>
      </c>
      <c r="BJ8" s="42">
        <f t="shared" si="4"/>
        <v>1.4713690000000001E-2</v>
      </c>
      <c r="BK8" s="89">
        <v>0.12130000000000001</v>
      </c>
      <c r="BL8" s="90"/>
      <c r="BN8" s="45" t="s">
        <v>782</v>
      </c>
      <c r="BO8" s="94">
        <v>8.5000000000000006E-3</v>
      </c>
    </row>
    <row r="9" spans="1:70">
      <c r="A9" s="38" t="str">
        <f>Implements77[[#This Row],[Implement type]]&amp;", "&amp;Implements77[[#This Row],[Width]]&amp;" "&amp;Implements77[[#This Row],[Width Unit]]</f>
        <v>Sprayer, lay-by, 18 Ft Folding</v>
      </c>
      <c r="B9" s="55" t="s">
        <v>653</v>
      </c>
      <c r="C9" s="56">
        <v>18</v>
      </c>
      <c r="D9" s="55" t="s">
        <v>519</v>
      </c>
      <c r="E9" s="56"/>
      <c r="F9" s="55" t="s">
        <v>194</v>
      </c>
      <c r="G9" s="57">
        <v>44000</v>
      </c>
      <c r="H9" s="58">
        <v>0.1</v>
      </c>
      <c r="I9" s="59">
        <f t="shared" si="0"/>
        <v>48888.888888888891</v>
      </c>
      <c r="J9" s="60">
        <f>VLOOKUP(Implements77[[#This Row],[ASABEtype]],ASABECoefficients88[],4,FALSE)/Implements77[[#This Row],[Use (hr/yr)]]</f>
        <v>15</v>
      </c>
      <c r="K9" s="61">
        <v>100</v>
      </c>
      <c r="L9" s="62">
        <f>IF(Implements77[[#This Row],[Use basis]]="hour",,K9*(C9*O9*P9)/8.25)</f>
        <v>654.5454545454545</v>
      </c>
      <c r="M9" s="63" t="s">
        <v>589</v>
      </c>
      <c r="N9" s="56" t="s">
        <v>435</v>
      </c>
      <c r="O9" s="56">
        <v>4</v>
      </c>
      <c r="P9" s="58">
        <v>0.75</v>
      </c>
      <c r="Q9" s="58">
        <v>1.1000000000000001</v>
      </c>
      <c r="R9" s="56">
        <v>150</v>
      </c>
      <c r="S9"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0.4656071203012615</v>
      </c>
      <c r="T9" s="65">
        <f>Implements77[[#This Row],[TradeIn%]]*Implements77[[#This Row],[PriceL]]</f>
        <v>22763.014770283895</v>
      </c>
      <c r="U9" s="66">
        <f>(Implements77[[#This Row],[PriceP]]-Implements77[[#This Row],[TradeIn$]])/Implements77[[#This Row],[Life (yr)]]/Implements77[[#This Row],[Use (hr/yr)]]</f>
        <v>14.15799015314407</v>
      </c>
      <c r="V9" s="66">
        <f>((Implements77[[#This Row],[PriceP]]+Implements77[[#This Row],[TradeIn$]])/2*($BO$7+$BO$8+$BO$9)+Implements77[[#This Row],[Shed (ft^2)]]*$BO$12)/Implements77[[#This Row],[Use (hr/yr)]]</f>
        <v>30.742634035850621</v>
      </c>
      <c r="W9" s="66">
        <f>Implements77[[#This Row],[PriceL]]*(VLOOKUP(Implements77[[#This Row],[ASABEtype]],$BB$6:$BL$52,2)*(Implements77[[#This Row],[Life (yr)]]*Implements77[[#This Row],[Use (hr/yr)]]/1000)^VLOOKUP(Implements77[[#This Row],[ASABEtype]],$BB$6:$BL$52,3))/Implements77[[#This Row],[Life (yr)]]/Implements77[[#This Row],[Use (hr/yr)]]</f>
        <v>22.637131906268529</v>
      </c>
      <c r="X9" s="66">
        <f>Implements77[[#This Row],[Depr ($/hr)]]+Implements77[[#This Row],[OH ($/hr)]]</f>
        <v>44.900624188994691</v>
      </c>
      <c r="Y9" s="66">
        <f>(Implements77[[#This Row],[PriceP]]-Implements77[[#This Row],[TradeIn$]])/Implements77[[#This Row],[Life (yr)]]/Implements77[[#This Row],[Use (ac/yr)]]</f>
        <v>2.1630262733970107</v>
      </c>
      <c r="Z9" s="67">
        <f>((Implements77[[#This Row],[PriceP]]+Implements77[[#This Row],[TradeIn$]])/2*($BO$7+$BO$8+$BO$9)+Implements77[[#This Row],[Shed (ft^2)]]*$BO$12)/Implements77[[#This Row],[Use (ac/yr)]]</f>
        <v>4.696791311032734</v>
      </c>
      <c r="AA9" s="68">
        <f>IF(Implements77[[#This Row],[Use basis]]=M127,Implements77[[#This Row],[Rep ($/hr)]],Implements77[[#This Row],[PriceL]]*(VLOOKUP(Implements77[[#This Row],[ASABEtype]],$BB$6:$BL$52,2)*(Implements77[[#This Row],[Life (yr)]]*Implements77[[#This Row],[Use (hr/yr)]]/1000)^VLOOKUP(Implements77[[#This Row],[ASABEtype]],$BB$6:$BL$52,3))/Implements77[[#This Row],[Life (yr)]]/Implements77[[#This Row],[Use (ac/yr)]])</f>
        <v>3.4584507079021365</v>
      </c>
      <c r="AB9" s="69">
        <f>IF(Implements77[[#This Row],[Use basis]]="hour","-",$BO$18/(Implements77[[#This Row],[Width]]*Implements77[[#This Row],[Speed]]*Implements77[[#This Row],[Efficiency]]))</f>
        <v>0.15277777777777779</v>
      </c>
      <c r="AC9" s="70">
        <f>IF(Implements77[[#This Row],[Use basis]]=$M$128,Implements77[[#This Row],[Ownership costs ($/hr)]],SUM(Implements77[[#This Row],[Depr ($/ac)2]:[OH ($/ac)]]))</f>
        <v>6.8598175844297451</v>
      </c>
      <c r="AD9" s="70"/>
      <c r="AE9" s="70" t="s">
        <v>650</v>
      </c>
      <c r="AF9" s="70"/>
      <c r="AG9" s="71" t="str">
        <f>CONCATENATE(AH9&amp;" "&amp;AI9)</f>
        <v>2 Ton Flatbed truck</v>
      </c>
      <c r="AH9" s="93">
        <v>2</v>
      </c>
      <c r="AI9" s="73" t="s">
        <v>654</v>
      </c>
      <c r="AJ9" s="74">
        <v>7500</v>
      </c>
      <c r="AK9" s="75">
        <v>0</v>
      </c>
      <c r="AL9" s="76">
        <f>AJ9/(1-AK9)</f>
        <v>7500</v>
      </c>
      <c r="AM9" s="77">
        <f>VLOOKUP(Power202599[[#This Row],[ASABEtype]],$BB$6:$BL$52,4,FALSE)</f>
        <v>7500</v>
      </c>
      <c r="AN9" s="75">
        <v>0.8</v>
      </c>
      <c r="AO9" s="78">
        <f>VLOOKUP(Power202599[[#This Row],[ASABEtype]],ASABECoefficients88[],4,FALSE)/Power202599[[#This Row],[Use (hr/yr)]]*(1-Power202599[[#This Row],[Life used (%)]])</f>
        <v>14.999999999999996</v>
      </c>
      <c r="AP9" s="79">
        <v>100</v>
      </c>
      <c r="AQ9" s="80">
        <v>2</v>
      </c>
      <c r="AR9" s="81" t="s">
        <v>567</v>
      </c>
      <c r="AS9" s="79">
        <v>200</v>
      </c>
      <c r="AT9" s="82">
        <f>(VLOOKUP(Power202599[[#This Row],[ASABEtype]],ASABECoefficients88[#Data],5)-VLOOKUP(Power202599[[#This Row],[ASABEtype]],ASABECoefficients88[#Data],6)*MIN(Power202599[[#This Row],[Lifespan (hours)]]/Power202599[[#This Row],[Use (hr/yr)]],Power202599[[#This Row],[Life (yr)]])^0.5-VLOOKUP(Power202599[[#This Row],[ASABEtype]],ASABECoefficients88[#Data],7)*Power202599[[#This Row],[Use (hr/yr)]]^0.5+VLOOKUP(Power202599[[#This Row],[ASABEtype]],ASABECoefficients88[#Data],8)*$BO$17)^2+0.25*VLOOKUP(Power202599[[#This Row],[ASABEtype]],ASABECoefficients88[#Data],9)</f>
        <v>0.61565229398433219</v>
      </c>
      <c r="AU9" s="83">
        <f>Power202599[[#This Row],[TradeIn%]]*Power202599[[#This Row],[PriceL]]</f>
        <v>4617.3922048824916</v>
      </c>
      <c r="AV9" s="84">
        <f>(Power202599[[#This Row],[PriceP]]-Power202599[[#This Row],[TradeIn$]])/Power202599[[#This Row],[Life (yr)]]/Power202599[[#This Row],[Use (hr/yr)]]</f>
        <v>1.9217385300783394</v>
      </c>
      <c r="AW9" s="85">
        <f>((Power202599[[#This Row],[PriceP]]+Power202599[[#This Row],[TradeIn$]])/2*($BO$7+$BO$8+$BO$9)+Power202599[[#This Row],[Shed (ft^2)]]*$BO$12)/Power202599[[#This Row],[Use (hr/yr)]]</f>
        <v>6.9619460506605026</v>
      </c>
      <c r="AX9" s="86">
        <f>Power202599[[#This Row],[PriceL]]*(VLOOKUP(Power202599[[#This Row],[ASABEtype]],ASABECoefficients88[#Data],2)*(Power202599[[#This Row],[Life (yr)]]*Power202599[[#This Row],[Use (hr/yr)]]/1000)^VLOOKUP(Power202599[[#This Row],[ASABEtype]],ASABECoefficients88[#Data],3))/Power202599[[#This Row],[Life (yr)]]/Power202599[[#This Row],[Use (hr/yr)]]+Power202599[[#This Row],[Fuel (gal/hr)]]*$BO$10*$BO$11*(10*Power202599[[#This Row],[Life used (%)]])</f>
        <v>9.7299999999999986</v>
      </c>
      <c r="AY9" s="87">
        <f>Power202599[[#This Row],[Fuel (gal/hph)]]*Power202599[[#This Row],[HP]]</f>
        <v>4</v>
      </c>
      <c r="AZ9" s="84">
        <f>SUM(AV9:AW9)</f>
        <v>8.8836845807388425</v>
      </c>
      <c r="BA9" s="88" t="s">
        <v>655</v>
      </c>
      <c r="BB9" s="45" t="s">
        <v>435</v>
      </c>
      <c r="BC9" s="89">
        <v>0.41</v>
      </c>
      <c r="BD9" s="89">
        <v>1.3</v>
      </c>
      <c r="BE9" s="89">
        <v>1500</v>
      </c>
      <c r="BF9" s="89">
        <v>0.85540000000000005</v>
      </c>
      <c r="BG9" s="89">
        <v>0.1177</v>
      </c>
      <c r="BH9" s="89">
        <v>0</v>
      </c>
      <c r="BI9" s="89">
        <v>2.8999999999999998E-3</v>
      </c>
      <c r="BJ9" s="42">
        <f t="shared" si="4"/>
        <v>1.6230760000000004E-2</v>
      </c>
      <c r="BK9" s="89">
        <v>0.12740000000000001</v>
      </c>
      <c r="BL9" s="90"/>
      <c r="BN9" s="45" t="s">
        <v>436</v>
      </c>
      <c r="BO9" s="95">
        <v>5.0000000000000001E-3</v>
      </c>
    </row>
    <row r="10" spans="1:70" ht="15.75" customHeight="1">
      <c r="A10" s="38" t="str">
        <f>Implements77[[#This Row],[Implement type]]&amp;", "&amp;Implements77[[#This Row],[Width]]&amp;" "&amp;Implements77[[#This Row],[Width Unit]]</f>
        <v>Sprayer, lay-by, 24 Ft Folding</v>
      </c>
      <c r="B10" s="55" t="s">
        <v>653</v>
      </c>
      <c r="C10" s="56">
        <v>24</v>
      </c>
      <c r="D10" s="55" t="s">
        <v>519</v>
      </c>
      <c r="E10" s="56"/>
      <c r="F10" s="55" t="s">
        <v>217</v>
      </c>
      <c r="G10" s="57">
        <v>53250</v>
      </c>
      <c r="H10" s="58">
        <v>0.1</v>
      </c>
      <c r="I10" s="59">
        <f t="shared" si="0"/>
        <v>59166.666666666664</v>
      </c>
      <c r="J10" s="60">
        <f>VLOOKUP(Implements77[[#This Row],[ASABEtype]],ASABECoefficients88[],4,FALSE)/Implements77[[#This Row],[Use (hr/yr)]]</f>
        <v>15</v>
      </c>
      <c r="K10" s="61">
        <v>100</v>
      </c>
      <c r="L10" s="62">
        <f>IF(Implements77[[#This Row],[Use basis]]="hour",,K10*(C10*O10*P10)/8.25)</f>
        <v>872.72727272727275</v>
      </c>
      <c r="M10" s="63" t="s">
        <v>589</v>
      </c>
      <c r="N10" s="56" t="s">
        <v>435</v>
      </c>
      <c r="O10" s="56">
        <v>4</v>
      </c>
      <c r="P10" s="58">
        <v>0.75</v>
      </c>
      <c r="Q10" s="58">
        <v>1.1000000000000001</v>
      </c>
      <c r="R10" s="56">
        <v>200</v>
      </c>
      <c r="S10"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0.4656071203012615</v>
      </c>
      <c r="T10" s="65">
        <f>Implements77[[#This Row],[TradeIn%]]*Implements77[[#This Row],[PriceL]]</f>
        <v>27548.421284491305</v>
      </c>
      <c r="U10" s="66">
        <f>(Implements77[[#This Row],[PriceP]]-Implements77[[#This Row],[TradeIn$]])/Implements77[[#This Row],[Life (yr)]]/Implements77[[#This Row],[Use (hr/yr)]]</f>
        <v>17.134385810339129</v>
      </c>
      <c r="V10" s="66">
        <f>((Implements77[[#This Row],[PriceP]]+Implements77[[#This Row],[TradeIn$]])/2*($BO$7+$BO$8+$BO$9)+Implements77[[#This Row],[Shed (ft^2)]]*$BO$12)/Implements77[[#This Row],[Use (hr/yr)]]</f>
        <v>37.353301418387403</v>
      </c>
      <c r="W10" s="66">
        <f>Implements77[[#This Row],[PriceL]]*(VLOOKUP(Implements77[[#This Row],[ASABEtype]],$BB$6:$BL$52,2)*(Implements77[[#This Row],[Life (yr)]]*Implements77[[#This Row],[Use (hr/yr)]]/1000)^VLOOKUP(Implements77[[#This Row],[ASABEtype]],$BB$6:$BL$52,3))/Implements77[[#This Row],[Life (yr)]]/Implements77[[#This Row],[Use (hr/yr)]]</f>
        <v>27.396074409290883</v>
      </c>
      <c r="X10" s="66">
        <f>Implements77[[#This Row],[Depr ($/hr)]]+Implements77[[#This Row],[OH ($/hr)]]</f>
        <v>54.487687228726529</v>
      </c>
      <c r="Y10" s="66">
        <f>(Implements77[[#This Row],[PriceP]]-Implements77[[#This Row],[TradeIn$]])/Implements77[[#This Row],[Life (yr)]]/Implements77[[#This Row],[Use (ac/yr)]]</f>
        <v>1.9633150407680251</v>
      </c>
      <c r="Z10" s="67">
        <f>((Implements77[[#This Row],[PriceP]]+Implements77[[#This Row],[TradeIn$]])/2*($BO$7+$BO$8+$BO$9)+Implements77[[#This Row],[Shed (ft^2)]]*$BO$12)/Implements77[[#This Row],[Use (ac/yr)]]</f>
        <v>4.280065787523557</v>
      </c>
      <c r="AA10" s="68">
        <f>IF(Implements77[[#This Row],[Use basis]]=M128,Implements77[[#This Row],[Rep ($/hr)]],Implements77[[#This Row],[PriceL]]*(VLOOKUP(Implements77[[#This Row],[ASABEtype]],$BB$6:$BL$52,2)*(Implements77[[#This Row],[Life (yr)]]*Implements77[[#This Row],[Use (hr/yr)]]/1000)^VLOOKUP(Implements77[[#This Row],[ASABEtype]],$BB$6:$BL$52,3))/Implements77[[#This Row],[Life (yr)]]/Implements77[[#This Row],[Use (ac/yr)]])</f>
        <v>3.1391335260645801</v>
      </c>
      <c r="AB10" s="69">
        <f>IF(Implements77[[#This Row],[Use basis]]="hour","-",$BO$18/(Implements77[[#This Row],[Width]]*Implements77[[#This Row],[Speed]]*Implements77[[#This Row],[Efficiency]]))</f>
        <v>0.11458333333333333</v>
      </c>
      <c r="AC10" s="70">
        <f>IF(Implements77[[#This Row],[Use basis]]=$M$128,Implements77[[#This Row],[Ownership costs ($/hr)]],SUM(Implements77[[#This Row],[Depr ($/ac)2]:[OH ($/ac)]]))</f>
        <v>6.2433808282915821</v>
      </c>
      <c r="AD10" s="70"/>
      <c r="AE10" s="70" t="s">
        <v>650</v>
      </c>
      <c r="AF10" s="70"/>
      <c r="AG10" s="71" t="str">
        <f t="shared" si="1"/>
        <v>325 HP Tandem grain truck</v>
      </c>
      <c r="AH10" s="72">
        <v>325</v>
      </c>
      <c r="AI10" s="73" t="s">
        <v>570</v>
      </c>
      <c r="AJ10" s="74">
        <v>55800</v>
      </c>
      <c r="AK10" s="75">
        <v>0.1</v>
      </c>
      <c r="AL10" s="76">
        <f t="shared" si="2"/>
        <v>62000</v>
      </c>
      <c r="AM10" s="77">
        <f>VLOOKUP(Power202599[[#This Row],[ASABEtype]],$BB$6:$BL$52,4,FALSE)</f>
        <v>12000</v>
      </c>
      <c r="AN10" s="75">
        <v>0.4</v>
      </c>
      <c r="AO10" s="78">
        <f>VLOOKUP(Power202599[[#This Row],[ASABEtype]],ASABECoefficients88[],4,FALSE)/Power202599[[#This Row],[Use (hr/yr)]]*(1-Power202599[[#This Row],[Life used (%)]])</f>
        <v>18</v>
      </c>
      <c r="AP10" s="79">
        <v>400</v>
      </c>
      <c r="AQ10" s="80">
        <v>1.4999999999999999E-2</v>
      </c>
      <c r="AR10" s="81" t="s">
        <v>568</v>
      </c>
      <c r="AS10" s="79">
        <v>225</v>
      </c>
      <c r="AT10" s="82">
        <f>(VLOOKUP(Power202599[[#This Row],[ASABEtype]],ASABECoefficients88[#Data],5)-VLOOKUP(Power202599[[#This Row],[ASABEtype]],ASABECoefficients88[#Data],6)*MIN(Power202599[[#This Row],[Lifespan (hours)]]/Power202599[[#This Row],[Use (hr/yr)]],Power202599[[#This Row],[Life (yr)]])^0.5-VLOOKUP(Power202599[[#This Row],[ASABEtype]],ASABECoefficients88[#Data],7)*Power202599[[#This Row],[Use (hr/yr)]]^0.5+VLOOKUP(Power202599[[#This Row],[ASABEtype]],ASABECoefficients88[#Data],8)*$BO$17)^2+0.25*VLOOKUP(Power202599[[#This Row],[ASABEtype]],ASABECoefficients88[#Data],9)</f>
        <v>0.51690082596189402</v>
      </c>
      <c r="AU10" s="83">
        <f>Power202599[[#This Row],[TradeIn%]]*Power202599[[#This Row],[PriceL]]</f>
        <v>32047.851209637429</v>
      </c>
      <c r="AV10" s="84">
        <f>(Power202599[[#This Row],[PriceP]]-Power202599[[#This Row],[TradeIn$]])/Power202599[[#This Row],[Life (yr)]]/Power202599[[#This Row],[Use (hr/yr)]]</f>
        <v>3.2989095542170235</v>
      </c>
      <c r="AW10" s="85">
        <f>((Power202599[[#This Row],[PriceP]]+Power202599[[#This Row],[TradeIn$]])/2*($BO$7+$BO$8+$BO$9)+Power202599[[#This Row],[Shed (ft^2)]]*$BO$12)/Power202599[[#This Row],[Use (hr/yr)]]</f>
        <v>10.168168540066141</v>
      </c>
      <c r="AX10" s="86">
        <f>Power202599[[#This Row],[PriceL]]*(VLOOKUP(Power202599[[#This Row],[ASABEtype]],ASABECoefficients88[#Data],2)*(Power202599[[#This Row],[Life (yr)]]*Power202599[[#This Row],[Use (hr/yr)]]/1000)^VLOOKUP(Power202599[[#This Row],[ASABEtype]],ASABECoefficients88[#Data],3))/Power202599[[#This Row],[Life (yr)]]/Power202599[[#This Row],[Use (hr/yr)]]+Power202599[[#This Row],[Fuel (gal/hr)]]*$BO$10*$BO$11*(10*Power202599[[#This Row],[Life used (%)]])</f>
        <v>7.8870000000000005</v>
      </c>
      <c r="AY10" s="87">
        <f>Power202599[[#This Row],[Fuel (gal/hph)]]*Power202599[[#This Row],[HP]]</f>
        <v>4.875</v>
      </c>
      <c r="AZ10" s="84">
        <f t="shared" si="3"/>
        <v>13.467078094283163</v>
      </c>
      <c r="BA10" s="88" t="s">
        <v>582</v>
      </c>
      <c r="BB10" s="45" t="s">
        <v>423</v>
      </c>
      <c r="BC10" s="89">
        <v>0.28000000000000003</v>
      </c>
      <c r="BD10" s="89">
        <v>1.4</v>
      </c>
      <c r="BE10" s="89">
        <v>2000</v>
      </c>
      <c r="BF10" s="89">
        <v>0.69269999999999998</v>
      </c>
      <c r="BG10" s="89">
        <v>7.0300000000000001E-2</v>
      </c>
      <c r="BH10" s="89">
        <v>0</v>
      </c>
      <c r="BI10" s="89">
        <v>1.1999999999999999E-3</v>
      </c>
      <c r="BJ10" s="42">
        <f t="shared" si="4"/>
        <v>1.4957290000000002E-2</v>
      </c>
      <c r="BK10" s="89">
        <v>0.12230000000000001</v>
      </c>
      <c r="BL10" s="90"/>
      <c r="BN10" s="45" t="s">
        <v>437</v>
      </c>
      <c r="BO10" s="96">
        <f>Inputs!D5</f>
        <v>2.9</v>
      </c>
      <c r="BR10" s="38" t="s">
        <v>651</v>
      </c>
    </row>
    <row r="11" spans="1:70" ht="15.75" customHeight="1">
      <c r="A11" s="38" t="str">
        <f>Implements77[[#This Row],[Implement type]]&amp;", "&amp;Implements77[[#This Row],[Width]]&amp;" "&amp;Implements77[[#This Row],[Width Unit]]</f>
        <v>Sprayer, lay-by, 36 Ft Folding</v>
      </c>
      <c r="B11" s="55" t="s">
        <v>653</v>
      </c>
      <c r="C11" s="56">
        <v>36</v>
      </c>
      <c r="D11" s="55" t="s">
        <v>519</v>
      </c>
      <c r="E11" s="56"/>
      <c r="F11" s="55" t="s">
        <v>652</v>
      </c>
      <c r="G11" s="57">
        <v>60750</v>
      </c>
      <c r="H11" s="58">
        <v>0.1</v>
      </c>
      <c r="I11" s="59">
        <f t="shared" si="0"/>
        <v>67500</v>
      </c>
      <c r="J11" s="60">
        <f>VLOOKUP(Implements77[[#This Row],[ASABEtype]],ASABECoefficients88[],4,FALSE)/Implements77[[#This Row],[Use (hr/yr)]]</f>
        <v>15</v>
      </c>
      <c r="K11" s="61">
        <v>100</v>
      </c>
      <c r="L11" s="62">
        <f>IF(Implements77[[#This Row],[Use basis]]="hour",,K11*(C11*O11*P11)/8.25)</f>
        <v>1309.090909090909</v>
      </c>
      <c r="M11" s="63" t="s">
        <v>589</v>
      </c>
      <c r="N11" s="56" t="s">
        <v>435</v>
      </c>
      <c r="O11" s="56">
        <v>4</v>
      </c>
      <c r="P11" s="58">
        <v>0.75</v>
      </c>
      <c r="Q11" s="58">
        <v>1.1000000000000001</v>
      </c>
      <c r="R11" s="56">
        <v>250</v>
      </c>
      <c r="S11"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0.4656071203012615</v>
      </c>
      <c r="T11" s="65">
        <f>Implements77[[#This Row],[TradeIn%]]*Implements77[[#This Row],[PriceL]]</f>
        <v>31428.480620335151</v>
      </c>
      <c r="U11" s="66">
        <f>(Implements77[[#This Row],[PriceP]]-Implements77[[#This Row],[TradeIn$]])/Implements77[[#This Row],[Life (yr)]]/Implements77[[#This Row],[Use (hr/yr)]]</f>
        <v>19.547679586443234</v>
      </c>
      <c r="V11" s="66">
        <f>((Implements77[[#This Row],[PriceP]]+Implements77[[#This Row],[TradeIn$]])/2*($BO$7+$BO$8+$BO$9)+Implements77[[#This Row],[Shed (ft^2)]]*$BO$12)/Implements77[[#This Row],[Use (hr/yr)]]</f>
        <v>42.788977674498298</v>
      </c>
      <c r="W11" s="66">
        <f>Implements77[[#This Row],[PriceL]]*(VLOOKUP(Implements77[[#This Row],[ASABEtype]],$BB$6:$BL$52,2)*(Implements77[[#This Row],[Life (yr)]]*Implements77[[#This Row],[Use (hr/yr)]]/1000)^VLOOKUP(Implements77[[#This Row],[ASABEtype]],$BB$6:$BL$52,3))/Implements77[[#This Row],[Life (yr)]]/Implements77[[#This Row],[Use (hr/yr)]]</f>
        <v>31.25467643876847</v>
      </c>
      <c r="X11" s="66">
        <f>Implements77[[#This Row],[Depr ($/hr)]]+Implements77[[#This Row],[OH ($/hr)]]</f>
        <v>62.336657260941536</v>
      </c>
      <c r="Y11" s="66">
        <f>(Implements77[[#This Row],[PriceP]]-Implements77[[#This Row],[TradeIn$]])/Implements77[[#This Row],[Life (yr)]]/Implements77[[#This Row],[Use (ac/yr)]]</f>
        <v>1.4932255239644137</v>
      </c>
      <c r="Z11" s="67">
        <f>((Implements77[[#This Row],[PriceP]]+Implements77[[#This Row],[TradeIn$]])/2*($BO$7+$BO$8+$BO$9)+Implements77[[#This Row],[Shed (ft^2)]]*$BO$12)/Implements77[[#This Row],[Use (ac/yr)]]</f>
        <v>3.2686024612463984</v>
      </c>
      <c r="AA11" s="68">
        <f>IF(Implements77[[#This Row],[Use basis]]=M129,Implements77[[#This Row],[Rep ($/hr)]],Implements77[[#This Row],[PriceL]]*(VLOOKUP(Implements77[[#This Row],[ASABEtype]],$BB$6:$BL$52,2)*(Implements77[[#This Row],[Life (yr)]]*Implements77[[#This Row],[Use (hr/yr)]]/1000)^VLOOKUP(Implements77[[#This Row],[ASABEtype]],$BB$6:$BL$52,3))/Implements77[[#This Row],[Life (yr)]]/Implements77[[#This Row],[Use (ac/yr)]])</f>
        <v>31.25467643876847</v>
      </c>
      <c r="AB11" s="69">
        <f>IF(Implements77[[#This Row],[Use basis]]="hour","-",$BO$18/(Implements77[[#This Row],[Width]]*Implements77[[#This Row],[Speed]]*Implements77[[#This Row],[Efficiency]]))</f>
        <v>7.6388888888888895E-2</v>
      </c>
      <c r="AC11" s="70">
        <f>IF(Implements77[[#This Row],[Use basis]]=$M$128,Implements77[[#This Row],[Ownership costs ($/hr)]],SUM(Implements77[[#This Row],[Depr ($/ac)2]:[OH ($/ac)]]))</f>
        <v>4.7618279852108119</v>
      </c>
      <c r="AD11" s="70"/>
      <c r="AE11" s="70" t="s">
        <v>650</v>
      </c>
      <c r="AF11" s="70"/>
      <c r="AG11" s="71" t="str">
        <f t="shared" si="1"/>
        <v>475 HP Semi truck</v>
      </c>
      <c r="AH11" s="72">
        <v>475</v>
      </c>
      <c r="AI11" s="73" t="s">
        <v>656</v>
      </c>
      <c r="AJ11" s="74">
        <v>40500</v>
      </c>
      <c r="AK11" s="75">
        <v>0.1</v>
      </c>
      <c r="AL11" s="76">
        <f t="shared" si="2"/>
        <v>45000</v>
      </c>
      <c r="AM11" s="77">
        <f>VLOOKUP(Power202599[[#This Row],[ASABEtype]],$BB$6:$BL$52,4,FALSE)</f>
        <v>12000</v>
      </c>
      <c r="AN11" s="75">
        <v>0.4</v>
      </c>
      <c r="AO11" s="78">
        <f>VLOOKUP(Power202599[[#This Row],[ASABEtype]],ASABECoefficients88[],4,FALSE)/Power202599[[#This Row],[Use (hr/yr)]]*(1-Power202599[[#This Row],[Life used (%)]])</f>
        <v>18</v>
      </c>
      <c r="AP11" s="79">
        <v>400</v>
      </c>
      <c r="AQ11" s="80">
        <v>1.4999999999999999E-2</v>
      </c>
      <c r="AR11" s="81" t="s">
        <v>568</v>
      </c>
      <c r="AS11" s="79">
        <v>200</v>
      </c>
      <c r="AT11" s="82">
        <f>(VLOOKUP(Power202599[[#This Row],[ASABEtype]],ASABECoefficients88[#Data],5)-VLOOKUP(Power202599[[#This Row],[ASABEtype]],ASABECoefficients88[#Data],6)*MIN(Power202599[[#This Row],[Lifespan (hours)]]/Power202599[[#This Row],[Use (hr/yr)]],Power202599[[#This Row],[Life (yr)]])^0.5-VLOOKUP(Power202599[[#This Row],[ASABEtype]],ASABECoefficients88[#Data],7)*Power202599[[#This Row],[Use (hr/yr)]]^0.5+VLOOKUP(Power202599[[#This Row],[ASABEtype]],ASABECoefficients88[#Data],8)*$BO$17)^2+0.25*VLOOKUP(Power202599[[#This Row],[ASABEtype]],ASABECoefficients88[#Data],9)</f>
        <v>0.51690082596189402</v>
      </c>
      <c r="AU11" s="83">
        <f>Power202599[[#This Row],[TradeIn%]]*Power202599[[#This Row],[PriceL]]</f>
        <v>23260.537168285231</v>
      </c>
      <c r="AV11" s="84">
        <f>(Power202599[[#This Row],[PriceP]]-Power202599[[#This Row],[TradeIn$]])/Power202599[[#This Row],[Life (yr)]]/Power202599[[#This Row],[Use (hr/yr)]]</f>
        <v>2.3943698377381621</v>
      </c>
      <c r="AW11" s="85">
        <f>((Power202599[[#This Row],[PriceP]]+Power202599[[#This Row],[TradeIn$]])/2*($BO$7+$BO$8+$BO$9)+Power202599[[#This Row],[Shed (ft^2)]]*$BO$12)/Power202599[[#This Row],[Use (hr/yr)]]</f>
        <v>7.4535094242415525</v>
      </c>
      <c r="AX11" s="86">
        <f>Power202599[[#This Row],[PriceL]]*(VLOOKUP(Power202599[[#This Row],[ASABEtype]],ASABECoefficients88[#Data],2)*(Power202599[[#This Row],[Life (yr)]]*Power202599[[#This Row],[Use (hr/yr)]]/1000)^VLOOKUP(Power202599[[#This Row],[ASABEtype]],ASABECoefficients88[#Data],3))/Power202599[[#This Row],[Life (yr)]]/Power202599[[#This Row],[Use (hr/yr)]]+Power202599[[#This Row],[Fuel (gal/hr)]]*$BO$10*$BO$11*(10*Power202599[[#This Row],[Life used (%)]])</f>
        <v>9.8849999999999998</v>
      </c>
      <c r="AY11" s="87">
        <f>Power202599[[#This Row],[Fuel (gal/hph)]]*Power202599[[#This Row],[HP]]</f>
        <v>7.125</v>
      </c>
      <c r="AZ11" s="84">
        <f t="shared" si="3"/>
        <v>9.8478792619797151</v>
      </c>
      <c r="BA11" s="88" t="s">
        <v>583</v>
      </c>
      <c r="BB11" s="45" t="s">
        <v>440</v>
      </c>
      <c r="BC11" s="89">
        <v>0.04</v>
      </c>
      <c r="BD11" s="89">
        <v>2.1</v>
      </c>
      <c r="BE11" s="89">
        <v>3000</v>
      </c>
      <c r="BF11" s="89">
        <v>1.0136000000000001</v>
      </c>
      <c r="BG11" s="89">
        <v>0.1741</v>
      </c>
      <c r="BH11" s="89">
        <v>7.7000000000000002E-3</v>
      </c>
      <c r="BI11" s="89">
        <v>1.2999999999999999E-3</v>
      </c>
      <c r="BJ11" s="42">
        <f t="shared" si="4"/>
        <v>0</v>
      </c>
      <c r="BK11" s="89">
        <v>0</v>
      </c>
      <c r="BL11" s="90" t="s">
        <v>441</v>
      </c>
      <c r="BN11" s="45" t="s">
        <v>442</v>
      </c>
      <c r="BO11" s="97">
        <v>0.1</v>
      </c>
    </row>
    <row r="12" spans="1:70" ht="15.75" customHeight="1">
      <c r="A12" s="38" t="str">
        <f>Implements77[[#This Row],[Implement type]]&amp;", "&amp;Implements77[[#This Row],[Width]]&amp;" "&amp;Implements77[[#This Row],[Width Unit]]</f>
        <v>Cotton Picker, 12 Ft</v>
      </c>
      <c r="B12" s="55" t="s">
        <v>657</v>
      </c>
      <c r="C12" s="56">
        <v>12</v>
      </c>
      <c r="D12" s="55" t="s">
        <v>424</v>
      </c>
      <c r="E12" s="56"/>
      <c r="F12" s="55" t="s">
        <v>658</v>
      </c>
      <c r="G12" s="57">
        <v>50000</v>
      </c>
      <c r="H12" s="58">
        <v>0</v>
      </c>
      <c r="I12" s="59">
        <f t="shared" si="0"/>
        <v>50000</v>
      </c>
      <c r="J12" s="60">
        <f>VLOOKUP(Implements77[[#This Row],[ASABEtype]],ASABECoefficients88[],4,FALSE)/Implements77[[#This Row],[Use (hr/yr)]]</f>
        <v>15</v>
      </c>
      <c r="K12" s="61">
        <v>200</v>
      </c>
      <c r="L12" s="62">
        <f>IF(Implements77[[#This Row],[Use basis]]="hour",,K12*(C12*O12*P12)/8.25)</f>
        <v>930.90909090909099</v>
      </c>
      <c r="M12" s="63" t="s">
        <v>589</v>
      </c>
      <c r="N12" s="56" t="s">
        <v>446</v>
      </c>
      <c r="O12" s="56">
        <v>4</v>
      </c>
      <c r="P12" s="58">
        <v>0.8</v>
      </c>
      <c r="Q12" s="58">
        <v>1.1499999999999999</v>
      </c>
      <c r="R12" s="56">
        <v>500</v>
      </c>
      <c r="S12"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0.25752338123556467</v>
      </c>
      <c r="T12" s="65">
        <f>Implements77[[#This Row],[TradeIn%]]*Implements77[[#This Row],[PriceL]]</f>
        <v>12876.169061778233</v>
      </c>
      <c r="U12" s="66">
        <f>(Implements77[[#This Row],[PriceP]]-Implements77[[#This Row],[TradeIn$]])/Implements77[[#This Row],[Life (yr)]]/Implements77[[#This Row],[Use (hr/yr)]]</f>
        <v>12.37461031274059</v>
      </c>
      <c r="V12" s="66">
        <f>((Implements77[[#This Row],[PriceP]]+Implements77[[#This Row],[TradeIn$]])/2*($BO$7+$BO$8+$BO$9)+Implements77[[#This Row],[Shed (ft^2)]]*$BO$12)/Implements77[[#This Row],[Use (hr/yr)]]</f>
        <v>15.911352404918432</v>
      </c>
      <c r="W12" s="66">
        <f>Implements77[[#This Row],[PriceL]]*(VLOOKUP(Implements77[[#This Row],[ASABEtype]],$BB$6:$BL$52,2)*(Implements77[[#This Row],[Life (yr)]]*Implements77[[#This Row],[Use (hr/yr)]]/1000)^VLOOKUP(Implements77[[#This Row],[ASABEtype]],$BB$6:$BL$52,3))/Implements77[[#This Row],[Life (yr)]]/Implements77[[#This Row],[Use (hr/yr)]]</f>
        <v>13.245235769043809</v>
      </c>
      <c r="X12" s="66">
        <f>Implements77[[#This Row],[Depr ($/hr)]]+Implements77[[#This Row],[OH ($/hr)]]</f>
        <v>28.285962717659022</v>
      </c>
      <c r="Y12" s="66">
        <f>(Implements77[[#This Row],[PriceP]]-Implements77[[#This Row],[TradeIn$]])/Implements77[[#This Row],[Life (yr)]]/Implements77[[#This Row],[Use (ac/yr)]]</f>
        <v>2.658607684377861</v>
      </c>
      <c r="Z12" s="67">
        <f>((Implements77[[#This Row],[PriceP]]+Implements77[[#This Row],[TradeIn$]])/2*($BO$7+$BO$8+$BO$9)+Implements77[[#This Row],[Shed (ft^2)]]*$BO$12)/Implements77[[#This Row],[Use (ac/yr)]]</f>
        <v>3.4184546182441942</v>
      </c>
      <c r="AA12" s="68">
        <f>IF(Implements77[[#This Row],[Use basis]]=M130,Implements77[[#This Row],[Rep ($/hr)]],Implements77[[#This Row],[PriceL]]*(VLOOKUP(Implements77[[#This Row],[ASABEtype]],$BB$6:$BL$52,2)*(Implements77[[#This Row],[Life (yr)]]*Implements77[[#This Row],[Use (hr/yr)]]/1000)^VLOOKUP(Implements77[[#This Row],[ASABEtype]],$BB$6:$BL$52,3))/Implements77[[#This Row],[Life (yr)]]/Implements77[[#This Row],[Use (ac/yr)]])</f>
        <v>2.8456561222555057</v>
      </c>
      <c r="AB12" s="69">
        <f>IF(Implements77[[#This Row],[Use basis]]="hour","-",$BO$18/(Implements77[[#This Row],[Width]]*Implements77[[#This Row],[Speed]]*Implements77[[#This Row],[Efficiency]]))</f>
        <v>0.21484374999999997</v>
      </c>
      <c r="AC12" s="70">
        <f>IF(Implements77[[#This Row],[Use basis]]=$M$128,Implements77[[#This Row],[Ownership costs ($/hr)]],SUM(Implements77[[#This Row],[Depr ($/ac)2]:[OH ($/ac)]]))</f>
        <v>6.0770623026220552</v>
      </c>
      <c r="AD12" s="70"/>
      <c r="AE12" s="70" t="s">
        <v>659</v>
      </c>
      <c r="AF12" s="70"/>
      <c r="AG12" s="71" t="str">
        <f>CONCATENATE(AH12&amp;" "&amp;AI12)</f>
        <v>45 HP MFWD Cab loader</v>
      </c>
      <c r="AH12" s="72">
        <v>45</v>
      </c>
      <c r="AI12" s="73" t="s">
        <v>660</v>
      </c>
      <c r="AJ12" s="74">
        <v>46500</v>
      </c>
      <c r="AK12" s="75">
        <v>0</v>
      </c>
      <c r="AL12" s="76">
        <f>AJ12/(1-AK12)</f>
        <v>46500</v>
      </c>
      <c r="AM12" s="77">
        <f>VLOOKUP(Power202599[[#This Row],[ASABEtype]],$BB$6:$BL$52,4,FALSE)</f>
        <v>8000</v>
      </c>
      <c r="AN12" s="75"/>
      <c r="AO12" s="78">
        <f>VLOOKUP(Power202599[[#This Row],[ASABEtype]],ASABECoefficients88[],4,FALSE)/Power202599[[#This Row],[Use (hr/yr)]]*(1-Power202599[[#This Row],[Life used (%)]])</f>
        <v>32</v>
      </c>
      <c r="AP12" s="79">
        <v>250</v>
      </c>
      <c r="AQ12" s="80">
        <v>4.3999999999999997E-2</v>
      </c>
      <c r="AR12" s="81" t="s">
        <v>425</v>
      </c>
      <c r="AS12" s="79">
        <v>105</v>
      </c>
      <c r="AT12" s="82">
        <f>(VLOOKUP(Power202599[[#This Row],[ASABEtype]],ASABECoefficients88[#Data],5)-VLOOKUP(Power202599[[#This Row],[ASABEtype]],ASABECoefficients88[#Data],6)*MIN(Power202599[[#This Row],[Lifespan (hours)]]/Power202599[[#This Row],[Use (hr/yr)]],Power202599[[#This Row],[Life (yr)]])^0.5-VLOOKUP(Power202599[[#This Row],[ASABEtype]],ASABECoefficients88[#Data],7)*Power202599[[#This Row],[Use (hr/yr)]]^0.5+VLOOKUP(Power202599[[#This Row],[ASABEtype]],ASABECoefficients88[#Data],8)*$BO$17)^2+0.25*VLOOKUP(Power202599[[#This Row],[ASABEtype]],ASABECoefficients88[#Data],9)</f>
        <v>0.33485738108447971</v>
      </c>
      <c r="AU12" s="83">
        <f>Power202599[[#This Row],[TradeIn%]]*Power202599[[#This Row],[PriceL]]</f>
        <v>15570.868220428307</v>
      </c>
      <c r="AV12" s="84">
        <f>(Power202599[[#This Row],[PriceP]]-Power202599[[#This Row],[TradeIn$]])/Power202599[[#This Row],[Life (yr)]]/Power202599[[#This Row],[Use (hr/yr)]]</f>
        <v>3.8661414724464618</v>
      </c>
      <c r="AW12" s="85">
        <f>((Power202599[[#This Row],[PriceP]]+Power202599[[#This Row],[TradeIn$]])/2*($BO$7+$BO$8+$BO$9)+Power202599[[#This Row],[Shed (ft^2)]]*$BO$12)/Power202599[[#This Row],[Use (hr/yr)]]</f>
        <v>11.32254367501581</v>
      </c>
      <c r="AX12" s="86">
        <f>Power202599[[#This Row],[PriceL]]*(VLOOKUP(Power202599[[#This Row],[ASABEtype]],ASABECoefficients88[#Data],2)*(Power202599[[#This Row],[Life (yr)]]*Power202599[[#This Row],[Use (hr/yr)]]/1000)^VLOOKUP(Power202599[[#This Row],[ASABEtype]],ASABECoefficients88[#Data],3))/Power202599[[#This Row],[Life (yr)]]/Power202599[[#This Row],[Use (hr/yr)]]+Power202599[[#This Row],[Fuel (gal/hr)]]*$BO$10*$BO$11*(10*Power202599[[#This Row],[Life used (%)]])</f>
        <v>2.6040000000000001</v>
      </c>
      <c r="AY12" s="87">
        <f>Power202599[[#This Row],[Fuel (gal/hph)]]*Power202599[[#This Row],[HP]]</f>
        <v>1.98</v>
      </c>
      <c r="AZ12" s="84">
        <f t="shared" si="3"/>
        <v>15.188685147462271</v>
      </c>
      <c r="BA12" s="88"/>
      <c r="BB12" s="45" t="s">
        <v>443</v>
      </c>
      <c r="BC12" s="89">
        <v>0.14000000000000001</v>
      </c>
      <c r="BD12" s="89">
        <v>2.2999999999999998</v>
      </c>
      <c r="BE12" s="89">
        <v>2000</v>
      </c>
      <c r="BF12" s="89">
        <v>1.054</v>
      </c>
      <c r="BG12" s="89">
        <v>0.1865</v>
      </c>
      <c r="BH12" s="89">
        <v>6.7999999999999996E-3</v>
      </c>
      <c r="BI12" s="89">
        <v>2.8E-3</v>
      </c>
      <c r="BJ12" s="42">
        <f t="shared" si="4"/>
        <v>7.1740899999999993E-3</v>
      </c>
      <c r="BK12" s="89">
        <v>8.4699999999999998E-2</v>
      </c>
      <c r="BL12" s="90"/>
      <c r="BN12" s="45" t="s">
        <v>563</v>
      </c>
      <c r="BO12" s="98">
        <v>0.8</v>
      </c>
      <c r="BR12" s="38" t="s">
        <v>661</v>
      </c>
    </row>
    <row r="13" spans="1:70">
      <c r="A13" s="38" t="str">
        <f>Implements77[[#This Row],[Implement type]]&amp;", "&amp;Implements77[[#This Row],[Width]]&amp;" "&amp;Implements77[[#This Row],[Width Unit]]</f>
        <v>Cotton Picker, 18 Ft</v>
      </c>
      <c r="B13" s="55" t="s">
        <v>657</v>
      </c>
      <c r="C13" s="56">
        <v>18</v>
      </c>
      <c r="D13" s="55" t="s">
        <v>424</v>
      </c>
      <c r="E13" s="56"/>
      <c r="F13" s="55" t="s">
        <v>194</v>
      </c>
      <c r="G13" s="57">
        <v>150000</v>
      </c>
      <c r="H13" s="58">
        <v>0</v>
      </c>
      <c r="I13" s="59">
        <f t="shared" si="0"/>
        <v>150000</v>
      </c>
      <c r="J13" s="60">
        <f>VLOOKUP(Implements77[[#This Row],[ASABEtype]],ASABECoefficients88[],4,FALSE)/Implements77[[#This Row],[Use (hr/yr)]]</f>
        <v>15</v>
      </c>
      <c r="K13" s="61">
        <v>200</v>
      </c>
      <c r="L13" s="62">
        <f>IF(Implements77[[#This Row],[Use basis]]="hour",,K13*(C13*O13*P13)/8.25)</f>
        <v>1396.3636363636363</v>
      </c>
      <c r="M13" s="63" t="s">
        <v>589</v>
      </c>
      <c r="N13" s="56" t="s">
        <v>446</v>
      </c>
      <c r="O13" s="56">
        <v>4</v>
      </c>
      <c r="P13" s="58">
        <v>0.8</v>
      </c>
      <c r="Q13" s="58">
        <v>1.1499999999999999</v>
      </c>
      <c r="R13" s="56">
        <v>600</v>
      </c>
      <c r="S13"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0.25752338123556467</v>
      </c>
      <c r="T13" s="65">
        <f>Implements77[[#This Row],[TradeIn%]]*Implements77[[#This Row],[PriceL]]</f>
        <v>38628.507185334704</v>
      </c>
      <c r="U13" s="66">
        <f>(Implements77[[#This Row],[PriceP]]-Implements77[[#This Row],[TradeIn$]])/Implements77[[#This Row],[Life (yr)]]/Implements77[[#This Row],[Use (hr/yr)]]</f>
        <v>37.123830938221765</v>
      </c>
      <c r="V13" s="66">
        <f>((Implements77[[#This Row],[PriceP]]+Implements77[[#This Row],[TradeIn$]])/2*($BO$7+$BO$8+$BO$9)+Implements77[[#This Row],[Shed (ft^2)]]*$BO$12)/Implements77[[#This Row],[Use (hr/yr)]]</f>
        <v>44.134057214755295</v>
      </c>
      <c r="W13" s="66">
        <f>Implements77[[#This Row],[PriceL]]*(VLOOKUP(Implements77[[#This Row],[ASABEtype]],$BB$6:$BL$52,2)*(Implements77[[#This Row],[Life (yr)]]*Implements77[[#This Row],[Use (hr/yr)]]/1000)^VLOOKUP(Implements77[[#This Row],[ASABEtype]],$BB$6:$BL$52,3))/Implements77[[#This Row],[Life (yr)]]/Implements77[[#This Row],[Use (hr/yr)]]</f>
        <v>39.735707307131428</v>
      </c>
      <c r="X13" s="66">
        <f>Implements77[[#This Row],[Depr ($/hr)]]+Implements77[[#This Row],[OH ($/hr)]]</f>
        <v>81.25788815297706</v>
      </c>
      <c r="Y13" s="66">
        <f>(Implements77[[#This Row],[PriceP]]-Implements77[[#This Row],[TradeIn$]])/Implements77[[#This Row],[Life (yr)]]/Implements77[[#This Row],[Use (ac/yr)]]</f>
        <v>5.317215368755722</v>
      </c>
      <c r="Z13" s="67">
        <f>((Implements77[[#This Row],[PriceP]]+Implements77[[#This Row],[TradeIn$]])/2*($BO$7+$BO$8+$BO$9)+Implements77[[#This Row],[Shed (ft^2)]]*$BO$12)/Implements77[[#This Row],[Use (ac/yr)]]</f>
        <v>6.3212842364883892</v>
      </c>
      <c r="AA13" s="68">
        <f>IF(Implements77[[#This Row],[Use basis]]=M131,Implements77[[#This Row],[Rep ($/hr)]],Implements77[[#This Row],[PriceL]]*(VLOOKUP(Implements77[[#This Row],[ASABEtype]],$BB$6:$BL$52,2)*(Implements77[[#This Row],[Life (yr)]]*Implements77[[#This Row],[Use (hr/yr)]]/1000)^VLOOKUP(Implements77[[#This Row],[ASABEtype]],$BB$6:$BL$52,3))/Implements77[[#This Row],[Life (yr)]]/Implements77[[#This Row],[Use (ac/yr)]])</f>
        <v>5.6913122445110123</v>
      </c>
      <c r="AB13" s="69">
        <f>IF(Implements77[[#This Row],[Use basis]]="hour","-",$BO$18/(Implements77[[#This Row],[Width]]*Implements77[[#This Row],[Speed]]*Implements77[[#This Row],[Efficiency]]))</f>
        <v>0.14322916666666666</v>
      </c>
      <c r="AC13" s="70">
        <f>IF(Implements77[[#This Row],[Use basis]]=$M$128,Implements77[[#This Row],[Ownership costs ($/hr)]],SUM(Implements77[[#This Row],[Depr ($/ac)2]:[OH ($/ac)]]))</f>
        <v>11.63849960524411</v>
      </c>
      <c r="AD13" s="70"/>
      <c r="AE13" s="70" t="s">
        <v>659</v>
      </c>
      <c r="AF13" s="70"/>
      <c r="AG13" s="71" t="str">
        <f t="shared" si="1"/>
        <v>40 HP TWD</v>
      </c>
      <c r="AH13" s="72">
        <v>40</v>
      </c>
      <c r="AI13" s="56" t="s">
        <v>535</v>
      </c>
      <c r="AJ13" s="99">
        <v>31000</v>
      </c>
      <c r="AK13" s="100">
        <v>0</v>
      </c>
      <c r="AL13" s="101">
        <f t="shared" si="2"/>
        <v>31000</v>
      </c>
      <c r="AM13" s="77">
        <f>VLOOKUP(Power202599[[#This Row],[ASABEtype]],$BB$6:$BL$52,4,FALSE)</f>
        <v>8000</v>
      </c>
      <c r="AN13" s="75"/>
      <c r="AO13" s="78">
        <f>VLOOKUP(Power202599[[#This Row],[ASABEtype]],ASABECoefficients88[],4,FALSE)/Power202599[[#This Row],[Use (hr/yr)]]*(1-Power202599[[#This Row],[Life used (%)]])</f>
        <v>32</v>
      </c>
      <c r="AP13" s="79">
        <v>250</v>
      </c>
      <c r="AQ13" s="56">
        <v>4.3999999999999997E-2</v>
      </c>
      <c r="AR13" s="56" t="s">
        <v>425</v>
      </c>
      <c r="AS13" s="56">
        <v>92</v>
      </c>
      <c r="AT13" s="82">
        <f>(VLOOKUP(Power202599[[#This Row],[ASABEtype]],ASABECoefficients88[#Data],5)-VLOOKUP(Power202599[[#This Row],[ASABEtype]],ASABECoefficients88[#Data],6)*MIN(Power202599[[#This Row],[Lifespan (hours)]]/Power202599[[#This Row],[Use (hr/yr)]],Power202599[[#This Row],[Life (yr)]])^0.5-VLOOKUP(Power202599[[#This Row],[ASABEtype]],ASABECoefficients88[#Data],7)*Power202599[[#This Row],[Use (hr/yr)]]^0.5+VLOOKUP(Power202599[[#This Row],[ASABEtype]],ASABECoefficients88[#Data],8)*$BO$17)^2+0.25*VLOOKUP(Power202599[[#This Row],[ASABEtype]],ASABECoefficients88[#Data],9)</f>
        <v>0.33485738108447971</v>
      </c>
      <c r="AU13" s="102">
        <f>Power202599[[#This Row],[TradeIn%]]*Power202599[[#This Row],[PriceL]]</f>
        <v>10380.578813618871</v>
      </c>
      <c r="AV13" s="103">
        <f>(Power202599[[#This Row],[PriceP]]-Power202599[[#This Row],[TradeIn$]])/Power202599[[#This Row],[Life (yr)]]/Power202599[[#This Row],[Use (hr/yr)]]</f>
        <v>2.577427648297641</v>
      </c>
      <c r="AW13" s="85">
        <f>((Power202599[[#This Row],[PriceP]]+Power202599[[#This Row],[TradeIn$]])/2*($BO$7+$BO$8+$BO$9)+Power202599[[#This Row],[Shed (ft^2)]]*$BO$12)/Power202599[[#This Row],[Use (hr/yr)]]</f>
        <v>7.6187624500105393</v>
      </c>
      <c r="AX13" s="86">
        <f>Power202599[[#This Row],[PriceL]]*(VLOOKUP(Power202599[[#This Row],[ASABEtype]],ASABECoefficients88[#Data],2)*(Power202599[[#This Row],[Life (yr)]]*Power202599[[#This Row],[Use (hr/yr)]]/1000)^VLOOKUP(Power202599[[#This Row],[ASABEtype]],ASABECoefficients88[#Data],3))/Power202599[[#This Row],[Life (yr)]]/Power202599[[#This Row],[Use (hr/yr)]]+Power202599[[#This Row],[Fuel (gal/hr)]]*$BO$10*$BO$11*(10*Power202599[[#This Row],[Life used (%)]])</f>
        <v>1.736</v>
      </c>
      <c r="AY13" s="104">
        <f>Power202599[[#This Row],[Fuel (gal/hph)]]*Power202599[[#This Row],[HP]]</f>
        <v>1.7599999999999998</v>
      </c>
      <c r="AZ13" s="105">
        <f t="shared" si="3"/>
        <v>10.196190098308181</v>
      </c>
      <c r="BA13" s="88"/>
      <c r="BB13" s="45" t="s">
        <v>446</v>
      </c>
      <c r="BC13" s="89">
        <v>0.11</v>
      </c>
      <c r="BD13" s="89">
        <v>1.8</v>
      </c>
      <c r="BE13" s="89">
        <v>3000</v>
      </c>
      <c r="BF13" s="89">
        <v>1.054</v>
      </c>
      <c r="BG13" s="89">
        <v>0.1865</v>
      </c>
      <c r="BH13" s="89">
        <v>6.7999999999999996E-3</v>
      </c>
      <c r="BI13" s="89">
        <v>2.8E-3</v>
      </c>
      <c r="BJ13" s="42">
        <f t="shared" si="4"/>
        <v>7.1740899999999993E-3</v>
      </c>
      <c r="BK13" s="89">
        <v>8.4699999999999998E-2</v>
      </c>
      <c r="BL13" s="90"/>
      <c r="BN13" s="42" t="s">
        <v>783</v>
      </c>
      <c r="BO13" s="106">
        <v>0</v>
      </c>
    </row>
    <row r="14" spans="1:70">
      <c r="A14" s="38" t="str">
        <f>Implements77[[#This Row],[Implement type]]&amp;", "&amp;Implements77[[#This Row],[Width]]&amp;" "&amp;Implements77[[#This Row],[Width Unit]]</f>
        <v xml:space="preserve">Cotton Module Builder,  </v>
      </c>
      <c r="B14" s="55" t="s">
        <v>662</v>
      </c>
      <c r="C14" s="56"/>
      <c r="D14" s="55"/>
      <c r="E14" s="56"/>
      <c r="F14" s="55"/>
      <c r="G14" s="57">
        <v>75000</v>
      </c>
      <c r="H14" s="58">
        <v>0.1</v>
      </c>
      <c r="I14" s="59">
        <f t="shared" si="0"/>
        <v>83333.333333333328</v>
      </c>
      <c r="J14" s="60">
        <f>VLOOKUP(Implements77[[#This Row],[ASABEtype]],ASABECoefficients88[],4,FALSE)/Implements77[[#This Row],[Use (hr/yr)]]</f>
        <v>10</v>
      </c>
      <c r="K14" s="61">
        <v>200</v>
      </c>
      <c r="L14" s="62">
        <f>IF(Implements77[[#This Row],[Use basis]]="hour",,K14*(C14*O14*P14)/8.25)</f>
        <v>0</v>
      </c>
      <c r="M14" s="63" t="s">
        <v>590</v>
      </c>
      <c r="N14" s="56" t="s">
        <v>459</v>
      </c>
      <c r="O14" s="56"/>
      <c r="P14" s="58"/>
      <c r="Q14" s="58"/>
      <c r="R14" s="56">
        <v>800</v>
      </c>
      <c r="S14"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0.35624486653951015</v>
      </c>
      <c r="T14" s="65">
        <f>Implements77[[#This Row],[TradeIn%]]*Implements77[[#This Row],[PriceL]]</f>
        <v>29687.072211625844</v>
      </c>
      <c r="U14" s="66">
        <f>(Implements77[[#This Row],[PriceP]]-Implements77[[#This Row],[TradeIn$]])/Implements77[[#This Row],[Life (yr)]]/Implements77[[#This Row],[Use (hr/yr)]]</f>
        <v>22.65646389418708</v>
      </c>
      <c r="V14" s="66">
        <f>((Implements77[[#This Row],[PriceP]]+Implements77[[#This Row],[TradeIn$]])/2*($BO$7+$BO$8+$BO$9)+Implements77[[#This Row],[Shed (ft^2)]]*$BO$12)/Implements77[[#This Row],[Use (hr/yr)]]</f>
        <v>26.362014726822217</v>
      </c>
      <c r="W14" s="66">
        <f>Implements77[[#This Row],[PriceL]]*(VLOOKUP(Implements77[[#This Row],[ASABEtype]],$BB$6:$BL$52,2)*(Implements77[[#This Row],[Life (yr)]]*Implements77[[#This Row],[Use (hr/yr)]]/1000)^VLOOKUP(Implements77[[#This Row],[ASABEtype]],$BB$6:$BL$52,3))/Implements77[[#This Row],[Life (yr)]]/Implements77[[#This Row],[Use (hr/yr)]]</f>
        <v>20.209554220138642</v>
      </c>
      <c r="X14" s="66">
        <f>Implements77[[#This Row],[Depr ($/hr)]]+Implements77[[#This Row],[OH ($/hr)]]</f>
        <v>49.018478621009294</v>
      </c>
      <c r="Y14" s="66" t="e">
        <f>(Implements77[[#This Row],[PriceP]]-Implements77[[#This Row],[TradeIn$]])/Implements77[[#This Row],[Life (yr)]]/Implements77[[#This Row],[Use (ac/yr)]]</f>
        <v>#DIV/0!</v>
      </c>
      <c r="Z14" s="67" t="e">
        <f>((Implements77[[#This Row],[PriceP]]+Implements77[[#This Row],[TradeIn$]])/2*($BO$7+$BO$8+$BO$9)+Implements77[[#This Row],[Shed (ft^2)]]*$BO$12)/Implements77[[#This Row],[Use (ac/yr)]]</f>
        <v>#DIV/0!</v>
      </c>
      <c r="AA14" s="68" t="e">
        <f>IF(Implements77[[#This Row],[Use basis]]=M132,Implements77[[#This Row],[Rep ($/hr)]],Implements77[[#This Row],[PriceL]]*(VLOOKUP(Implements77[[#This Row],[ASABEtype]],$BB$6:$BL$52,2)*(Implements77[[#This Row],[Life (yr)]]*Implements77[[#This Row],[Use (hr/yr)]]/1000)^VLOOKUP(Implements77[[#This Row],[ASABEtype]],$BB$6:$BL$52,3))/Implements77[[#This Row],[Life (yr)]]/Implements77[[#This Row],[Use (ac/yr)]])</f>
        <v>#DIV/0!</v>
      </c>
      <c r="AB14" s="69" t="str">
        <f>IF(Implements77[[#This Row],[Use basis]]="hour","-",$BO$18/(Implements77[[#This Row],[Width]]*Implements77[[#This Row],[Speed]]*Implements77[[#This Row],[Efficiency]]))</f>
        <v>-</v>
      </c>
      <c r="AC14" s="70">
        <f>IF(Implements77[[#This Row],[Use basis]]=$M$128,Implements77[[#This Row],[Ownership costs ($/hr)]],SUM(Implements77[[#This Row],[Depr ($/ac)2]:[OH ($/ac)]]))</f>
        <v>49.018478621009294</v>
      </c>
      <c r="AD14" s="70"/>
      <c r="AE14" s="70" t="s">
        <v>659</v>
      </c>
      <c r="AF14" s="70"/>
      <c r="AG14" s="71" t="str">
        <f t="shared" si="1"/>
        <v>60 HP TWD</v>
      </c>
      <c r="AH14" s="72">
        <v>60</v>
      </c>
      <c r="AI14" s="56" t="s">
        <v>535</v>
      </c>
      <c r="AJ14" s="99">
        <v>37000</v>
      </c>
      <c r="AK14" s="100">
        <v>0</v>
      </c>
      <c r="AL14" s="101">
        <f t="shared" si="2"/>
        <v>37000</v>
      </c>
      <c r="AM14" s="77">
        <f>VLOOKUP(Power202599[[#This Row],[ASABEtype]],$BB$6:$BL$52,4,FALSE)</f>
        <v>8000</v>
      </c>
      <c r="AN14" s="75"/>
      <c r="AO14" s="78">
        <f>VLOOKUP(Power202599[[#This Row],[ASABEtype]],ASABECoefficients88[],4,FALSE)/Power202599[[#This Row],[Use (hr/yr)]]*(1-Power202599[[#This Row],[Life used (%)]])</f>
        <v>32</v>
      </c>
      <c r="AP14" s="79">
        <v>250</v>
      </c>
      <c r="AQ14" s="56">
        <v>4.3999999999999997E-2</v>
      </c>
      <c r="AR14" s="56" t="s">
        <v>425</v>
      </c>
      <c r="AS14" s="56">
        <v>104</v>
      </c>
      <c r="AT14" s="82">
        <f>(VLOOKUP(Power202599[[#This Row],[ASABEtype]],ASABECoefficients88[#Data],5)-VLOOKUP(Power202599[[#This Row],[ASABEtype]],ASABECoefficients88[#Data],6)*MIN(Power202599[[#This Row],[Lifespan (hours)]]/Power202599[[#This Row],[Use (hr/yr)]],Power202599[[#This Row],[Life (yr)]])^0.5-VLOOKUP(Power202599[[#This Row],[ASABEtype]],ASABECoefficients88[#Data],7)*Power202599[[#This Row],[Use (hr/yr)]]^0.5+VLOOKUP(Power202599[[#This Row],[ASABEtype]],ASABECoefficients88[#Data],8)*$BO$17)^2+0.25*VLOOKUP(Power202599[[#This Row],[ASABEtype]],ASABECoefficients88[#Data],9)</f>
        <v>0.33485738108447971</v>
      </c>
      <c r="AU14" s="102">
        <f>Power202599[[#This Row],[TradeIn%]]*Power202599[[#This Row],[PriceL]]</f>
        <v>12389.72310012575</v>
      </c>
      <c r="AV14" s="105">
        <f>(Power202599[[#This Row],[PriceP]]-Power202599[[#This Row],[TradeIn$]])/Power202599[[#This Row],[Life (yr)]]/Power202599[[#This Row],[Use (hr/yr)]]</f>
        <v>3.0762846124842813</v>
      </c>
      <c r="AW14" s="85">
        <f>((Power202599[[#This Row],[PriceP]]+Power202599[[#This Row],[TradeIn$]])/2*($BO$7+$BO$8+$BO$9)+Power202599[[#This Row],[Shed (ft^2)]]*$BO$12)/Power202599[[#This Row],[Use (hr/yr)]]</f>
        <v>9.0747809887222548</v>
      </c>
      <c r="AX14" s="86">
        <f>Power202599[[#This Row],[PriceL]]*(VLOOKUP(Power202599[[#This Row],[ASABEtype]],ASABECoefficients88[#Data],2)*(Power202599[[#This Row],[Life (yr)]]*Power202599[[#This Row],[Use (hr/yr)]]/1000)^VLOOKUP(Power202599[[#This Row],[ASABEtype]],ASABECoefficients88[#Data],3))/Power202599[[#This Row],[Life (yr)]]/Power202599[[#This Row],[Use (hr/yr)]]+Power202599[[#This Row],[Fuel (gal/hr)]]*$BO$10*$BO$11*(10*Power202599[[#This Row],[Life used (%)]])</f>
        <v>2.0720000000000001</v>
      </c>
      <c r="AY14" s="104">
        <f>Power202599[[#This Row],[Fuel (gal/hph)]]*Power202599[[#This Row],[HP]]</f>
        <v>2.6399999999999997</v>
      </c>
      <c r="AZ14" s="105">
        <f t="shared" si="3"/>
        <v>12.151065601206536</v>
      </c>
      <c r="BA14" s="88"/>
      <c r="BB14" s="45" t="s">
        <v>448</v>
      </c>
      <c r="BC14" s="89">
        <v>0.63</v>
      </c>
      <c r="BD14" s="89">
        <v>1.3</v>
      </c>
      <c r="BE14" s="89">
        <v>1200</v>
      </c>
      <c r="BF14" s="89">
        <v>0.86350000000000005</v>
      </c>
      <c r="BG14" s="89">
        <v>0.1288</v>
      </c>
      <c r="BH14" s="89">
        <v>0</v>
      </c>
      <c r="BI14" s="89">
        <v>1.6999999999999999E-3</v>
      </c>
      <c r="BJ14" s="42">
        <f t="shared" si="4"/>
        <v>2.4617610000000005E-2</v>
      </c>
      <c r="BK14" s="89">
        <v>0.15690000000000001</v>
      </c>
      <c r="BL14" s="90"/>
      <c r="BN14" s="42" t="s">
        <v>564</v>
      </c>
      <c r="BO14" s="107">
        <v>180.1</v>
      </c>
      <c r="BR14" s="108" t="s">
        <v>663</v>
      </c>
    </row>
    <row r="15" spans="1:70">
      <c r="A15" s="38" t="str">
        <f>Implements77[[#This Row],[Implement type]]&amp;", "&amp;Implements77[[#This Row],[Width]]&amp;" "&amp;Implements77[[#This Row],[Width Unit]]</f>
        <v>Cotton picker with baler, 18 Ft</v>
      </c>
      <c r="B15" s="55" t="s">
        <v>664</v>
      </c>
      <c r="C15" s="56">
        <v>18</v>
      </c>
      <c r="D15" s="55" t="s">
        <v>424</v>
      </c>
      <c r="E15" s="56"/>
      <c r="F15" s="55" t="s">
        <v>194</v>
      </c>
      <c r="G15" s="57">
        <v>1050000</v>
      </c>
      <c r="H15" s="58">
        <v>0.2</v>
      </c>
      <c r="I15" s="59">
        <f t="shared" si="0"/>
        <v>1312500</v>
      </c>
      <c r="J15" s="60">
        <f>VLOOKUP(Implements77[[#This Row],[ASABEtype]],ASABECoefficients88[],4,FALSE)/Implements77[[#This Row],[Use (hr/yr)]]</f>
        <v>7.5</v>
      </c>
      <c r="K15" s="61">
        <v>400</v>
      </c>
      <c r="L15" s="62">
        <f>IF(Implements77[[#This Row],[Use basis]]="hour",,K15*(C15*O15*P15)/8.25)</f>
        <v>2792.7272727272725</v>
      </c>
      <c r="M15" s="63" t="s">
        <v>589</v>
      </c>
      <c r="N15" s="56" t="s">
        <v>446</v>
      </c>
      <c r="O15" s="56">
        <v>4</v>
      </c>
      <c r="P15" s="58">
        <v>0.8</v>
      </c>
      <c r="Q15" s="58">
        <v>1.1499999999999999</v>
      </c>
      <c r="R15" s="56">
        <v>800</v>
      </c>
      <c r="S15"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0.46069683868118405</v>
      </c>
      <c r="T15" s="65">
        <f>Implements77[[#This Row],[TradeIn%]]*Implements77[[#This Row],[PriceL]]</f>
        <v>604664.60076905403</v>
      </c>
      <c r="U15" s="66">
        <f>(Implements77[[#This Row],[PriceP]]-Implements77[[#This Row],[TradeIn$]])/Implements77[[#This Row],[Life (yr)]]/Implements77[[#This Row],[Use (hr/yr)]]</f>
        <v>148.44513307698199</v>
      </c>
      <c r="V15" s="66">
        <f>((Implements77[[#This Row],[PriceP]]+Implements77[[#This Row],[TradeIn$]])/2*($BO$7+$BO$8+$BO$9)+Implements77[[#This Row],[Shed (ft^2)]]*$BO$12)/Implements77[[#This Row],[Use (hr/yr)]]</f>
        <v>184.64727146007658</v>
      </c>
      <c r="W15" s="66">
        <f>Implements77[[#This Row],[PriceL]]*(VLOOKUP(Implements77[[#This Row],[ASABEtype]],$BB$6:$BL$52,2)*(Implements77[[#This Row],[Life (yr)]]*Implements77[[#This Row],[Use (hr/yr)]]/1000)^VLOOKUP(Implements77[[#This Row],[ASABEtype]],$BB$6:$BL$52,3))/Implements77[[#This Row],[Life (yr)]]/Implements77[[#This Row],[Use (hr/yr)]]</f>
        <v>347.68743893739997</v>
      </c>
      <c r="X15" s="66">
        <f>Implements77[[#This Row],[Depr ($/hr)]]+Implements77[[#This Row],[OH ($/hr)]]</f>
        <v>333.09240453705854</v>
      </c>
      <c r="Y15" s="66">
        <f>(Implements77[[#This Row],[PriceP]]-Implements77[[#This Row],[TradeIn$]])/Implements77[[#This Row],[Life (yr)]]/Implements77[[#This Row],[Use (ac/yr)]]</f>
        <v>21.261672706338565</v>
      </c>
      <c r="Z15" s="67">
        <f>((Implements77[[#This Row],[PriceP]]+Implements77[[#This Row],[TradeIn$]])/2*($BO$7+$BO$8+$BO$9)+Implements77[[#This Row],[Shed (ft^2)]]*$BO$12)/Implements77[[#This Row],[Use (ac/yr)]]</f>
        <v>26.446874818500554</v>
      </c>
      <c r="AA15" s="68">
        <f>IF(Implements77[[#This Row],[Use basis]]=M133,Implements77[[#This Row],[Rep ($/hr)]],Implements77[[#This Row],[PriceL]]*(VLOOKUP(Implements77[[#This Row],[ASABEtype]],$BB$6:$BL$52,2)*(Implements77[[#This Row],[Life (yr)]]*Implements77[[#This Row],[Use (hr/yr)]]/1000)^VLOOKUP(Implements77[[#This Row],[ASABEtype]],$BB$6:$BL$52,3))/Implements77[[#This Row],[Life (yr)]]/Implements77[[#This Row],[Use (ac/yr)]])</f>
        <v>49.798982139471356</v>
      </c>
      <c r="AB15" s="69">
        <f>IF(Implements77[[#This Row],[Use basis]]="hour","-",$BO$18/(Implements77[[#This Row],[Width]]*Implements77[[#This Row],[Speed]]*Implements77[[#This Row],[Efficiency]]))</f>
        <v>0.14322916666666666</v>
      </c>
      <c r="AC15" s="70">
        <f>IF(Implements77[[#This Row],[Use basis]]=$M$128,Implements77[[#This Row],[Ownership costs ($/hr)]],SUM(Implements77[[#This Row],[Depr ($/ac)2]:[OH ($/ac)]]))</f>
        <v>47.708547524839119</v>
      </c>
      <c r="AD15" s="70"/>
      <c r="AE15" s="70" t="s">
        <v>659</v>
      </c>
      <c r="AF15" s="70"/>
      <c r="AG15" s="71" t="str">
        <f t="shared" si="1"/>
        <v>75 HP TWD</v>
      </c>
      <c r="AH15" s="72">
        <v>75</v>
      </c>
      <c r="AI15" s="56" t="s">
        <v>535</v>
      </c>
      <c r="AJ15" s="99">
        <v>47500</v>
      </c>
      <c r="AK15" s="100">
        <v>0.05</v>
      </c>
      <c r="AL15" s="101">
        <f t="shared" si="2"/>
        <v>50000</v>
      </c>
      <c r="AM15" s="77">
        <f>VLOOKUP(Power202599[[#This Row],[ASABEtype]],$BB$6:$BL$52,4,FALSE)</f>
        <v>8000</v>
      </c>
      <c r="AN15" s="75"/>
      <c r="AO15" s="78">
        <f>VLOOKUP(Power202599[[#This Row],[ASABEtype]],ASABECoefficients88[],4,FALSE)/Power202599[[#This Row],[Use (hr/yr)]]*(1-Power202599[[#This Row],[Life used (%)]])</f>
        <v>32</v>
      </c>
      <c r="AP15" s="79">
        <v>250</v>
      </c>
      <c r="AQ15" s="56">
        <v>4.3999999999999997E-2</v>
      </c>
      <c r="AR15" s="56" t="s">
        <v>425</v>
      </c>
      <c r="AS15" s="56">
        <v>115</v>
      </c>
      <c r="AT15" s="82">
        <f>(VLOOKUP(Power202599[[#This Row],[ASABEtype]],ASABECoefficients88[#Data],5)-VLOOKUP(Power202599[[#This Row],[ASABEtype]],ASABECoefficients88[#Data],6)*MIN(Power202599[[#This Row],[Lifespan (hours)]]/Power202599[[#This Row],[Use (hr/yr)]],Power202599[[#This Row],[Life (yr)]])^0.5-VLOOKUP(Power202599[[#This Row],[ASABEtype]],ASABECoefficients88[#Data],7)*Power202599[[#This Row],[Use (hr/yr)]]^0.5+VLOOKUP(Power202599[[#This Row],[ASABEtype]],ASABECoefficients88[#Data],8)*$BO$17)^2+0.25*VLOOKUP(Power202599[[#This Row],[ASABEtype]],ASABECoefficients88[#Data],9)</f>
        <v>0.33485738108447971</v>
      </c>
      <c r="AU15" s="102">
        <f>Power202599[[#This Row],[TradeIn%]]*Power202599[[#This Row],[PriceL]]</f>
        <v>16742.869054223986</v>
      </c>
      <c r="AV15" s="105">
        <f>(Power202599[[#This Row],[PriceP]]-Power202599[[#This Row],[TradeIn$]])/Power202599[[#This Row],[Life (yr)]]/Power202599[[#This Row],[Use (hr/yr)]]</f>
        <v>3.844641368222002</v>
      </c>
      <c r="AW15" s="85">
        <f>((Power202599[[#This Row],[PriceP]]+Power202599[[#This Row],[TradeIn$]])/2*($BO$7+$BO$8+$BO$9)+Power202599[[#This Row],[Shed (ft^2)]]*$BO$12)/Power202599[[#This Row],[Use (hr/yr)]]</f>
        <v>11.738987822597645</v>
      </c>
      <c r="AX15" s="86">
        <f>Power202599[[#This Row],[PriceL]]*(VLOOKUP(Power202599[[#This Row],[ASABEtype]],ASABECoefficients88[#Data],2)*(Power202599[[#This Row],[Life (yr)]]*Power202599[[#This Row],[Use (hr/yr)]]/1000)^VLOOKUP(Power202599[[#This Row],[ASABEtype]],ASABECoefficients88[#Data],3))/Power202599[[#This Row],[Life (yr)]]/Power202599[[#This Row],[Use (hr/yr)]]+Power202599[[#This Row],[Fuel (gal/hr)]]*$BO$10*$BO$11*(10*Power202599[[#This Row],[Life used (%)]])</f>
        <v>2.8</v>
      </c>
      <c r="AY15" s="104">
        <f>Power202599[[#This Row],[Fuel (gal/hph)]]*Power202599[[#This Row],[HP]]</f>
        <v>3.3</v>
      </c>
      <c r="AZ15" s="105">
        <f t="shared" si="3"/>
        <v>15.583629190819646</v>
      </c>
      <c r="BA15" s="88"/>
      <c r="BB15" s="45" t="s">
        <v>445</v>
      </c>
      <c r="BC15" s="89">
        <v>0.27</v>
      </c>
      <c r="BD15" s="89">
        <v>1.4</v>
      </c>
      <c r="BE15" s="89">
        <v>2000</v>
      </c>
      <c r="BF15" s="89">
        <v>0.69269999999999998</v>
      </c>
      <c r="BG15" s="89">
        <v>7.0300000000000001E-2</v>
      </c>
      <c r="BH15" s="89">
        <v>0</v>
      </c>
      <c r="BI15" s="89">
        <v>1.1999999999999999E-3</v>
      </c>
      <c r="BJ15" s="42">
        <f t="shared" si="4"/>
        <v>1.4957290000000002E-2</v>
      </c>
      <c r="BK15" s="89">
        <v>0.12230000000000001</v>
      </c>
      <c r="BL15" s="90"/>
      <c r="BN15" s="38" t="s">
        <v>665</v>
      </c>
      <c r="BO15" s="109">
        <v>128.06</v>
      </c>
      <c r="BR15" s="108" t="s">
        <v>666</v>
      </c>
    </row>
    <row r="16" spans="1:70">
      <c r="A16" s="38" t="str">
        <f>Implements77[[#This Row],[Implement type]]&amp;", "&amp;Implements77[[#This Row],[Width]]&amp;" "&amp;Implements77[[#This Row],[Width Unit]]</f>
        <v>Cotton stalk puller, 18 Ft</v>
      </c>
      <c r="B16" s="55" t="s">
        <v>667</v>
      </c>
      <c r="C16" s="56">
        <v>18</v>
      </c>
      <c r="D16" s="55" t="s">
        <v>424</v>
      </c>
      <c r="E16" s="56"/>
      <c r="F16" s="55" t="s">
        <v>194</v>
      </c>
      <c r="G16" s="57">
        <v>24000</v>
      </c>
      <c r="H16" s="58">
        <v>0.1</v>
      </c>
      <c r="I16" s="59">
        <f t="shared" si="0"/>
        <v>26666.666666666664</v>
      </c>
      <c r="J16" s="60">
        <f>VLOOKUP(Implements77[[#This Row],[ASABEtype]],ASABECoefficients88[],4,FALSE)/Implements77[[#This Row],[Use (hr/yr)]]</f>
        <v>13.333333333333334</v>
      </c>
      <c r="K16" s="61">
        <v>150</v>
      </c>
      <c r="L16" s="62">
        <f>IF(Implements77[[#This Row],[Use basis]]="hour",,K16*(C16*O16*P16)/8.25)</f>
        <v>1947.2727272727273</v>
      </c>
      <c r="M16" s="63" t="s">
        <v>589</v>
      </c>
      <c r="N16" s="56" t="s">
        <v>488</v>
      </c>
      <c r="O16" s="56">
        <v>7</v>
      </c>
      <c r="P16" s="58">
        <v>0.85</v>
      </c>
      <c r="Q16" s="58">
        <v>1.1000000000000001</v>
      </c>
      <c r="R16" s="56">
        <v>150</v>
      </c>
      <c r="S16"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0.30821165384280197</v>
      </c>
      <c r="T16" s="65">
        <f>Implements77[[#This Row],[TradeIn%]]*Implements77[[#This Row],[PriceL]]</f>
        <v>8218.9774358080522</v>
      </c>
      <c r="U16" s="66">
        <f>(Implements77[[#This Row],[PriceP]]-Implements77[[#This Row],[TradeIn$]])/Implements77[[#This Row],[Life (yr)]]/Implements77[[#This Row],[Use (hr/yr)]]</f>
        <v>7.8905112820959733</v>
      </c>
      <c r="V16" s="66">
        <f>((Implements77[[#This Row],[PriceP]]+Implements77[[#This Row],[TradeIn$]])/2*($BO$7+$BO$8+$BO$9)+Implements77[[#This Row],[Shed (ft^2)]]*$BO$12)/Implements77[[#This Row],[Use (hr/yr)]]</f>
        <v>10.304598343563375</v>
      </c>
      <c r="W16" s="66">
        <f>Implements77[[#This Row],[PriceL]]*(VLOOKUP(Implements77[[#This Row],[ASABEtype]],$BB$6:$BL$52,2)*(Implements77[[#This Row],[Life (yr)]]*Implements77[[#This Row],[Use (hr/yr)]]/1000)^VLOOKUP(Implements77[[#This Row],[ASABEtype]],$BB$6:$BL$52,3))/Implements77[[#This Row],[Life (yr)]]/Implements77[[#This Row],[Use (hr/yr)]]</f>
        <v>8.0929818527404169</v>
      </c>
      <c r="X16" s="66">
        <f>Implements77[[#This Row],[Depr ($/hr)]]+Implements77[[#This Row],[OH ($/hr)]]</f>
        <v>18.195109625659349</v>
      </c>
      <c r="Y16" s="66">
        <f>(Implements77[[#This Row],[PriceP]]-Implements77[[#This Row],[TradeIn$]])/Implements77[[#This Row],[Life (yr)]]/Implements77[[#This Row],[Use (ac/yr)]]</f>
        <v>0.60781249371887758</v>
      </c>
      <c r="Z16" s="67">
        <f>((Implements77[[#This Row],[PriceP]]+Implements77[[#This Row],[TradeIn$]])/2*($BO$7+$BO$8+$BO$9)+Implements77[[#This Row],[Shed (ft^2)]]*$BO$12)/Implements77[[#This Row],[Use (ac/yr)]]</f>
        <v>0.79377158108681467</v>
      </c>
      <c r="AA16" s="68">
        <f>IF(Implements77[[#This Row],[Use basis]]=M134,Implements77[[#This Row],[Rep ($/hr)]],Implements77[[#This Row],[PriceL]]*(VLOOKUP(Implements77[[#This Row],[ASABEtype]],$BB$6:$BL$52,2)*(Implements77[[#This Row],[Life (yr)]]*Implements77[[#This Row],[Use (hr/yr)]]/1000)^VLOOKUP(Implements77[[#This Row],[ASABEtype]],$BB$6:$BL$52,3))/Implements77[[#This Row],[Life (yr)]]/Implements77[[#This Row],[Use (ac/yr)]])</f>
        <v>0.62340896624751119</v>
      </c>
      <c r="AB16" s="69">
        <f>IF(Implements77[[#This Row],[Use basis]]="hour","-",$BO$18/(Implements77[[#This Row],[Width]]*Implements77[[#This Row],[Speed]]*Implements77[[#This Row],[Efficiency]]))</f>
        <v>7.7030812324929976E-2</v>
      </c>
      <c r="AC16" s="70">
        <f>IF(Implements77[[#This Row],[Use basis]]=$M$128,Implements77[[#This Row],[Ownership costs ($/hr)]],SUM(Implements77[[#This Row],[Depr ($/ac)2]:[OH ($/ac)]]))</f>
        <v>1.4015840748056922</v>
      </c>
      <c r="AD16" s="70"/>
      <c r="AE16" s="70" t="s">
        <v>659</v>
      </c>
      <c r="AF16" s="70"/>
      <c r="AG16" s="71" t="str">
        <f t="shared" si="1"/>
        <v>105 HP MFWD</v>
      </c>
      <c r="AH16" s="72">
        <v>105</v>
      </c>
      <c r="AI16" s="56" t="s">
        <v>433</v>
      </c>
      <c r="AJ16" s="99">
        <v>80750</v>
      </c>
      <c r="AK16" s="100">
        <v>0.05</v>
      </c>
      <c r="AL16" s="101">
        <f t="shared" si="2"/>
        <v>85000</v>
      </c>
      <c r="AM16" s="77">
        <f>VLOOKUP(Power202599[[#This Row],[ASABEtype]],$BB$6:$BL$52,4,FALSE)</f>
        <v>8000</v>
      </c>
      <c r="AN16" s="75"/>
      <c r="AO16" s="78">
        <f>VLOOKUP(Power202599[[#This Row],[ASABEtype]],ASABECoefficients88[],4,FALSE)/Power202599[[#This Row],[Use (hr/yr)]]*(1-Power202599[[#This Row],[Life used (%)]])</f>
        <v>20</v>
      </c>
      <c r="AP16" s="56">
        <v>400</v>
      </c>
      <c r="AQ16" s="56">
        <v>4.3999999999999997E-2</v>
      </c>
      <c r="AR16" s="56" t="s">
        <v>434</v>
      </c>
      <c r="AS16" s="56">
        <v>127</v>
      </c>
      <c r="AT16" s="82">
        <f>(VLOOKUP(Power202599[[#This Row],[ASABEtype]],ASABECoefficients88[#Data],5)-VLOOKUP(Power202599[[#This Row],[ASABEtype]],ASABECoefficients88[#Data],6)*MIN(Power202599[[#This Row],[Lifespan (hours)]]/Power202599[[#This Row],[Use (hr/yr)]],Power202599[[#This Row],[Life (yr)]])^0.5-VLOOKUP(Power202599[[#This Row],[ASABEtype]],ASABECoefficients88[#Data],7)*Power202599[[#This Row],[Use (hr/yr)]]^0.5+VLOOKUP(Power202599[[#This Row],[ASABEtype]],ASABECoefficients88[#Data],8)*$BO$17)^2+0.25*VLOOKUP(Power202599[[#This Row],[ASABEtype]],ASABECoefficients88[#Data],9)</f>
        <v>0.29400804047164164</v>
      </c>
      <c r="AU16" s="102">
        <f>Power202599[[#This Row],[TradeIn%]]*Power202599[[#This Row],[PriceL]]</f>
        <v>24990.683440089539</v>
      </c>
      <c r="AV16" s="105">
        <f>(Power202599[[#This Row],[PriceP]]-Power202599[[#This Row],[TradeIn$]])/Power202599[[#This Row],[Life (yr)]]/Power202599[[#This Row],[Use (hr/yr)]]</f>
        <v>6.9699145699888074</v>
      </c>
      <c r="AW16" s="85">
        <f>((Power202599[[#This Row],[PriceP]]+Power202599[[#This Row],[TradeIn$]])/2*($BO$7+$BO$8+$BO$9)+Power202599[[#This Row],[Shed (ft^2)]]*$BO$12)/Power202599[[#This Row],[Use (hr/yr)]]</f>
        <v>11.951563105559906</v>
      </c>
      <c r="AX16" s="86">
        <f>Power202599[[#This Row],[PriceL]]*(VLOOKUP(Power202599[[#This Row],[ASABEtype]],ASABECoefficients88[#Data],2)*(Power202599[[#This Row],[Life (yr)]]*Power202599[[#This Row],[Use (hr/yr)]]/1000)^VLOOKUP(Power202599[[#This Row],[ASABEtype]],ASABECoefficients88[#Data],3))/Power202599[[#This Row],[Life (yr)]]/Power202599[[#This Row],[Use (hr/yr)]]+Power202599[[#This Row],[Fuel (gal/hr)]]*$BO$10*$BO$11*(10*Power202599[[#This Row],[Life used (%)]])</f>
        <v>3.4</v>
      </c>
      <c r="AY16" s="104">
        <f>Power202599[[#This Row],[Fuel (gal/hph)]]*Power202599[[#This Row],[HP]]</f>
        <v>4.62</v>
      </c>
      <c r="AZ16" s="105">
        <f t="shared" si="3"/>
        <v>18.921477675548715</v>
      </c>
      <c r="BA16" s="88"/>
      <c r="BB16" s="45" t="s">
        <v>451</v>
      </c>
      <c r="BC16" s="89">
        <v>0.22</v>
      </c>
      <c r="BD16" s="89">
        <v>1.8</v>
      </c>
      <c r="BE16" s="89">
        <v>1500</v>
      </c>
      <c r="BF16" s="89">
        <v>0.65290000000000004</v>
      </c>
      <c r="BG16" s="89">
        <v>0.15110000000000001</v>
      </c>
      <c r="BH16" s="89">
        <v>0</v>
      </c>
      <c r="BI16" s="89">
        <v>7.7999999999999996E-3</v>
      </c>
      <c r="BJ16" s="42">
        <f t="shared" si="4"/>
        <v>1.525225E-2</v>
      </c>
      <c r="BK16" s="89">
        <v>0.1235</v>
      </c>
      <c r="BL16" s="90"/>
      <c r="BN16" s="38" t="s">
        <v>452</v>
      </c>
      <c r="BO16" s="109">
        <v>68.61</v>
      </c>
    </row>
    <row r="17" spans="1:70">
      <c r="A17" s="38" t="str">
        <f>Implements77[[#This Row],[Implement type]]&amp;", "&amp;Implements77[[#This Row],[Width]]&amp;" "&amp;Implements77[[#This Row],[Width Unit]]</f>
        <v>Cotton stalk puller, 36 Ft</v>
      </c>
      <c r="B17" s="55" t="s">
        <v>667</v>
      </c>
      <c r="C17" s="56">
        <v>36</v>
      </c>
      <c r="D17" s="55" t="s">
        <v>424</v>
      </c>
      <c r="E17" s="56"/>
      <c r="F17" s="55" t="s">
        <v>652</v>
      </c>
      <c r="G17" s="57">
        <v>42750</v>
      </c>
      <c r="H17" s="58">
        <v>0.1</v>
      </c>
      <c r="I17" s="59">
        <f t="shared" si="0"/>
        <v>47500</v>
      </c>
      <c r="J17" s="60">
        <f>VLOOKUP(Implements77[[#This Row],[ASABEtype]],ASABECoefficients88[],4,FALSE)/Implements77[[#This Row],[Use (hr/yr)]]</f>
        <v>13.333333333333334</v>
      </c>
      <c r="K17" s="61">
        <v>150</v>
      </c>
      <c r="L17" s="62">
        <f>IF(Implements77[[#This Row],[Use basis]]="hour",,K17*(C17*O17*P17)/8.25)</f>
        <v>3894.5454545454545</v>
      </c>
      <c r="M17" s="63" t="s">
        <v>589</v>
      </c>
      <c r="N17" s="56" t="s">
        <v>488</v>
      </c>
      <c r="O17" s="56">
        <v>7</v>
      </c>
      <c r="P17" s="58">
        <v>0.85</v>
      </c>
      <c r="Q17" s="58">
        <v>1.1000000000000001</v>
      </c>
      <c r="R17" s="56">
        <v>225</v>
      </c>
      <c r="S17"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0.30821165384280197</v>
      </c>
      <c r="T17" s="65">
        <f>Implements77[[#This Row],[TradeIn%]]*Implements77[[#This Row],[PriceL]]</f>
        <v>14640.053557533094</v>
      </c>
      <c r="U17" s="66">
        <f>(Implements77[[#This Row],[PriceP]]-Implements77[[#This Row],[TradeIn$]])/Implements77[[#This Row],[Life (yr)]]/Implements77[[#This Row],[Use (hr/yr)]]</f>
        <v>14.054973221233451</v>
      </c>
      <c r="V17" s="66">
        <f>((Implements77[[#This Row],[PriceP]]+Implements77[[#This Row],[TradeIn$]])/2*($BO$7+$BO$8+$BO$9)+Implements77[[#This Row],[Shed (ft^2)]]*$BO$12)/Implements77[[#This Row],[Use (hr/yr)]]</f>
        <v>18.130065799472263</v>
      </c>
      <c r="W17" s="66">
        <f>Implements77[[#This Row],[PriceL]]*(VLOOKUP(Implements77[[#This Row],[ASABEtype]],$BB$6:$BL$52,2)*(Implements77[[#This Row],[Life (yr)]]*Implements77[[#This Row],[Use (hr/yr)]]/1000)^VLOOKUP(Implements77[[#This Row],[ASABEtype]],$BB$6:$BL$52,3))/Implements77[[#This Row],[Life (yr)]]/Implements77[[#This Row],[Use (hr/yr)]]</f>
        <v>14.415623925193868</v>
      </c>
      <c r="X17" s="66">
        <f>Implements77[[#This Row],[Depr ($/hr)]]+Implements77[[#This Row],[OH ($/hr)]]</f>
        <v>32.185039020705716</v>
      </c>
      <c r="Y17" s="66">
        <f>(Implements77[[#This Row],[PriceP]]-Implements77[[#This Row],[TradeIn$]])/Implements77[[#This Row],[Life (yr)]]/Implements77[[#This Row],[Use (ac/yr)]]</f>
        <v>0.54133300221837533</v>
      </c>
      <c r="Z17" s="67">
        <f>((Implements77[[#This Row],[PriceP]]+Implements77[[#This Row],[TradeIn$]])/2*($BO$7+$BO$8+$BO$9)+Implements77[[#This Row],[Shed (ft^2)]]*$BO$12)/Implements77[[#This Row],[Use (ac/yr)]]</f>
        <v>0.69828684801888963</v>
      </c>
      <c r="AA17" s="68">
        <f>IF(Implements77[[#This Row],[Use basis]]=M135,Implements77[[#This Row],[Rep ($/hr)]],Implements77[[#This Row],[PriceL]]*(VLOOKUP(Implements77[[#This Row],[ASABEtype]],$BB$6:$BL$52,2)*(Implements77[[#This Row],[Life (yr)]]*Implements77[[#This Row],[Use (hr/yr)]]/1000)^VLOOKUP(Implements77[[#This Row],[ASABEtype]],$BB$6:$BL$52,3))/Implements77[[#This Row],[Life (yr)]]/Implements77[[#This Row],[Use (ac/yr)]])</f>
        <v>0.55522361056418956</v>
      </c>
      <c r="AB17" s="69">
        <f>IF(Implements77[[#This Row],[Use basis]]="hour","-",$BO$18/(Implements77[[#This Row],[Width]]*Implements77[[#This Row],[Speed]]*Implements77[[#This Row],[Efficiency]]))</f>
        <v>3.8515406162464988E-2</v>
      </c>
      <c r="AC17" s="70">
        <f>IF(Implements77[[#This Row],[Use basis]]=$M$128,Implements77[[#This Row],[Ownership costs ($/hr)]],SUM(Implements77[[#This Row],[Depr ($/ac)2]:[OH ($/ac)]]))</f>
        <v>1.2396198502372648</v>
      </c>
      <c r="AD17" s="70"/>
      <c r="AE17" s="70" t="s">
        <v>659</v>
      </c>
      <c r="AF17" s="70"/>
      <c r="AG17" s="71" t="str">
        <f>CONCATENATE(AH17&amp;" "&amp;AI17)</f>
        <v>130 HP MFWD</v>
      </c>
      <c r="AH17" s="72">
        <v>130</v>
      </c>
      <c r="AI17" s="56" t="s">
        <v>433</v>
      </c>
      <c r="AJ17" s="99">
        <v>139500</v>
      </c>
      <c r="AK17" s="100">
        <v>0.1</v>
      </c>
      <c r="AL17" s="101">
        <f>AJ17/(1-AK17)</f>
        <v>155000</v>
      </c>
      <c r="AM17" s="77">
        <f>VLOOKUP(Power202599[[#This Row],[ASABEtype]],$BB$6:$BL$52,4,FALSE)</f>
        <v>8000</v>
      </c>
      <c r="AN17" s="75"/>
      <c r="AO17" s="78">
        <f>VLOOKUP(Power202599[[#This Row],[ASABEtype]],ASABECoefficients88[],4,FALSE)/Power202599[[#This Row],[Use (hr/yr)]]*(1-Power202599[[#This Row],[Life used (%)]])</f>
        <v>20</v>
      </c>
      <c r="AP17" s="56">
        <v>400</v>
      </c>
      <c r="AQ17" s="56">
        <v>4.3999999999999997E-2</v>
      </c>
      <c r="AR17" s="56" t="s">
        <v>434</v>
      </c>
      <c r="AS17" s="56">
        <v>130</v>
      </c>
      <c r="AT17" s="82">
        <f>(VLOOKUP(Power202599[[#This Row],[ASABEtype]],ASABECoefficients88[#Data],5)-VLOOKUP(Power202599[[#This Row],[ASABEtype]],ASABECoefficients88[#Data],6)*MIN(Power202599[[#This Row],[Lifespan (hours)]]/Power202599[[#This Row],[Use (hr/yr)]],Power202599[[#This Row],[Life (yr)]])^0.5-VLOOKUP(Power202599[[#This Row],[ASABEtype]],ASABECoefficients88[#Data],7)*Power202599[[#This Row],[Use (hr/yr)]]^0.5+VLOOKUP(Power202599[[#This Row],[ASABEtype]],ASABECoefficients88[#Data],8)*$BO$17)^2+0.25*VLOOKUP(Power202599[[#This Row],[ASABEtype]],ASABECoefficients88[#Data],9)</f>
        <v>0.29400804047164164</v>
      </c>
      <c r="AU17" s="102">
        <f>Power202599[[#This Row],[TradeIn%]]*Power202599[[#This Row],[PriceL]]</f>
        <v>45571.246273104451</v>
      </c>
      <c r="AV17" s="105">
        <f>(Power202599[[#This Row],[PriceP]]-Power202599[[#This Row],[TradeIn$]])/Power202599[[#This Row],[Life (yr)]]/Power202599[[#This Row],[Use (hr/yr)]]</f>
        <v>11.741094215861944</v>
      </c>
      <c r="AW17" s="85">
        <f>((Power202599[[#This Row],[PriceP]]+Power202599[[#This Row],[TradeIn$]])/2*($BO$7+$BO$8+$BO$9)+Power202599[[#This Row],[Shed (ft^2)]]*$BO$12)/Power202599[[#This Row],[Use (hr/yr)]]</f>
        <v>20.733506618962178</v>
      </c>
      <c r="AX17" s="86">
        <f>Power202599[[#This Row],[PriceL]]*(VLOOKUP(Power202599[[#This Row],[ASABEtype]],ASABECoefficients88[#Data],2)*(Power202599[[#This Row],[Life (yr)]]*Power202599[[#This Row],[Use (hr/yr)]]/1000)^VLOOKUP(Power202599[[#This Row],[ASABEtype]],ASABECoefficients88[#Data],3))/Power202599[[#This Row],[Life (yr)]]/Power202599[[#This Row],[Use (hr/yr)]]+Power202599[[#This Row],[Fuel (gal/hr)]]*$BO$10*$BO$11*(10*Power202599[[#This Row],[Life used (%)]])</f>
        <v>6.2</v>
      </c>
      <c r="AY17" s="104">
        <f>Power202599[[#This Row],[Fuel (gal/hph)]]*Power202599[[#This Row],[HP]]</f>
        <v>5.72</v>
      </c>
      <c r="AZ17" s="105">
        <f t="shared" si="3"/>
        <v>32.474600834824123</v>
      </c>
      <c r="BA17" s="88"/>
      <c r="BB17" s="45" t="s">
        <v>453</v>
      </c>
      <c r="BC17" s="89">
        <v>0.15</v>
      </c>
      <c r="BD17" s="89">
        <v>1.6</v>
      </c>
      <c r="BE17" s="89">
        <v>2500</v>
      </c>
      <c r="BF17" s="89">
        <v>0.65290000000000004</v>
      </c>
      <c r="BG17" s="89">
        <v>0.15110000000000001</v>
      </c>
      <c r="BH17" s="89">
        <v>0</v>
      </c>
      <c r="BI17" s="89">
        <v>7.7999999999999996E-3</v>
      </c>
      <c r="BJ17" s="42">
        <f t="shared" si="4"/>
        <v>1.525225E-2</v>
      </c>
      <c r="BK17" s="89">
        <v>0.1235</v>
      </c>
      <c r="BL17" s="90"/>
      <c r="BN17" s="42" t="s">
        <v>565</v>
      </c>
      <c r="BO17" s="110">
        <f>BO14*BO16/BO15</f>
        <v>96.491183820084331</v>
      </c>
    </row>
    <row r="18" spans="1:70">
      <c r="A18" s="38" t="str">
        <f>Implements77[[#This Row],[Implement type]]&amp;", "&amp;Implements77[[#This Row],[Width]]&amp;" "&amp;Implements77[[#This Row],[Width Unit]]</f>
        <v>Cotton stalk puller, 24 Ft</v>
      </c>
      <c r="B18" s="55" t="s">
        <v>667</v>
      </c>
      <c r="C18" s="56">
        <v>24</v>
      </c>
      <c r="D18" s="55" t="s">
        <v>424</v>
      </c>
      <c r="E18" s="56"/>
      <c r="F18" s="55" t="s">
        <v>217</v>
      </c>
      <c r="G18" s="57"/>
      <c r="H18" s="58"/>
      <c r="I18" s="59">
        <f t="shared" si="0"/>
        <v>0</v>
      </c>
      <c r="J18" s="60" t="e">
        <f>VLOOKUP(Implements77[[#This Row],[ASABEtype]],ASABECoefficients88[],4,FALSE)/Implements77[[#This Row],[Use (hr/yr)]]</f>
        <v>#N/A</v>
      </c>
      <c r="K18" s="61"/>
      <c r="L18" s="62">
        <f>IF(Implements77[[#This Row],[Use basis]]="hour",,K18*(C18*O18*P18)/8.25)</f>
        <v>0</v>
      </c>
      <c r="M18" s="63" t="s">
        <v>589</v>
      </c>
      <c r="N18" s="56"/>
      <c r="O18" s="56"/>
      <c r="P18" s="58"/>
      <c r="Q18" s="58"/>
      <c r="R18" s="56"/>
      <c r="S18" s="64" t="e">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#N/A</v>
      </c>
      <c r="T18" s="65" t="e">
        <f>Implements77[[#This Row],[TradeIn%]]*Implements77[[#This Row],[PriceL]]</f>
        <v>#N/A</v>
      </c>
      <c r="U18" s="66" t="e">
        <f>(Implements77[[#This Row],[PriceP]]-Implements77[[#This Row],[TradeIn$]])/Implements77[[#This Row],[Life (yr)]]/Implements77[[#This Row],[Use (hr/yr)]]</f>
        <v>#N/A</v>
      </c>
      <c r="V18" s="66" t="e">
        <f>((Implements77[[#This Row],[PriceP]]+Implements77[[#This Row],[TradeIn$]])/2*($BO$7+$BO$8+$BO$9)+Implements77[[#This Row],[Shed (ft^2)]]*$BO$12)/Implements77[[#This Row],[Use (hr/yr)]]</f>
        <v>#N/A</v>
      </c>
      <c r="W18" s="66" t="e">
        <f>Implements77[[#This Row],[PriceL]]*(VLOOKUP(Implements77[[#This Row],[ASABEtype]],$BB$6:$BL$52,2)*(Implements77[[#This Row],[Life (yr)]]*Implements77[[#This Row],[Use (hr/yr)]]/1000)^VLOOKUP(Implements77[[#This Row],[ASABEtype]],$BB$6:$BL$52,3))/Implements77[[#This Row],[Life (yr)]]/Implements77[[#This Row],[Use (hr/yr)]]</f>
        <v>#N/A</v>
      </c>
      <c r="X18" s="66" t="e">
        <f>Implements77[[#This Row],[Depr ($/hr)]]+Implements77[[#This Row],[OH ($/hr)]]</f>
        <v>#N/A</v>
      </c>
      <c r="Y18" s="66" t="e">
        <f>(Implements77[[#This Row],[PriceP]]-Implements77[[#This Row],[TradeIn$]])/Implements77[[#This Row],[Life (yr)]]/Implements77[[#This Row],[Use (ac/yr)]]</f>
        <v>#N/A</v>
      </c>
      <c r="Z18" s="67" t="e">
        <f>((Implements77[[#This Row],[PriceP]]+Implements77[[#This Row],[TradeIn$]])/2*($BO$7+$BO$8+$BO$9)+Implements77[[#This Row],[Shed (ft^2)]]*$BO$12)/Implements77[[#This Row],[Use (ac/yr)]]</f>
        <v>#N/A</v>
      </c>
      <c r="AA18" s="68" t="e">
        <f>IF(Implements77[[#This Row],[Use basis]]=M136,Implements77[[#This Row],[Rep ($/hr)]],Implements77[[#This Row],[PriceL]]*(VLOOKUP(Implements77[[#This Row],[ASABEtype]],$BB$6:$BL$52,2)*(Implements77[[#This Row],[Life (yr)]]*Implements77[[#This Row],[Use (hr/yr)]]/1000)^VLOOKUP(Implements77[[#This Row],[ASABEtype]],$BB$6:$BL$52,3))/Implements77[[#This Row],[Life (yr)]]/Implements77[[#This Row],[Use (ac/yr)]])</f>
        <v>#N/A</v>
      </c>
      <c r="AB18" s="69" t="e">
        <f>IF(Implements77[[#This Row],[Use basis]]="hour","-",$BO$18/(Implements77[[#This Row],[Width]]*Implements77[[#This Row],[Speed]]*Implements77[[#This Row],[Efficiency]]))</f>
        <v>#DIV/0!</v>
      </c>
      <c r="AC18" s="70" t="e">
        <f>IF(Implements77[[#This Row],[Use basis]]=$M$128,Implements77[[#This Row],[Ownership costs ($/hr)]],SUM(Implements77[[#This Row],[Depr ($/ac)2]:[OH ($/ac)]]))</f>
        <v>#N/A</v>
      </c>
      <c r="AD18" s="70"/>
      <c r="AE18" s="70" t="s">
        <v>659</v>
      </c>
      <c r="AF18" s="70"/>
      <c r="AG18" s="71" t="str">
        <f t="shared" si="1"/>
        <v>160 HP MFWD</v>
      </c>
      <c r="AH18" s="72">
        <v>160</v>
      </c>
      <c r="AI18" s="56" t="s">
        <v>433</v>
      </c>
      <c r="AJ18" s="99">
        <v>166500</v>
      </c>
      <c r="AK18" s="100">
        <v>0.1</v>
      </c>
      <c r="AL18" s="101">
        <f t="shared" si="2"/>
        <v>185000</v>
      </c>
      <c r="AM18" s="77">
        <f>VLOOKUP(Power202599[[#This Row],[ASABEtype]],$BB$6:$BL$52,4,FALSE)</f>
        <v>8000</v>
      </c>
      <c r="AN18" s="75"/>
      <c r="AO18" s="78">
        <f>VLOOKUP(Power202599[[#This Row],[ASABEtype]],ASABECoefficients88[],4,FALSE)/Power202599[[#This Row],[Use (hr/yr)]]*(1-Power202599[[#This Row],[Life used (%)]])</f>
        <v>20</v>
      </c>
      <c r="AP18" s="56">
        <v>400</v>
      </c>
      <c r="AQ18" s="56">
        <v>4.3999999999999997E-2</v>
      </c>
      <c r="AR18" s="56" t="s">
        <v>434</v>
      </c>
      <c r="AS18" s="56">
        <v>200</v>
      </c>
      <c r="AT18" s="82">
        <f>(VLOOKUP(Power202599[[#This Row],[ASABEtype]],ASABECoefficients88[#Data],5)-VLOOKUP(Power202599[[#This Row],[ASABEtype]],ASABECoefficients88[#Data],6)*MIN(Power202599[[#This Row],[Lifespan (hours)]]/Power202599[[#This Row],[Use (hr/yr)]],Power202599[[#This Row],[Life (yr)]])^0.5-VLOOKUP(Power202599[[#This Row],[ASABEtype]],ASABECoefficients88[#Data],7)*Power202599[[#This Row],[Use (hr/yr)]]^0.5+VLOOKUP(Power202599[[#This Row],[ASABEtype]],ASABECoefficients88[#Data],8)*$BO$17)^2+0.25*VLOOKUP(Power202599[[#This Row],[ASABEtype]],ASABECoefficients88[#Data],9)</f>
        <v>0.29400804047164164</v>
      </c>
      <c r="AU18" s="102">
        <f>Power202599[[#This Row],[TradeIn%]]*Power202599[[#This Row],[PriceL]]</f>
        <v>54391.487487253704</v>
      </c>
      <c r="AV18" s="105">
        <f>(Power202599[[#This Row],[PriceP]]-Power202599[[#This Row],[TradeIn$]])/Power202599[[#This Row],[Life (yr)]]/Power202599[[#This Row],[Use (hr/yr)]]</f>
        <v>14.013564064093286</v>
      </c>
      <c r="AW18" s="85">
        <f>((Power202599[[#This Row],[PriceP]]+Power202599[[#This Row],[TradeIn$]])/2*($BO$7+$BO$8+$BO$9)+Power202599[[#This Row],[Shed (ft^2)]]*$BO$12)/Power202599[[#This Row],[Use (hr/yr)]]</f>
        <v>24.836120803277439</v>
      </c>
      <c r="AX18" s="86">
        <f>Power202599[[#This Row],[PriceL]]*(VLOOKUP(Power202599[[#This Row],[ASABEtype]],ASABECoefficients88[#Data],2)*(Power202599[[#This Row],[Life (yr)]]*Power202599[[#This Row],[Use (hr/yr)]]/1000)^VLOOKUP(Power202599[[#This Row],[ASABEtype]],ASABECoefficients88[#Data],3))/Power202599[[#This Row],[Life (yr)]]/Power202599[[#This Row],[Use (hr/yr)]]+Power202599[[#This Row],[Fuel (gal/hr)]]*$BO$10*$BO$11*(10*Power202599[[#This Row],[Life used (%)]])</f>
        <v>7.4</v>
      </c>
      <c r="AY18" s="104">
        <f>Power202599[[#This Row],[Fuel (gal/hph)]]*Power202599[[#This Row],[HP]]</f>
        <v>7.0399999999999991</v>
      </c>
      <c r="AZ18" s="105">
        <f t="shared" si="3"/>
        <v>38.849684867370726</v>
      </c>
      <c r="BA18" s="88"/>
      <c r="BB18" s="45" t="s">
        <v>457</v>
      </c>
      <c r="BC18" s="89">
        <v>0.03</v>
      </c>
      <c r="BD18" s="89">
        <v>2</v>
      </c>
      <c r="BE18" s="89">
        <v>4000</v>
      </c>
      <c r="BF18" s="89">
        <v>0.65290000000000004</v>
      </c>
      <c r="BG18" s="89">
        <v>0.15110000000000001</v>
      </c>
      <c r="BH18" s="89">
        <v>0</v>
      </c>
      <c r="BI18" s="89">
        <v>7.7999999999999996E-3</v>
      </c>
      <c r="BJ18" s="42">
        <f t="shared" si="4"/>
        <v>1.525225E-2</v>
      </c>
      <c r="BK18" s="89">
        <v>0.1235</v>
      </c>
      <c r="BL18" s="90"/>
      <c r="BN18" s="42" t="s">
        <v>458</v>
      </c>
      <c r="BO18" s="89">
        <v>8.25</v>
      </c>
      <c r="BR18" s="38" t="s">
        <v>668</v>
      </c>
    </row>
    <row r="19" spans="1:70">
      <c r="A19" s="38" t="str">
        <f>Implements77[[#This Row],[Implement type]]&amp;", "&amp;Implements77[[#This Row],[Width]]&amp;" "&amp;Implements77[[#This Row],[Width Unit]]&amp; ", per "&amp;Implements77[[#This Row],[Use basis]]</f>
        <v>Anhydrous applicator, 30 Ft Folding, per acre</v>
      </c>
      <c r="B19" s="55" t="s">
        <v>534</v>
      </c>
      <c r="C19" s="56">
        <v>30</v>
      </c>
      <c r="D19" s="111" t="s">
        <v>519</v>
      </c>
      <c r="E19" s="56"/>
      <c r="F19" s="55"/>
      <c r="G19" s="99">
        <v>52000</v>
      </c>
      <c r="H19" s="100">
        <v>0.1</v>
      </c>
      <c r="I19" s="59">
        <f>G19/(1-H19)</f>
        <v>57777.777777777774</v>
      </c>
      <c r="J19" s="60">
        <f>VLOOKUP(Implements77[[#This Row],[ASABEtype]],ASABECoefficients88[],4,FALSE)/Implements77[[#This Row],[Use (hr/yr)]]</f>
        <v>16</v>
      </c>
      <c r="K19" s="56">
        <v>75</v>
      </c>
      <c r="L19" s="62">
        <f>IF(Implements77[[#This Row],[Use basis]]="hour",,K19*(C19*O19*P19)/8.25)</f>
        <v>1145.4545454545453</v>
      </c>
      <c r="M19" s="112" t="s">
        <v>589</v>
      </c>
      <c r="N19" s="56" t="s">
        <v>448</v>
      </c>
      <c r="O19" s="56">
        <v>6</v>
      </c>
      <c r="P19" s="100">
        <v>0.7</v>
      </c>
      <c r="Q19" s="100">
        <v>1.1499999999999999</v>
      </c>
      <c r="R19" s="56">
        <v>180</v>
      </c>
      <c r="S19"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0.26864156752737406</v>
      </c>
      <c r="T19" s="65">
        <f>Implements77[[#This Row],[TradeIn%]]*Implements77[[#This Row],[PriceL]]</f>
        <v>15521.5127904705</v>
      </c>
      <c r="U19" s="66">
        <f>(Implements77[[#This Row],[PriceP]]-Implements77[[#This Row],[TradeIn$]])/Implements77[[#This Row],[Life (yr)]]/Implements77[[#This Row],[Use (hr/yr)]]</f>
        <v>30.398739341274585</v>
      </c>
      <c r="V19" s="66">
        <f>((Implements77[[#This Row],[PriceP]]+Implements77[[#This Row],[TradeIn$]])/2*($BO$7+$BO$8+$BO$9)+Implements77[[#This Row],[Shed (ft^2)]]*$BO$12)/Implements77[[#This Row],[Use (hr/yr)]]</f>
        <v>41.757692546377591</v>
      </c>
      <c r="W19" s="66">
        <f>Implements77[[#This Row],[PriceL]]*(VLOOKUP(Implements77[[#This Row],[ASABEtype]],$BB$6:$BL$52,2)*(Implements77[[#This Row],[Life (yr)]]*Implements77[[#This Row],[Use (hr/yr)]]/1000)^VLOOKUP(Implements77[[#This Row],[ASABEtype]],$BB$6:$BL$52,3))/Implements77[[#This Row],[Life (yr)]]/Implements77[[#This Row],[Use (hr/yr)]]</f>
        <v>38.446406851188989</v>
      </c>
      <c r="X19" s="66">
        <f>Implements77[[#This Row],[Depr ($/hr)]]+Implements77[[#This Row],[OH ($/hr)]]</f>
        <v>72.156431887652175</v>
      </c>
      <c r="Y19" s="66">
        <f>(Implements77[[#This Row],[PriceP]]-Implements77[[#This Row],[TradeIn$]])/Implements77[[#This Row],[Life (yr)]]/Implements77[[#This Row],[Use (ac/yr)]]</f>
        <v>1.9903936473453598</v>
      </c>
      <c r="Z19" s="67">
        <f>((Implements77[[#This Row],[PriceP]]+Implements77[[#This Row],[TradeIn$]])/2*($BO$7+$BO$8+$BO$9)+Implements77[[#This Row],[Shed (ft^2)]]*$BO$12)/Implements77[[#This Row],[Use (ac/yr)]]</f>
        <v>2.734134631012819</v>
      </c>
      <c r="AA19" s="68">
        <f>IF(Implements77[[#This Row],[Use basis]]=M137,Implements77[[#This Row],[Rep ($/hr)]],Implements77[[#This Row],[PriceL]]*(VLOOKUP(Implements77[[#This Row],[ASABEtype]],$BB$6:$BL$52,2)*(Implements77[[#This Row],[Life (yr)]]*Implements77[[#This Row],[Use (hr/yr)]]/1000)^VLOOKUP(Implements77[[#This Row],[ASABEtype]],$BB$6:$BL$52,3))/Implements77[[#This Row],[Life (yr)]]/Implements77[[#This Row],[Use (ac/yr)]])</f>
        <v>2.5173242581135655</v>
      </c>
      <c r="AB19" s="69">
        <f>IF(Implements77[[#This Row],[Use basis]]="hour","-",$BO$18/(Implements77[[#This Row],[Width]]*Implements77[[#This Row],[Speed]]*Implements77[[#This Row],[Efficiency]]))</f>
        <v>6.5476190476190479E-2</v>
      </c>
      <c r="AC19" s="70">
        <f>IF(Implements77[[#This Row],[Use basis]]=$M$128,Implements77[[#This Row],[Ownership costs ($/hr)]],SUM(Implements77[[#This Row],[Depr ($/ac)2]:[OH ($/ac)]]))</f>
        <v>4.7245282783581786</v>
      </c>
      <c r="AD19" s="70"/>
      <c r="AE19" s="38" t="s">
        <v>545</v>
      </c>
      <c r="AF19" s="70"/>
      <c r="AG19" s="71" t="str">
        <f t="shared" si="1"/>
        <v>200 HP MFWD</v>
      </c>
      <c r="AH19" s="72">
        <v>200</v>
      </c>
      <c r="AI19" s="56" t="s">
        <v>433</v>
      </c>
      <c r="AJ19" s="99">
        <v>207000</v>
      </c>
      <c r="AK19" s="100">
        <v>0.1</v>
      </c>
      <c r="AL19" s="101">
        <f t="shared" si="2"/>
        <v>230000</v>
      </c>
      <c r="AM19" s="77">
        <f>VLOOKUP(Power202599[[#This Row],[ASABEtype]],$BB$6:$BL$52,4,FALSE)</f>
        <v>8000</v>
      </c>
      <c r="AN19" s="75"/>
      <c r="AO19" s="78">
        <f>VLOOKUP(Power202599[[#This Row],[ASABEtype]],ASABECoefficients88[],4,FALSE)/Power202599[[#This Row],[Use (hr/yr)]]*(1-Power202599[[#This Row],[Life used (%)]])</f>
        <v>16</v>
      </c>
      <c r="AP19" s="56">
        <v>500</v>
      </c>
      <c r="AQ19" s="56">
        <v>4.3999999999999997E-2</v>
      </c>
      <c r="AR19" s="56" t="s">
        <v>434</v>
      </c>
      <c r="AS19" s="56">
        <v>210</v>
      </c>
      <c r="AT19" s="82">
        <f>(VLOOKUP(Power202599[[#This Row],[ASABEtype]],ASABECoefficients88[#Data],5)-VLOOKUP(Power202599[[#This Row],[ASABEtype]],ASABECoefficients88[#Data],6)*MIN(Power202599[[#This Row],[Lifespan (hours)]]/Power202599[[#This Row],[Use (hr/yr)]],Power202599[[#This Row],[Life (yr)]])^0.5-VLOOKUP(Power202599[[#This Row],[ASABEtype]],ASABECoefficients88[#Data],7)*Power202599[[#This Row],[Use (hr/yr)]]^0.5+VLOOKUP(Power202599[[#This Row],[ASABEtype]],ASABECoefficients88[#Data],8)*$BO$17)^2+0.25*VLOOKUP(Power202599[[#This Row],[ASABEtype]],ASABECoefficients88[#Data],9)</f>
        <v>0.36948886979540946</v>
      </c>
      <c r="AU19" s="102">
        <f>Power202599[[#This Row],[TradeIn%]]*Power202599[[#This Row],[PriceL]]</f>
        <v>84982.440052944177</v>
      </c>
      <c r="AV19" s="105">
        <f>(Power202599[[#This Row],[PriceP]]-Power202599[[#This Row],[TradeIn$]])/Power202599[[#This Row],[Life (yr)]]/Power202599[[#This Row],[Use (hr/yr)]]</f>
        <v>15.252194993381979</v>
      </c>
      <c r="AW19" s="85">
        <f>((Power202599[[#This Row],[PriceP]]+Power202599[[#This Row],[TradeIn$]])/2*($BO$7+$BO$8+$BO$9)+Power202599[[#This Row],[Shed (ft^2)]]*$BO$12)/Power202599[[#This Row],[Use (hr/yr)]]</f>
        <v>26.176445944685558</v>
      </c>
      <c r="AX19" s="86">
        <f>Power202599[[#This Row],[PriceL]]*(VLOOKUP(Power202599[[#This Row],[ASABEtype]],ASABECoefficients88[#Data],2)*(Power202599[[#This Row],[Life (yr)]]*Power202599[[#This Row],[Use (hr/yr)]]/1000)^VLOOKUP(Power202599[[#This Row],[ASABEtype]],ASABECoefficients88[#Data],3))/Power202599[[#This Row],[Life (yr)]]/Power202599[[#This Row],[Use (hr/yr)]]+Power202599[[#This Row],[Fuel (gal/hr)]]*$BO$10*$BO$11*(10*Power202599[[#This Row],[Life used (%)]])</f>
        <v>9.1999999999999993</v>
      </c>
      <c r="AY19" s="104">
        <f>Power202599[[#This Row],[Fuel (gal/hph)]]*Power202599[[#This Row],[HP]]</f>
        <v>8.7999999999999989</v>
      </c>
      <c r="AZ19" s="105">
        <f t="shared" si="3"/>
        <v>41.428640938067538</v>
      </c>
      <c r="BA19" s="88"/>
      <c r="BB19" s="45" t="s">
        <v>459</v>
      </c>
      <c r="BC19" s="89">
        <v>0.16</v>
      </c>
      <c r="BD19" s="89">
        <v>1.6</v>
      </c>
      <c r="BE19" s="89">
        <v>2000</v>
      </c>
      <c r="BF19" s="89">
        <v>0.80910000000000004</v>
      </c>
      <c r="BG19" s="89">
        <v>0.1109</v>
      </c>
      <c r="BH19" s="89">
        <v>0</v>
      </c>
      <c r="BI19" s="89">
        <v>1.4E-3</v>
      </c>
      <c r="BJ19" s="42">
        <f t="shared" si="4"/>
        <v>1.605289E-2</v>
      </c>
      <c r="BK19" s="89">
        <v>0.12670000000000001</v>
      </c>
      <c r="BL19" s="90"/>
    </row>
    <row r="20" spans="1:70">
      <c r="A20" s="38" t="str">
        <f>Implements77[[#This Row],[Implement type]]&amp;", "&amp;Implements77[[#This Row],[Width]]&amp;" "&amp;Implements77[[#This Row],[Width Unit]]&amp; ", per "&amp;Implements77[[#This Row],[Use basis]]</f>
        <v>Anhydrous applicator, 40 Ft Folding, per acre</v>
      </c>
      <c r="B20" s="55" t="s">
        <v>534</v>
      </c>
      <c r="C20" s="56">
        <v>40</v>
      </c>
      <c r="D20" s="111" t="s">
        <v>519</v>
      </c>
      <c r="E20" s="56"/>
      <c r="F20" s="55"/>
      <c r="G20" s="99">
        <v>72500</v>
      </c>
      <c r="H20" s="100">
        <v>0.1</v>
      </c>
      <c r="I20" s="59">
        <f>G20/(1-H20)</f>
        <v>80555.555555555547</v>
      </c>
      <c r="J20" s="60">
        <f>VLOOKUP(Implements77[[#This Row],[ASABEtype]],ASABECoefficients88[],4,FALSE)/Implements77[[#This Row],[Use (hr/yr)]]</f>
        <v>16</v>
      </c>
      <c r="K20" s="56">
        <v>75</v>
      </c>
      <c r="L20" s="62">
        <f>IF(Implements77[[#This Row],[Use basis]]="hour",,K20*(C20*O20*P20)/8.25)</f>
        <v>1527.2727272727273</v>
      </c>
      <c r="M20" s="112" t="s">
        <v>589</v>
      </c>
      <c r="N20" s="56" t="s">
        <v>448</v>
      </c>
      <c r="O20" s="56">
        <v>6</v>
      </c>
      <c r="P20" s="100">
        <v>0.7</v>
      </c>
      <c r="Q20" s="100">
        <v>1.1499999999999999</v>
      </c>
      <c r="R20" s="56">
        <v>200</v>
      </c>
      <c r="S20"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0.26864156752737406</v>
      </c>
      <c r="T20" s="65">
        <f>Implements77[[#This Row],[TradeIn%]]*Implements77[[#This Row],[PriceL]]</f>
        <v>21640.570717482908</v>
      </c>
      <c r="U20" s="66">
        <f>(Implements77[[#This Row],[PriceP]]-Implements77[[#This Row],[TradeIn$]])/Implements77[[#This Row],[Life (yr)]]/Implements77[[#This Row],[Use (hr/yr)]]</f>
        <v>42.38285773543091</v>
      </c>
      <c r="V20" s="66">
        <f>((Implements77[[#This Row],[PriceP]]+Implements77[[#This Row],[TradeIn$]])/2*($BO$7+$BO$8+$BO$9)+Implements77[[#This Row],[Shed (ft^2)]]*$BO$12)/Implements77[[#This Row],[Use (hr/yr)]]</f>
        <v>57.676270056648242</v>
      </c>
      <c r="W20" s="66">
        <f>Implements77[[#This Row],[PriceL]]*(VLOOKUP(Implements77[[#This Row],[ASABEtype]],$BB$6:$BL$52,2)*(Implements77[[#This Row],[Life (yr)]]*Implements77[[#This Row],[Use (hr/yr)]]/1000)^VLOOKUP(Implements77[[#This Row],[ASABEtype]],$BB$6:$BL$52,3))/Implements77[[#This Row],[Life (yr)]]/Implements77[[#This Row],[Use (hr/yr)]]</f>
        <v>53.603163398292345</v>
      </c>
      <c r="X20" s="66">
        <f>Implements77[[#This Row],[Depr ($/hr)]]+Implements77[[#This Row],[OH ($/hr)]]</f>
        <v>100.05912779207915</v>
      </c>
      <c r="Y20" s="66">
        <f>(Implements77[[#This Row],[PriceP]]-Implements77[[#This Row],[TradeIn$]])/Implements77[[#This Row],[Life (yr)]]/Implements77[[#This Row],[Use (ac/yr)]]</f>
        <v>2.081301049507768</v>
      </c>
      <c r="Z20" s="67">
        <f>((Implements77[[#This Row],[PriceP]]+Implements77[[#This Row],[TradeIn$]])/2*($BO$7+$BO$8+$BO$9)+Implements77[[#This Row],[Shed (ft^2)]]*$BO$12)/Implements77[[#This Row],[Use (ac/yr)]]</f>
        <v>2.8323168331389765</v>
      </c>
      <c r="AA20" s="68">
        <f>IF(Implements77[[#This Row],[Use basis]]=M138,Implements77[[#This Row],[Rep ($/hr)]],Implements77[[#This Row],[PriceL]]*(VLOOKUP(Implements77[[#This Row],[ASABEtype]],$BB$6:$BL$52,2)*(Implements77[[#This Row],[Life (yr)]]*Implements77[[#This Row],[Use (hr/yr)]]/1000)^VLOOKUP(Implements77[[#This Row],[ASABEtype]],$BB$6:$BL$52,3))/Implements77[[#This Row],[Life (yr)]]/Implements77[[#This Row],[Use (ac/yr)]])</f>
        <v>2.6322982025947135</v>
      </c>
      <c r="AB20" s="69">
        <f>IF(Implements77[[#This Row],[Use basis]]="hour","-",$BO$18/(Implements77[[#This Row],[Width]]*Implements77[[#This Row],[Speed]]*Implements77[[#This Row],[Efficiency]]))</f>
        <v>4.9107142857142856E-2</v>
      </c>
      <c r="AC20" s="70">
        <f>IF(Implements77[[#This Row],[Use basis]]=$M$128,Implements77[[#This Row],[Ownership costs ($/hr)]],SUM(Implements77[[#This Row],[Depr ($/ac)2]:[OH ($/ac)]]))</f>
        <v>4.9136178826467445</v>
      </c>
      <c r="AD20" s="70"/>
      <c r="AE20" s="38" t="s">
        <v>545</v>
      </c>
      <c r="AF20" s="70"/>
      <c r="AG20" s="71" t="str">
        <f t="shared" si="1"/>
        <v>280 HP MFWD</v>
      </c>
      <c r="AH20" s="72">
        <v>280</v>
      </c>
      <c r="AI20" s="56" t="s">
        <v>433</v>
      </c>
      <c r="AJ20" s="99">
        <v>360000</v>
      </c>
      <c r="AK20" s="100">
        <v>0.15</v>
      </c>
      <c r="AL20" s="101">
        <f t="shared" si="2"/>
        <v>423529.4117647059</v>
      </c>
      <c r="AM20" s="77">
        <f>VLOOKUP(Power202599[[#This Row],[ASABEtype]],$BB$6:$BL$52,4,FALSE)</f>
        <v>8000</v>
      </c>
      <c r="AN20" s="75"/>
      <c r="AO20" s="78">
        <f>VLOOKUP(Power202599[[#This Row],[ASABEtype]],ASABECoefficients88[],4,FALSE)/Power202599[[#This Row],[Use (hr/yr)]]*(1-Power202599[[#This Row],[Life used (%)]])</f>
        <v>16</v>
      </c>
      <c r="AP20" s="56">
        <v>500</v>
      </c>
      <c r="AQ20" s="56">
        <v>4.3999999999999997E-2</v>
      </c>
      <c r="AR20" s="56" t="s">
        <v>434</v>
      </c>
      <c r="AS20" s="56">
        <v>250</v>
      </c>
      <c r="AT20" s="82">
        <f>(VLOOKUP(Power202599[[#This Row],[ASABEtype]],ASABECoefficients88[#Data],5)-VLOOKUP(Power202599[[#This Row],[ASABEtype]],ASABECoefficients88[#Data],6)*MIN(Power202599[[#This Row],[Lifespan (hours)]]/Power202599[[#This Row],[Use (hr/yr)]],Power202599[[#This Row],[Life (yr)]])^0.5-VLOOKUP(Power202599[[#This Row],[ASABEtype]],ASABECoefficients88[#Data],7)*Power202599[[#This Row],[Use (hr/yr)]]^0.5+VLOOKUP(Power202599[[#This Row],[ASABEtype]],ASABECoefficients88[#Data],8)*$BO$17)^2+0.25*VLOOKUP(Power202599[[#This Row],[ASABEtype]],ASABECoefficients88[#Data],9)</f>
        <v>0.36948886979540946</v>
      </c>
      <c r="AU20" s="102">
        <f>Power202599[[#This Row],[TradeIn%]]*Power202599[[#This Row],[PriceL]]</f>
        <v>156489.40367805577</v>
      </c>
      <c r="AV20" s="105">
        <f>(Power202599[[#This Row],[PriceP]]-Power202599[[#This Row],[TradeIn$]])/Power202599[[#This Row],[Life (yr)]]/Power202599[[#This Row],[Use (hr/yr)]]</f>
        <v>25.438824540243029</v>
      </c>
      <c r="AW20" s="85">
        <f>((Power202599[[#This Row],[PriceP]]+Power202599[[#This Row],[TradeIn$]])/2*($BO$7+$BO$8+$BO$9)+Power202599[[#This Row],[Shed (ft^2)]]*$BO$12)/Power202599[[#This Row],[Use (hr/yr)]]</f>
        <v>46.109312225507928</v>
      </c>
      <c r="AX20" s="86">
        <f>Power202599[[#This Row],[PriceL]]*(VLOOKUP(Power202599[[#This Row],[ASABEtype]],ASABECoefficients88[#Data],2)*(Power202599[[#This Row],[Life (yr)]]*Power202599[[#This Row],[Use (hr/yr)]]/1000)^VLOOKUP(Power202599[[#This Row],[ASABEtype]],ASABECoefficients88[#Data],3))/Power202599[[#This Row],[Life (yr)]]/Power202599[[#This Row],[Use (hr/yr)]]+Power202599[[#This Row],[Fuel (gal/hr)]]*$BO$10*$BO$11*(10*Power202599[[#This Row],[Life used (%)]])</f>
        <v>16.941176470588239</v>
      </c>
      <c r="AY20" s="104">
        <f>Power202599[[#This Row],[Fuel (gal/hph)]]*Power202599[[#This Row],[HP]]</f>
        <v>12.319999999999999</v>
      </c>
      <c r="AZ20" s="105">
        <f t="shared" si="3"/>
        <v>71.548136765750954</v>
      </c>
      <c r="BA20" s="88"/>
      <c r="BB20" s="45" t="s">
        <v>447</v>
      </c>
      <c r="BC20" s="89">
        <v>3.0000000000000001E-3</v>
      </c>
      <c r="BD20" s="89">
        <v>2</v>
      </c>
      <c r="BE20" s="89">
        <v>10000</v>
      </c>
      <c r="BF20" s="89">
        <v>0.86409999999999998</v>
      </c>
      <c r="BG20" s="89">
        <v>0.15640000000000001</v>
      </c>
      <c r="BH20" s="89">
        <v>3.3999999999999998E-3</v>
      </c>
      <c r="BI20" s="89">
        <v>4.5999999999999999E-3</v>
      </c>
      <c r="BJ20" s="42">
        <f t="shared" si="4"/>
        <v>7.3959999999999989E-3</v>
      </c>
      <c r="BK20" s="89">
        <v>8.5999999999999993E-2</v>
      </c>
      <c r="BL20" s="90"/>
    </row>
    <row r="21" spans="1:70">
      <c r="A21" s="38" t="str">
        <f>Implements77[[#This Row],[Implement type]]&amp;", "&amp;Implements77[[#This Row],[Width]]&amp;" "&amp;Implements77[[#This Row],[Width Unit]]</f>
        <v>Coulter-side dress applicator, 20 Ft</v>
      </c>
      <c r="B21" s="55" t="s">
        <v>669</v>
      </c>
      <c r="C21" s="56">
        <v>20</v>
      </c>
      <c r="D21" s="55" t="s">
        <v>424</v>
      </c>
      <c r="E21" s="56"/>
      <c r="F21" s="55" t="s">
        <v>217</v>
      </c>
      <c r="G21" s="57">
        <v>78500</v>
      </c>
      <c r="H21" s="58">
        <v>0.1</v>
      </c>
      <c r="I21" s="59">
        <f t="shared" ref="I21:I84" si="5">G21/(1-H21)</f>
        <v>87222.222222222219</v>
      </c>
      <c r="J21" s="60">
        <f>VLOOKUP(Implements77[[#This Row],[ASABEtype]],ASABECoefficients88[],4,FALSE)/Implements77[[#This Row],[Use (hr/yr)]]</f>
        <v>12</v>
      </c>
      <c r="K21" s="61">
        <v>100</v>
      </c>
      <c r="L21" s="62">
        <f>IF(Implements77[[#This Row],[Use basis]]="hour",,K21*(C21*O21*P21)/8.25)</f>
        <v>1357.5757575757575</v>
      </c>
      <c r="M21" s="63" t="s">
        <v>589</v>
      </c>
      <c r="N21" s="56" t="s">
        <v>448</v>
      </c>
      <c r="O21" s="56">
        <v>7</v>
      </c>
      <c r="P21" s="58">
        <v>0.8</v>
      </c>
      <c r="Q21" s="58">
        <v>1.1000000000000001</v>
      </c>
      <c r="R21" s="56">
        <v>225</v>
      </c>
      <c r="S21"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0.34413236901087485</v>
      </c>
      <c r="T21" s="65">
        <f>Implements77[[#This Row],[TradeIn%]]*Implements77[[#This Row],[PriceL]]</f>
        <v>30015.989963726304</v>
      </c>
      <c r="U21" s="66">
        <f>(Implements77[[#This Row],[PriceP]]-Implements77[[#This Row],[TradeIn$]])/Implements77[[#This Row],[Life (yr)]]/Implements77[[#This Row],[Use (hr/yr)]]</f>
        <v>40.403341696894749</v>
      </c>
      <c r="V21" s="66">
        <f>((Implements77[[#This Row],[PriceP]]+Implements77[[#This Row],[TradeIn$]])/2*($BO$7+$BO$8+$BO$9)+Implements77[[#This Row],[Shed (ft^2)]]*$BO$12)/Implements77[[#This Row],[Use (hr/yr)]]</f>
        <v>49.818325558948885</v>
      </c>
      <c r="W21" s="66">
        <f>Implements77[[#This Row],[PriceL]]*(VLOOKUP(Implements77[[#This Row],[ASABEtype]],$BB$6:$BL$52,2)*(Implements77[[#This Row],[Life (yr)]]*Implements77[[#This Row],[Use (hr/yr)]]/1000)^VLOOKUP(Implements77[[#This Row],[ASABEtype]],$BB$6:$BL$52,3))/Implements77[[#This Row],[Life (yr)]]/Implements77[[#This Row],[Use (hr/yr)]]</f>
        <v>58.039287265737229</v>
      </c>
      <c r="X21" s="66">
        <f>Implements77[[#This Row],[Depr ($/hr)]]+Implements77[[#This Row],[OH ($/hr)]]</f>
        <v>90.221667255843641</v>
      </c>
      <c r="Y21" s="66">
        <f>(Implements77[[#This Row],[PriceP]]-Implements77[[#This Row],[TradeIn$]])/Implements77[[#This Row],[Life (yr)]]/Implements77[[#This Row],[Use (ac/yr)]]</f>
        <v>2.9761390089230511</v>
      </c>
      <c r="Z21" s="67">
        <f>((Implements77[[#This Row],[PriceP]]+Implements77[[#This Row],[TradeIn$]])/2*($BO$7+$BO$8+$BO$9)+Implements77[[#This Row],[Shed (ft^2)]]*$BO$12)/Implements77[[#This Row],[Use (ac/yr)]]</f>
        <v>3.669653445190431</v>
      </c>
      <c r="AA21" s="68">
        <f>IF(Implements77[[#This Row],[Use basis]]=M139,Implements77[[#This Row],[Rep ($/hr)]],Implements77[[#This Row],[PriceL]]*(VLOOKUP(Implements77[[#This Row],[ASABEtype]],$BB$6:$BL$52,2)*(Implements77[[#This Row],[Life (yr)]]*Implements77[[#This Row],[Use (hr/yr)]]/1000)^VLOOKUP(Implements77[[#This Row],[ASABEtype]],$BB$6:$BL$52,3))/Implements77[[#This Row],[Life (yr)]]/Implements77[[#This Row],[Use (ac/yr)]])</f>
        <v>4.2752153566279656</v>
      </c>
      <c r="AB21" s="69">
        <f>IF(Implements77[[#This Row],[Use basis]]="hour","-",$BO$18/(Implements77[[#This Row],[Width]]*Implements77[[#This Row],[Speed]]*Implements77[[#This Row],[Efficiency]]))</f>
        <v>7.3660714285714288E-2</v>
      </c>
      <c r="AC21" s="70">
        <f>IF(Implements77[[#This Row],[Use basis]]=$M$128,Implements77[[#This Row],[Ownership costs ($/hr)]],SUM(Implements77[[#This Row],[Depr ($/ac)2]:[OH ($/ac)]]))</f>
        <v>6.6457924541134821</v>
      </c>
      <c r="AD21" s="70"/>
      <c r="AE21" s="70" t="s">
        <v>670</v>
      </c>
      <c r="AF21" s="70"/>
      <c r="AG21" s="71" t="str">
        <f>CONCATENATE(AH21&amp;" "&amp;AI21)</f>
        <v>340 HP MFWD</v>
      </c>
      <c r="AH21" s="72">
        <v>340</v>
      </c>
      <c r="AI21" s="56" t="s">
        <v>433</v>
      </c>
      <c r="AJ21" s="99">
        <v>416000</v>
      </c>
      <c r="AK21" s="100">
        <v>0.15</v>
      </c>
      <c r="AL21" s="101">
        <f t="shared" si="2"/>
        <v>489411.76470588235</v>
      </c>
      <c r="AM21" s="77">
        <f>VLOOKUP(Power202599[[#This Row],[ASABEtype]],$BB$6:$BL$52,4,FALSE)</f>
        <v>8000</v>
      </c>
      <c r="AN21" s="75"/>
      <c r="AO21" s="78">
        <f>VLOOKUP(Power202599[[#This Row],[ASABEtype]],ASABECoefficients88[],4,FALSE)/Power202599[[#This Row],[Use (hr/yr)]]*(1-Power202599[[#This Row],[Life used (%)]])</f>
        <v>16</v>
      </c>
      <c r="AP21" s="56">
        <v>500</v>
      </c>
      <c r="AQ21" s="56">
        <v>4.3999999999999997E-2</v>
      </c>
      <c r="AR21" s="56" t="s">
        <v>434</v>
      </c>
      <c r="AS21" s="56">
        <v>250</v>
      </c>
      <c r="AT21" s="82">
        <f>(VLOOKUP(Power202599[[#This Row],[ASABEtype]],ASABECoefficients88[#Data],5)-VLOOKUP(Power202599[[#This Row],[ASABEtype]],ASABECoefficients88[#Data],6)*MIN(Power202599[[#This Row],[Lifespan (hours)]]/Power202599[[#This Row],[Use (hr/yr)]],Power202599[[#This Row],[Life (yr)]])^0.5-VLOOKUP(Power202599[[#This Row],[ASABEtype]],ASABECoefficients88[#Data],7)*Power202599[[#This Row],[Use (hr/yr)]]^0.5+VLOOKUP(Power202599[[#This Row],[ASABEtype]],ASABECoefficients88[#Data],8)*$BO$17)^2+0.25*VLOOKUP(Power202599[[#This Row],[ASABEtype]],ASABECoefficients88[#Data],9)</f>
        <v>0.36948886979540946</v>
      </c>
      <c r="AU21" s="102">
        <f>Power202599[[#This Row],[TradeIn%]]*Power202599[[#This Row],[PriceL]]</f>
        <v>180832.19980575333</v>
      </c>
      <c r="AV21" s="105">
        <f>(Power202599[[#This Row],[PriceP]]-Power202599[[#This Row],[TradeIn$]])/Power202599[[#This Row],[Life (yr)]]/Power202599[[#This Row],[Use (hr/yr)]]</f>
        <v>29.395975024280833</v>
      </c>
      <c r="AW21" s="85">
        <f>((Power202599[[#This Row],[PriceP]]+Power202599[[#This Row],[TradeIn$]])/2*($BO$7+$BO$8+$BO$9)+Power202599[[#This Row],[Shed (ft^2)]]*$BO$12)/Power202599[[#This Row],[Use (hr/yr)]]</f>
        <v>53.219649682809163</v>
      </c>
      <c r="AX21" s="86">
        <f>Power202599[[#This Row],[PriceL]]*(VLOOKUP(Power202599[[#This Row],[ASABEtype]],ASABECoefficients88[#Data],2)*(Power202599[[#This Row],[Life (yr)]]*Power202599[[#This Row],[Use (hr/yr)]]/1000)^VLOOKUP(Power202599[[#This Row],[ASABEtype]],ASABECoefficients88[#Data],3))/Power202599[[#This Row],[Life (yr)]]/Power202599[[#This Row],[Use (hr/yr)]]+Power202599[[#This Row],[Fuel (gal/hr)]]*$BO$10*$BO$11*(10*Power202599[[#This Row],[Life used (%)]])</f>
        <v>19.576470588235292</v>
      </c>
      <c r="AY21" s="104">
        <f>Power202599[[#This Row],[Fuel (gal/hph)]]*Power202599[[#This Row],[HP]]</f>
        <v>14.959999999999999</v>
      </c>
      <c r="AZ21" s="105">
        <f t="shared" si="3"/>
        <v>82.615624707089992</v>
      </c>
      <c r="BA21" s="88"/>
      <c r="BB21" s="45" t="s">
        <v>461</v>
      </c>
      <c r="BC21" s="89">
        <v>0.32</v>
      </c>
      <c r="BD21" s="89">
        <v>2.1</v>
      </c>
      <c r="BE21" s="89">
        <v>1500</v>
      </c>
      <c r="BF21" s="89">
        <v>1.2211000000000001</v>
      </c>
      <c r="BG21" s="89">
        <v>0.17369999999999999</v>
      </c>
      <c r="BH21" s="89">
        <v>0</v>
      </c>
      <c r="BI21" s="89">
        <v>-1.6999999999999999E-3</v>
      </c>
      <c r="BJ21" s="42">
        <f t="shared" si="4"/>
        <v>1.5976960000000002E-2</v>
      </c>
      <c r="BK21" s="89">
        <v>0.12640000000000001</v>
      </c>
      <c r="BL21" s="90"/>
    </row>
    <row r="22" spans="1:70">
      <c r="A22" s="38" t="str">
        <f>Implements77[[#This Row],[Implement type]]&amp;", "&amp;Implements77[[#This Row],[Width]]&amp;" "&amp;Implements77[[#This Row],[Width Unit]]</f>
        <v>Coulter-side dress applicator, 30 Ft Folding</v>
      </c>
      <c r="B22" s="55" t="s">
        <v>669</v>
      </c>
      <c r="C22" s="56">
        <v>30</v>
      </c>
      <c r="D22" s="55" t="s">
        <v>519</v>
      </c>
      <c r="E22" s="56"/>
      <c r="F22" s="55" t="s">
        <v>652</v>
      </c>
      <c r="G22" s="57">
        <v>96000</v>
      </c>
      <c r="H22" s="58">
        <v>0.1</v>
      </c>
      <c r="I22" s="59">
        <f t="shared" si="5"/>
        <v>106666.66666666666</v>
      </c>
      <c r="J22" s="60">
        <f>VLOOKUP(Implements77[[#This Row],[ASABEtype]],ASABECoefficients88[],4,FALSE)/Implements77[[#This Row],[Use (hr/yr)]]</f>
        <v>12</v>
      </c>
      <c r="K22" s="61">
        <v>100</v>
      </c>
      <c r="L22" s="62">
        <f>IF(Implements77[[#This Row],[Use basis]]="hour",,K22*(C22*O22*P22)/8.25)</f>
        <v>2036.3636363636363</v>
      </c>
      <c r="M22" s="63" t="s">
        <v>589</v>
      </c>
      <c r="N22" s="56" t="s">
        <v>448</v>
      </c>
      <c r="O22" s="56">
        <v>7</v>
      </c>
      <c r="P22" s="58">
        <v>0.8</v>
      </c>
      <c r="Q22" s="58">
        <v>1.1000000000000001</v>
      </c>
      <c r="R22" s="56">
        <v>300</v>
      </c>
      <c r="S22"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0.34413236901087485</v>
      </c>
      <c r="T22" s="65">
        <f>Implements77[[#This Row],[TradeIn%]]*Implements77[[#This Row],[PriceL]]</f>
        <v>36707.452694493317</v>
      </c>
      <c r="U22" s="66">
        <f>(Implements77[[#This Row],[PriceP]]-Implements77[[#This Row],[TradeIn$]])/Implements77[[#This Row],[Life (yr)]]/Implements77[[#This Row],[Use (hr/yr)]]</f>
        <v>49.410456087922242</v>
      </c>
      <c r="V22" s="66">
        <f>((Implements77[[#This Row],[PriceP]]+Implements77[[#This Row],[TradeIn$]])/2*($BO$7+$BO$8+$BO$9)+Implements77[[#This Row],[Shed (ft^2)]]*$BO$12)/Implements77[[#This Row],[Use (hr/yr)]]</f>
        <v>61.123047817313292</v>
      </c>
      <c r="W22" s="66">
        <f>Implements77[[#This Row],[PriceL]]*(VLOOKUP(Implements77[[#This Row],[ASABEtype]],$BB$6:$BL$52,2)*(Implements77[[#This Row],[Life (yr)]]*Implements77[[#This Row],[Use (hr/yr)]]/1000)^VLOOKUP(Implements77[[#This Row],[ASABEtype]],$BB$6:$BL$52,3))/Implements77[[#This Row],[Life (yr)]]/Implements77[[#This Row],[Use (hr/yr)]]</f>
        <v>70.977981879118133</v>
      </c>
      <c r="X22" s="66">
        <f>Implements77[[#This Row],[Depr ($/hr)]]+Implements77[[#This Row],[OH ($/hr)]]</f>
        <v>110.53350390523553</v>
      </c>
      <c r="Y22" s="66">
        <f>(Implements77[[#This Row],[PriceP]]-Implements77[[#This Row],[TradeIn$]])/Implements77[[#This Row],[Life (yr)]]/Implements77[[#This Row],[Use (ac/yr)]]</f>
        <v>2.4264063257461816</v>
      </c>
      <c r="Z22" s="67">
        <f>((Implements77[[#This Row],[PriceP]]+Implements77[[#This Row],[TradeIn$]])/2*($BO$7+$BO$8+$BO$9)+Implements77[[#This Row],[Shed (ft^2)]]*$BO$12)/Implements77[[#This Row],[Use (ac/yr)]]</f>
        <v>3.0015782410287777</v>
      </c>
      <c r="AA22" s="68">
        <f>IF(Implements77[[#This Row],[Use basis]]=M140,Implements77[[#This Row],[Rep ($/hr)]],Implements77[[#This Row],[PriceL]]*(VLOOKUP(Implements77[[#This Row],[ASABEtype]],$BB$6:$BL$52,2)*(Implements77[[#This Row],[Life (yr)]]*Implements77[[#This Row],[Use (hr/yr)]]/1000)^VLOOKUP(Implements77[[#This Row],[ASABEtype]],$BB$6:$BL$52,3))/Implements77[[#This Row],[Life (yr)]]/Implements77[[#This Row],[Use (ac/yr)]])</f>
        <v>3.4855258958495514</v>
      </c>
      <c r="AB22" s="69">
        <f>IF(Implements77[[#This Row],[Use basis]]="hour","-",$BO$18/(Implements77[[#This Row],[Width]]*Implements77[[#This Row],[Speed]]*Implements77[[#This Row],[Efficiency]]))</f>
        <v>4.9107142857142856E-2</v>
      </c>
      <c r="AC22" s="70">
        <f>IF(Implements77[[#This Row],[Use basis]]=$M$128,Implements77[[#This Row],[Ownership costs ($/hr)]],SUM(Implements77[[#This Row],[Depr ($/ac)2]:[OH ($/ac)]]))</f>
        <v>5.4279845667749598</v>
      </c>
      <c r="AD22" s="70"/>
      <c r="AE22" s="70" t="s">
        <v>670</v>
      </c>
      <c r="AF22" s="70"/>
      <c r="AG22" s="71" t="str">
        <f>CONCATENATE(AH22&amp;" "&amp;AI22)</f>
        <v>400 HP 4WD</v>
      </c>
      <c r="AH22" s="72">
        <v>400</v>
      </c>
      <c r="AI22" s="56" t="s">
        <v>449</v>
      </c>
      <c r="AJ22" s="99">
        <v>425000</v>
      </c>
      <c r="AK22" s="100">
        <v>0.15</v>
      </c>
      <c r="AL22" s="101">
        <f t="shared" si="2"/>
        <v>500000</v>
      </c>
      <c r="AM22" s="77">
        <f>VLOOKUP(Power202599[[#This Row],[ASABEtype]],$BB$6:$BL$52,4,FALSE)</f>
        <v>10000</v>
      </c>
      <c r="AN22" s="75"/>
      <c r="AO22" s="78">
        <f>VLOOKUP(Power202599[[#This Row],[ASABEtype]],ASABECoefficients88[],4,FALSE)/Power202599[[#This Row],[Use (hr/yr)]]*(1-Power202599[[#This Row],[Life used (%)]])</f>
        <v>20</v>
      </c>
      <c r="AP22" s="56">
        <v>500</v>
      </c>
      <c r="AQ22" s="56">
        <v>4.3999999999999997E-2</v>
      </c>
      <c r="AR22" s="56" t="s">
        <v>447</v>
      </c>
      <c r="AS22" s="56">
        <v>250</v>
      </c>
      <c r="AT22" s="82">
        <f>(VLOOKUP(Power202599[[#This Row],[ASABEtype]],ASABECoefficients88[#Data],5)-VLOOKUP(Power202599[[#This Row],[ASABEtype]],ASABECoefficients88[#Data],6)*MIN(Power202599[[#This Row],[Lifespan (hours)]]/Power202599[[#This Row],[Use (hr/yr)]],Power202599[[#This Row],[Life (yr)]])^0.5-VLOOKUP(Power202599[[#This Row],[ASABEtype]],ASABECoefficients88[#Data],7)*Power202599[[#This Row],[Use (hr/yr)]]^0.5+VLOOKUP(Power202599[[#This Row],[ASABEtype]],ASABECoefficients88[#Data],8)*$BO$17)^2+0.25*VLOOKUP(Power202599[[#This Row],[ASABEtype]],ASABECoefficients88[#Data],9)</f>
        <v>0.28539574066859319</v>
      </c>
      <c r="AU22" s="102">
        <f>Power202599[[#This Row],[TradeIn%]]*Power202599[[#This Row],[PriceL]]</f>
        <v>142697.8703342966</v>
      </c>
      <c r="AV22" s="105">
        <f>(Power202599[[#This Row],[PriceP]]-Power202599[[#This Row],[TradeIn$]])/Power202599[[#This Row],[Life (yr)]]/Power202599[[#This Row],[Use (hr/yr)]]</f>
        <v>28.230212966570338</v>
      </c>
      <c r="AW22" s="85">
        <f>((Power202599[[#This Row],[PriceP]]+Power202599[[#This Row],[TradeIn$]])/2*($BO$7+$BO$8+$BO$9)+Power202599[[#This Row],[Shed (ft^2)]]*$BO$12)/Power202599[[#This Row],[Use (hr/yr)]]</f>
        <v>50.641261524585254</v>
      </c>
      <c r="AX22" s="86">
        <f>Power202599[[#This Row],[PriceL]]*(VLOOKUP(Power202599[[#This Row],[ASABEtype]],ASABECoefficients88[#Data],2)*(Power202599[[#This Row],[Life (yr)]]*Power202599[[#This Row],[Use (hr/yr)]]/1000)^VLOOKUP(Power202599[[#This Row],[ASABEtype]],ASABECoefficients88[#Data],3))/Power202599[[#This Row],[Life (yr)]]/Power202599[[#This Row],[Use (hr/yr)]]+Power202599[[#This Row],[Fuel (gal/hr)]]*$BO$10*$BO$11*(10*Power202599[[#This Row],[Life used (%)]])</f>
        <v>15</v>
      </c>
      <c r="AY22" s="104">
        <f>Power202599[[#This Row],[Fuel (gal/hph)]]*Power202599[[#This Row],[HP]]</f>
        <v>17.599999999999998</v>
      </c>
      <c r="AZ22" s="105">
        <f t="shared" si="3"/>
        <v>78.871474491155595</v>
      </c>
      <c r="BA22" s="88"/>
      <c r="BB22" s="45" t="s">
        <v>462</v>
      </c>
      <c r="BC22" s="89">
        <v>0.18</v>
      </c>
      <c r="BD22" s="89">
        <v>1.7</v>
      </c>
      <c r="BE22" s="89">
        <v>2000</v>
      </c>
      <c r="BF22" s="89">
        <v>0.71940000000000004</v>
      </c>
      <c r="BG22" s="89">
        <v>0.11020000000000001</v>
      </c>
      <c r="BH22" s="89">
        <v>0</v>
      </c>
      <c r="BI22" s="89">
        <v>3.0000000000000001E-3</v>
      </c>
      <c r="BJ22" s="42">
        <f t="shared" si="4"/>
        <v>1.4713690000000001E-2</v>
      </c>
      <c r="BK22" s="89">
        <v>0.12130000000000001</v>
      </c>
      <c r="BL22" s="90"/>
    </row>
    <row r="23" spans="1:70">
      <c r="A23" s="38" t="str">
        <f>Implements77[[#This Row],[Implement type]]&amp;", "&amp;Implements77[[#This Row],[Width]]&amp;" "&amp;Implements77[[#This Row],[Width Unit]]</f>
        <v>Coulter-side dress applicator, 40 Ft Folding</v>
      </c>
      <c r="B23" s="55" t="s">
        <v>669</v>
      </c>
      <c r="C23" s="56">
        <v>40</v>
      </c>
      <c r="D23" s="55" t="s">
        <v>519</v>
      </c>
      <c r="E23" s="56"/>
      <c r="F23" s="55" t="s">
        <v>671</v>
      </c>
      <c r="G23" s="57">
        <v>114500</v>
      </c>
      <c r="H23" s="58">
        <v>0.1</v>
      </c>
      <c r="I23" s="59">
        <f t="shared" si="5"/>
        <v>127222.22222222222</v>
      </c>
      <c r="J23" s="60">
        <f>VLOOKUP(Implements77[[#This Row],[ASABEtype]],ASABECoefficients88[],4,FALSE)/Implements77[[#This Row],[Use (hr/yr)]]</f>
        <v>12</v>
      </c>
      <c r="K23" s="61">
        <v>100</v>
      </c>
      <c r="L23" s="62">
        <f>IF(Implements77[[#This Row],[Use basis]]="hour",,K23*(C23*O23*P23)/8.25)</f>
        <v>2715.151515151515</v>
      </c>
      <c r="M23" s="63" t="s">
        <v>589</v>
      </c>
      <c r="N23" s="56" t="s">
        <v>448</v>
      </c>
      <c r="O23" s="56">
        <v>7</v>
      </c>
      <c r="P23" s="58">
        <v>0.8</v>
      </c>
      <c r="Q23" s="58">
        <v>1.1000000000000001</v>
      </c>
      <c r="R23" s="56">
        <v>400</v>
      </c>
      <c r="S23"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0.34413236901087485</v>
      </c>
      <c r="T23" s="65">
        <f>Implements77[[#This Row],[TradeIn%]]*Implements77[[#This Row],[PriceL]]</f>
        <v>43781.284724161298</v>
      </c>
      <c r="U23" s="66">
        <f>(Implements77[[#This Row],[PriceP]]-Implements77[[#This Row],[TradeIn$]])/Implements77[[#This Row],[Life (yr)]]/Implements77[[#This Row],[Use (hr/yr)]]</f>
        <v>58.932262729865585</v>
      </c>
      <c r="V23" s="66">
        <f>((Implements77[[#This Row],[PriceP]]+Implements77[[#This Row],[TradeIn$]])/2*($BO$7+$BO$8+$BO$9)+Implements77[[#This Row],[Shed (ft^2)]]*$BO$12)/Implements77[[#This Row],[Use (hr/yr)]]</f>
        <v>73.239468490441368</v>
      </c>
      <c r="W23" s="66">
        <f>Implements77[[#This Row],[PriceL]]*(VLOOKUP(Implements77[[#This Row],[ASABEtype]],$BB$6:$BL$52,2)*(Implements77[[#This Row],[Life (yr)]]*Implements77[[#This Row],[Use (hr/yr)]]/1000)^VLOOKUP(Implements77[[#This Row],[ASABEtype]],$BB$6:$BL$52,3))/Implements77[[#This Row],[Life (yr)]]/Implements77[[#This Row],[Use (hr/yr)]]</f>
        <v>84.656030470406535</v>
      </c>
      <c r="X23" s="66">
        <f>Implements77[[#This Row],[Depr ($/hr)]]+Implements77[[#This Row],[OH ($/hr)]]</f>
        <v>132.17173122030695</v>
      </c>
      <c r="Y23" s="66">
        <f>(Implements77[[#This Row],[PriceP]]-Implements77[[#This Row],[TradeIn$]])/Implements77[[#This Row],[Life (yr)]]/Implements77[[#This Row],[Use (ac/yr)]]</f>
        <v>2.1704962835776391</v>
      </c>
      <c r="Z23" s="67">
        <f>((Implements77[[#This Row],[PriceP]]+Implements77[[#This Row],[TradeIn$]])/2*($BO$7+$BO$8+$BO$9)+Implements77[[#This Row],[Shed (ft^2)]]*$BO$12)/Implements77[[#This Row],[Use (ac/yr)]]</f>
        <v>2.6974357814559879</v>
      </c>
      <c r="AA23" s="68">
        <f>IF(Implements77[[#This Row],[Use basis]]=M141,Implements77[[#This Row],[Rep ($/hr)]],Implements77[[#This Row],[PriceL]]*(VLOOKUP(Implements77[[#This Row],[ASABEtype]],$BB$6:$BL$52,2)*(Implements77[[#This Row],[Life (yr)]]*Implements77[[#This Row],[Use (hr/yr)]]/1000)^VLOOKUP(Implements77[[#This Row],[ASABEtype]],$BB$6:$BL$52,3))/Implements77[[#This Row],[Life (yr)]]/Implements77[[#This Row],[Use (ac/yr)]])</f>
        <v>3.1179118365216691</v>
      </c>
      <c r="AB23" s="69">
        <f>IF(Implements77[[#This Row],[Use basis]]="hour","-",$BO$18/(Implements77[[#This Row],[Width]]*Implements77[[#This Row],[Speed]]*Implements77[[#This Row],[Efficiency]]))</f>
        <v>3.6830357142857144E-2</v>
      </c>
      <c r="AC23" s="70">
        <f>IF(Implements77[[#This Row],[Use basis]]=$M$128,Implements77[[#This Row],[Ownership costs ($/hr)]],SUM(Implements77[[#This Row],[Depr ($/ac)2]:[OH ($/ac)]]))</f>
        <v>4.8679320650336271</v>
      </c>
      <c r="AD23" s="70"/>
      <c r="AE23" s="70" t="s">
        <v>670</v>
      </c>
      <c r="AF23" s="70"/>
      <c r="AG23" s="71" t="str">
        <f t="shared" si="1"/>
        <v>475 HP 4WD</v>
      </c>
      <c r="AH23" s="72">
        <v>475</v>
      </c>
      <c r="AI23" s="56" t="s">
        <v>449</v>
      </c>
      <c r="AJ23" s="99">
        <v>510000</v>
      </c>
      <c r="AK23" s="100">
        <v>0.15</v>
      </c>
      <c r="AL23" s="101">
        <f t="shared" si="2"/>
        <v>600000</v>
      </c>
      <c r="AM23" s="77">
        <f>VLOOKUP(Power202599[[#This Row],[ASABEtype]],$BB$6:$BL$52,4,FALSE)</f>
        <v>10000</v>
      </c>
      <c r="AN23" s="75"/>
      <c r="AO23" s="78">
        <f>VLOOKUP(Power202599[[#This Row],[ASABEtype]],ASABECoefficients88[],4,FALSE)/Power202599[[#This Row],[Use (hr/yr)]]*(1-Power202599[[#This Row],[Life used (%)]])</f>
        <v>20</v>
      </c>
      <c r="AP23" s="56">
        <v>500</v>
      </c>
      <c r="AQ23" s="56">
        <v>4.3999999999999997E-2</v>
      </c>
      <c r="AR23" s="56" t="s">
        <v>447</v>
      </c>
      <c r="AS23" s="56">
        <v>250</v>
      </c>
      <c r="AT23" s="82">
        <f>(VLOOKUP(Power202599[[#This Row],[ASABEtype]],ASABECoefficients88[#Data],5)-VLOOKUP(Power202599[[#This Row],[ASABEtype]],ASABECoefficients88[#Data],6)*MIN(Power202599[[#This Row],[Lifespan (hours)]]/Power202599[[#This Row],[Use (hr/yr)]],Power202599[[#This Row],[Life (yr)]])^0.5-VLOOKUP(Power202599[[#This Row],[ASABEtype]],ASABECoefficients88[#Data],7)*Power202599[[#This Row],[Use (hr/yr)]]^0.5+VLOOKUP(Power202599[[#This Row],[ASABEtype]],ASABECoefficients88[#Data],8)*$BO$17)^2+0.25*VLOOKUP(Power202599[[#This Row],[ASABEtype]],ASABECoefficients88[#Data],9)</f>
        <v>0.28539574066859319</v>
      </c>
      <c r="AU23" s="102">
        <f>Power202599[[#This Row],[TradeIn%]]*Power202599[[#This Row],[PriceL]]</f>
        <v>171237.44440115592</v>
      </c>
      <c r="AV23" s="105">
        <f>(Power202599[[#This Row],[PriceP]]-Power202599[[#This Row],[TradeIn$]])/Power202599[[#This Row],[Life (yr)]]/Power202599[[#This Row],[Use (hr/yr)]]</f>
        <v>33.876255559884406</v>
      </c>
      <c r="AW23" s="85">
        <f>((Power202599[[#This Row],[PriceP]]+Power202599[[#This Row],[TradeIn$]])/2*($BO$7+$BO$8+$BO$9)+Power202599[[#This Row],[Shed (ft^2)]]*$BO$12)/Power202599[[#This Row],[Use (hr/yr)]]</f>
        <v>60.689513829502296</v>
      </c>
      <c r="AX23" s="86">
        <f>Power202599[[#This Row],[PriceL]]*(VLOOKUP(Power202599[[#This Row],[ASABEtype]],ASABECoefficients88[#Data],2)*(Power202599[[#This Row],[Life (yr)]]*Power202599[[#This Row],[Use (hr/yr)]]/1000)^VLOOKUP(Power202599[[#This Row],[ASABEtype]],ASABECoefficients88[#Data],3))/Power202599[[#This Row],[Life (yr)]]/Power202599[[#This Row],[Use (hr/yr)]]+Power202599[[#This Row],[Fuel (gal/hr)]]*$BO$10*$BO$11*(10*Power202599[[#This Row],[Life used (%)]])</f>
        <v>18</v>
      </c>
      <c r="AY23" s="104">
        <f>Power202599[[#This Row],[Fuel (gal/hph)]]*Power202599[[#This Row],[HP]]</f>
        <v>20.9</v>
      </c>
      <c r="AZ23" s="105">
        <f t="shared" si="3"/>
        <v>94.565769389386702</v>
      </c>
      <c r="BA23" s="88"/>
      <c r="BB23" s="45" t="s">
        <v>568</v>
      </c>
      <c r="BC23" s="89">
        <v>5.0000000000000001E-3</v>
      </c>
      <c r="BD23" s="89">
        <v>2</v>
      </c>
      <c r="BE23" s="89">
        <v>12000</v>
      </c>
      <c r="BF23" s="89">
        <v>0.86409999999999998</v>
      </c>
      <c r="BG23" s="89">
        <v>0.08</v>
      </c>
      <c r="BH23" s="89"/>
      <c r="BI23" s="89">
        <v>2E-3</v>
      </c>
      <c r="BJ23" s="42">
        <f t="shared" si="4"/>
        <v>7.3959999999999989E-3</v>
      </c>
      <c r="BK23" s="89">
        <v>8.5999999999999993E-2</v>
      </c>
      <c r="BL23" s="90" t="s">
        <v>466</v>
      </c>
    </row>
    <row r="24" spans="1:70">
      <c r="A24" s="38" t="str">
        <f>Implements77[[#This Row],[Implement type]]&amp;", "&amp;Implements77[[#This Row],[Width]]&amp;" "&amp;Implements77[[#This Row],[Width Unit]]</f>
        <v>Fertilizer spreader, 20 Ft</v>
      </c>
      <c r="B24" s="55" t="s">
        <v>448</v>
      </c>
      <c r="C24" s="56">
        <v>20</v>
      </c>
      <c r="D24" s="55" t="s">
        <v>424</v>
      </c>
      <c r="E24" s="56"/>
      <c r="F24" s="55" t="s">
        <v>672</v>
      </c>
      <c r="G24" s="57">
        <v>2250</v>
      </c>
      <c r="H24" s="58">
        <v>0.1</v>
      </c>
      <c r="I24" s="59">
        <f t="shared" si="5"/>
        <v>2500</v>
      </c>
      <c r="J24" s="60">
        <f>VLOOKUP(Implements77[[#This Row],[ASABEtype]],ASABECoefficients88[],4,FALSE)/Implements77[[#This Row],[Use (hr/yr)]]</f>
        <v>24</v>
      </c>
      <c r="K24" s="56">
        <v>50</v>
      </c>
      <c r="L24" s="62">
        <f>IF(Implements77[[#This Row],[Use basis]]="hour",,K24*(C24*O24*P24)/8.25)</f>
        <v>581.81818181818187</v>
      </c>
      <c r="M24" s="112" t="s">
        <v>589</v>
      </c>
      <c r="N24" s="56" t="s">
        <v>448</v>
      </c>
      <c r="O24" s="56">
        <v>6</v>
      </c>
      <c r="P24" s="58">
        <v>0.8</v>
      </c>
      <c r="Q24" s="58">
        <v>1.1499999999999999</v>
      </c>
      <c r="R24" s="56">
        <v>6</v>
      </c>
      <c r="S24"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0.16340349327732909</v>
      </c>
      <c r="T24" s="65">
        <f>Implements77[[#This Row],[TradeIn%]]*Implements77[[#This Row],[PriceL]]</f>
        <v>408.50873319332271</v>
      </c>
      <c r="U24" s="66">
        <f>(Implements77[[#This Row],[PriceP]]-Implements77[[#This Row],[TradeIn$]])/Implements77[[#This Row],[Life (yr)]]/Implements77[[#This Row],[Use (hr/yr)]]</f>
        <v>1.5345760556722312</v>
      </c>
      <c r="V24" s="67">
        <f>((Implements77[[#This Row],[PriceP]]+Implements77[[#This Row],[TradeIn$]])/2*($BO$7+$BO$8+$BO$9)+Implements77[[#This Row],[Shed (ft^2)]]*$BO$12)/Implements77[[#This Row],[Use (hr/yr)]]</f>
        <v>2.4487802288760903</v>
      </c>
      <c r="W24" s="66">
        <f>Implements77[[#This Row],[PriceL]]*(VLOOKUP(Implements77[[#This Row],[ASABEtype]],$BB$6:$BL$52,2)*(Implements77[[#This Row],[Life (yr)]]*Implements77[[#This Row],[Use (hr/yr)]]/1000)^VLOOKUP(Implements77[[#This Row],[ASABEtype]],$BB$6:$BL$52,3))/Implements77[[#This Row],[Life (yr)]]/Implements77[[#This Row],[Use (hr/yr)]]</f>
        <v>1.6635464502918316</v>
      </c>
      <c r="X24" s="66">
        <f>Implements77[[#This Row],[Depr ($/hr)]]+Implements77[[#This Row],[OH ($/hr)]]</f>
        <v>3.9833562845483215</v>
      </c>
      <c r="Y24" s="66">
        <f>(Implements77[[#This Row],[PriceP]]-Implements77[[#This Row],[TradeIn$]])/Implements77[[#This Row],[Life (yr)]]/Implements77[[#This Row],[Use (ac/yr)]]</f>
        <v>0.13187762978433235</v>
      </c>
      <c r="Z24" s="67">
        <f>((Implements77[[#This Row],[PriceP]]+Implements77[[#This Row],[TradeIn$]])/2*($BO$7+$BO$8+$BO$9)+Implements77[[#This Row],[Shed (ft^2)]]*$BO$12)/Implements77[[#This Row],[Use (ac/yr)]]</f>
        <v>0.210442050919039</v>
      </c>
      <c r="AA24" s="68">
        <f>IF(Implements77[[#This Row],[Use basis]]=M142,Implements77[[#This Row],[Rep ($/hr)]],Implements77[[#This Row],[PriceL]]*(VLOOKUP(Implements77[[#This Row],[ASABEtype]],$BB$6:$BL$52,2)*(Implements77[[#This Row],[Life (yr)]]*Implements77[[#This Row],[Use (hr/yr)]]/1000)^VLOOKUP(Implements77[[#This Row],[ASABEtype]],$BB$6:$BL$52,3))/Implements77[[#This Row],[Life (yr)]]/Implements77[[#This Row],[Use (ac/yr)]])</f>
        <v>0.14296102307195427</v>
      </c>
      <c r="AB24" s="69">
        <f>IF(Implements77[[#This Row],[Use basis]]="hour","-",$BO$18/(Implements77[[#This Row],[Width]]*Implements77[[#This Row],[Speed]]*Implements77[[#This Row],[Efficiency]]))</f>
        <v>8.59375E-2</v>
      </c>
      <c r="AC24" s="70">
        <f>IF(Implements77[[#This Row],[Use basis]]=$M$128,Implements77[[#This Row],[Ownership costs ($/hr)]],SUM(Implements77[[#This Row],[Depr ($/ac)2]:[OH ($/ac)]]))</f>
        <v>0.34231968070337138</v>
      </c>
      <c r="AD24" s="70"/>
      <c r="AE24" s="70" t="s">
        <v>670</v>
      </c>
      <c r="AF24" s="70"/>
      <c r="AG24" s="71" t="str">
        <f t="shared" si="1"/>
        <v>600 HP 4WD</v>
      </c>
      <c r="AH24" s="72">
        <v>600</v>
      </c>
      <c r="AI24" s="56" t="s">
        <v>449</v>
      </c>
      <c r="AJ24" s="99">
        <v>560000</v>
      </c>
      <c r="AK24" s="100">
        <v>0.15</v>
      </c>
      <c r="AL24" s="101">
        <f t="shared" si="2"/>
        <v>658823.5294117647</v>
      </c>
      <c r="AM24" s="77">
        <f>VLOOKUP(Power202599[[#This Row],[ASABEtype]],$BB$6:$BL$52,4,FALSE)</f>
        <v>10000</v>
      </c>
      <c r="AN24" s="75"/>
      <c r="AO24" s="78">
        <f>VLOOKUP(Power202599[[#This Row],[ASABEtype]],ASABECoefficients88[],4,FALSE)/Power202599[[#This Row],[Use (hr/yr)]]*(1-Power202599[[#This Row],[Life used (%)]])</f>
        <v>20</v>
      </c>
      <c r="AP24" s="56">
        <v>500</v>
      </c>
      <c r="AQ24" s="56">
        <v>4.3999999999999997E-2</v>
      </c>
      <c r="AR24" s="56" t="s">
        <v>447</v>
      </c>
      <c r="AS24" s="56">
        <v>250</v>
      </c>
      <c r="AT24" s="82">
        <f>(VLOOKUP(Power202599[[#This Row],[ASABEtype]],ASABECoefficients88[#Data],5)-VLOOKUP(Power202599[[#This Row],[ASABEtype]],ASABECoefficients88[#Data],6)*MIN(Power202599[[#This Row],[Lifespan (hours)]]/Power202599[[#This Row],[Use (hr/yr)]],Power202599[[#This Row],[Life (yr)]])^0.5-VLOOKUP(Power202599[[#This Row],[ASABEtype]],ASABECoefficients88[#Data],7)*Power202599[[#This Row],[Use (hr/yr)]]^0.5+VLOOKUP(Power202599[[#This Row],[ASABEtype]],ASABECoefficients88[#Data],8)*$BO$17)^2+0.25*VLOOKUP(Power202599[[#This Row],[ASABEtype]],ASABECoefficients88[#Data],9)</f>
        <v>0.28539574066859319</v>
      </c>
      <c r="AU24" s="102">
        <f>Power202599[[#This Row],[TradeIn%]]*Power202599[[#This Row],[PriceL]]</f>
        <v>188025.42914636727</v>
      </c>
      <c r="AV24" s="105">
        <f>(Power202599[[#This Row],[PriceP]]-Power202599[[#This Row],[TradeIn$]])/Power202599[[#This Row],[Life (yr)]]/Power202599[[#This Row],[Use (hr/yr)]]</f>
        <v>37.197457085363276</v>
      </c>
      <c r="AW24" s="85">
        <f>((Power202599[[#This Row],[PriceP]]+Power202599[[#This Row],[TradeIn$]])/2*($BO$7+$BO$8+$BO$9)+Power202599[[#This Row],[Shed (ft^2)]]*$BO$12)/Power202599[[#This Row],[Use (hr/yr)]]</f>
        <v>66.600250479453493</v>
      </c>
      <c r="AX24" s="86">
        <f>Power202599[[#This Row],[PriceL]]*(VLOOKUP(Power202599[[#This Row],[ASABEtype]],ASABECoefficients88[#Data],2)*(Power202599[[#This Row],[Life (yr)]]*Power202599[[#This Row],[Use (hr/yr)]]/1000)^VLOOKUP(Power202599[[#This Row],[ASABEtype]],ASABECoefficients88[#Data],3))/Power202599[[#This Row],[Life (yr)]]/Power202599[[#This Row],[Use (hr/yr)]]+Power202599[[#This Row],[Fuel (gal/hr)]]*$BO$10*$BO$11*(10*Power202599[[#This Row],[Life used (%)]])</f>
        <v>19.764705882352942</v>
      </c>
      <c r="AY24" s="104">
        <f>Power202599[[#This Row],[Fuel (gal/hph)]]*Power202599[[#This Row],[HP]]</f>
        <v>26.4</v>
      </c>
      <c r="AZ24" s="105">
        <f t="shared" si="3"/>
        <v>103.79770756481676</v>
      </c>
      <c r="BA24" s="88"/>
      <c r="BB24" s="45" t="s">
        <v>463</v>
      </c>
      <c r="BC24" s="89">
        <v>0.1</v>
      </c>
      <c r="BD24" s="89">
        <v>1.8</v>
      </c>
      <c r="BE24" s="89">
        <v>3000</v>
      </c>
      <c r="BF24" s="89">
        <v>0.80910000000000004</v>
      </c>
      <c r="BG24" s="89">
        <v>0.1109</v>
      </c>
      <c r="BH24" s="89">
        <v>0</v>
      </c>
      <c r="BI24" s="89">
        <v>1.4E-3</v>
      </c>
      <c r="BJ24" s="42">
        <f t="shared" si="4"/>
        <v>1.605289E-2</v>
      </c>
      <c r="BK24" s="89">
        <v>0.12670000000000001</v>
      </c>
      <c r="BL24" s="90"/>
    </row>
    <row r="25" spans="1:70">
      <c r="A25" s="38" t="str">
        <f>Implements77[[#This Row],[Implement type]]&amp;", "&amp;Implements77[[#This Row],[Width]]&amp;" "&amp;Implements77[[#This Row],[Width Unit]]</f>
        <v>Fertilizer spreader, 40 Ft</v>
      </c>
      <c r="B25" s="55" t="s">
        <v>448</v>
      </c>
      <c r="C25" s="56">
        <v>40</v>
      </c>
      <c r="D25" s="55" t="s">
        <v>424</v>
      </c>
      <c r="E25" s="56"/>
      <c r="F25" s="55" t="s">
        <v>673</v>
      </c>
      <c r="G25" s="57">
        <v>27000</v>
      </c>
      <c r="H25" s="58">
        <v>0.1</v>
      </c>
      <c r="I25" s="59">
        <f t="shared" si="5"/>
        <v>30000</v>
      </c>
      <c r="J25" s="60">
        <f>VLOOKUP(Implements77[[#This Row],[ASABEtype]],ASABECoefficients88[],4,FALSE)/Implements77[[#This Row],[Use (hr/yr)]]</f>
        <v>12</v>
      </c>
      <c r="K25" s="56">
        <v>100</v>
      </c>
      <c r="L25" s="62">
        <f>IF(Implements77[[#This Row],[Use basis]]="hour",,K25*(C25*O25*P25)/8.25)</f>
        <v>3103.030303030303</v>
      </c>
      <c r="M25" s="112" t="s">
        <v>589</v>
      </c>
      <c r="N25" s="56" t="s">
        <v>448</v>
      </c>
      <c r="O25" s="56">
        <v>8</v>
      </c>
      <c r="P25" s="58">
        <v>0.8</v>
      </c>
      <c r="Q25" s="58">
        <v>1.1499999999999999</v>
      </c>
      <c r="R25" s="56">
        <v>150</v>
      </c>
      <c r="S25"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0.34413236901087485</v>
      </c>
      <c r="T25" s="65">
        <f>Implements77[[#This Row],[TradeIn%]]*Implements77[[#This Row],[PriceL]]</f>
        <v>10323.971070326246</v>
      </c>
      <c r="U25" s="66">
        <f>(Implements77[[#This Row],[PriceP]]-Implements77[[#This Row],[TradeIn$]])/Implements77[[#This Row],[Life (yr)]]/Implements77[[#This Row],[Use (hr/yr)]]</f>
        <v>13.896690774728128</v>
      </c>
      <c r="V25" s="67">
        <f>((Implements77[[#This Row],[PriceP]]+Implements77[[#This Row],[TradeIn$]])/2*($BO$7+$BO$8+$BO$9)+Implements77[[#This Row],[Shed (ft^2)]]*$BO$12)/Implements77[[#This Row],[Use (hr/yr)]]</f>
        <v>17.715857198619361</v>
      </c>
      <c r="W25" s="66">
        <f>Implements77[[#This Row],[PriceL]]*(VLOOKUP(Implements77[[#This Row],[ASABEtype]],$BB$6:$BL$52,2)*(Implements77[[#This Row],[Life (yr)]]*Implements77[[#This Row],[Use (hr/yr)]]/1000)^VLOOKUP(Implements77[[#This Row],[ASABEtype]],$BB$6:$BL$52,3))/Implements77[[#This Row],[Life (yr)]]/Implements77[[#This Row],[Use (hr/yr)]]</f>
        <v>19.962557403501979</v>
      </c>
      <c r="X25" s="66">
        <f>Implements77[[#This Row],[Depr ($/hr)]]+Implements77[[#This Row],[OH ($/hr)]]</f>
        <v>31.612547973347489</v>
      </c>
      <c r="Y25" s="66">
        <f>(Implements77[[#This Row],[PriceP]]-Implements77[[#This Row],[TradeIn$]])/Implements77[[#This Row],[Life (yr)]]/Implements77[[#This Row],[Use (ac/yr)]]</f>
        <v>0.44784257379494946</v>
      </c>
      <c r="Z25" s="67">
        <f>((Implements77[[#This Row],[PriceP]]+Implements77[[#This Row],[TradeIn$]])/2*($BO$7+$BO$8+$BO$9)+Implements77[[#This Row],[Shed (ft^2)]]*$BO$12)/Implements77[[#This Row],[Use (ac/yr)]]</f>
        <v>0.57092117925238184</v>
      </c>
      <c r="AA25" s="68">
        <f>IF(Implements77[[#This Row],[Use basis]]=M143,Implements77[[#This Row],[Rep ($/hr)]],Implements77[[#This Row],[PriceL]]*(VLOOKUP(Implements77[[#This Row],[ASABEtype]],$BB$6:$BL$52,2)*(Implements77[[#This Row],[Life (yr)]]*Implements77[[#This Row],[Use (hr/yr)]]/1000)^VLOOKUP(Implements77[[#This Row],[ASABEtype]],$BB$6:$BL$52,3))/Implements77[[#This Row],[Life (yr)]]/Implements77[[#This Row],[Use (ac/yr)]])</f>
        <v>0.64332460382379419</v>
      </c>
      <c r="AB25" s="69">
        <f>IF(Implements77[[#This Row],[Use basis]]="hour","-",$BO$18/(Implements77[[#This Row],[Width]]*Implements77[[#This Row],[Speed]]*Implements77[[#This Row],[Efficiency]]))</f>
        <v>3.22265625E-2</v>
      </c>
      <c r="AC25" s="70">
        <f>IF(Implements77[[#This Row],[Use basis]]=$M$128,Implements77[[#This Row],[Ownership costs ($/hr)]],SUM(Implements77[[#This Row],[Depr ($/ac)2]:[OH ($/ac)]]))</f>
        <v>1.0187637530473312</v>
      </c>
      <c r="AD25" s="70"/>
      <c r="AE25" s="70" t="s">
        <v>670</v>
      </c>
      <c r="AF25" s="70"/>
      <c r="AG25" s="71" t="str">
        <f t="shared" si="1"/>
        <v>600 HP Tracked 4WD</v>
      </c>
      <c r="AH25" s="72">
        <v>600</v>
      </c>
      <c r="AI25" s="56" t="s">
        <v>522</v>
      </c>
      <c r="AJ25" s="99">
        <v>675000</v>
      </c>
      <c r="AK25" s="100">
        <v>0.15</v>
      </c>
      <c r="AL25" s="101">
        <f>AJ25/(1-AK25)</f>
        <v>794117.6470588235</v>
      </c>
      <c r="AM25" s="77">
        <f>VLOOKUP(Power202599[[#This Row],[ASABEtype]],$BB$6:$BL$52,4,FALSE)</f>
        <v>10000</v>
      </c>
      <c r="AN25" s="75"/>
      <c r="AO25" s="78">
        <f>VLOOKUP(Power202599[[#This Row],[ASABEtype]],ASABECoefficients88[],4,FALSE)/Power202599[[#This Row],[Use (hr/yr)]]*(1-Power202599[[#This Row],[Life used (%)]])</f>
        <v>20</v>
      </c>
      <c r="AP25" s="56">
        <v>500</v>
      </c>
      <c r="AQ25" s="56">
        <v>4.3999999999999997E-2</v>
      </c>
      <c r="AR25" s="56" t="s">
        <v>447</v>
      </c>
      <c r="AS25" s="56">
        <v>250</v>
      </c>
      <c r="AT25" s="82">
        <f>(VLOOKUP(Power202599[[#This Row],[ASABEtype]],ASABECoefficients88[#Data],5)-VLOOKUP(Power202599[[#This Row],[ASABEtype]],ASABECoefficients88[#Data],6)*MIN(Power202599[[#This Row],[Lifespan (hours)]]/Power202599[[#This Row],[Use (hr/yr)]],Power202599[[#This Row],[Life (yr)]])^0.5-VLOOKUP(Power202599[[#This Row],[ASABEtype]],ASABECoefficients88[#Data],7)*Power202599[[#This Row],[Use (hr/yr)]]^0.5+VLOOKUP(Power202599[[#This Row],[ASABEtype]],ASABECoefficients88[#Data],8)*$BO$17)^2+0.25*VLOOKUP(Power202599[[#This Row],[ASABEtype]],ASABECoefficients88[#Data],9)</f>
        <v>0.28539574066859319</v>
      </c>
      <c r="AU25" s="102">
        <f>Power202599[[#This Row],[TradeIn%]]*Power202599[[#This Row],[PriceL]]</f>
        <v>226637.79406035339</v>
      </c>
      <c r="AV25" s="105">
        <f>(Power202599[[#This Row],[PriceP]]-Power202599[[#This Row],[TradeIn$]])/Power202599[[#This Row],[Life (yr)]]/Power202599[[#This Row],[Use (hr/yr)]]</f>
        <v>44.836220593964661</v>
      </c>
      <c r="AW25" s="85">
        <f>((Power202599[[#This Row],[PriceP]]+Power202599[[#This Row],[TradeIn$]])/2*($BO$7+$BO$8+$BO$9)+Power202599[[#This Row],[Shed (ft^2)]]*$BO$12)/Power202599[[#This Row],[Use (hr/yr)]]</f>
        <v>80.19494477434128</v>
      </c>
      <c r="AX25" s="86">
        <f>Power202599[[#This Row],[PriceL]]*(VLOOKUP(Power202599[[#This Row],[ASABEtype]],ASABECoefficients88[#Data],2)*(Power202599[[#This Row],[Life (yr)]]*Power202599[[#This Row],[Use (hr/yr)]]/1000)^VLOOKUP(Power202599[[#This Row],[ASABEtype]],ASABECoefficients88[#Data],3))/Power202599[[#This Row],[Life (yr)]]/Power202599[[#This Row],[Use (hr/yr)]]+Power202599[[#This Row],[Fuel (gal/hr)]]*$BO$10*$BO$11*(10*Power202599[[#This Row],[Life used (%)]])</f>
        <v>23.823529411764707</v>
      </c>
      <c r="AY25" s="104">
        <f>Power202599[[#This Row],[Fuel (gal/hph)]]*Power202599[[#This Row],[HP]]</f>
        <v>26.4</v>
      </c>
      <c r="AZ25" s="105">
        <f t="shared" si="3"/>
        <v>125.03116536830595</v>
      </c>
      <c r="BA25" s="88"/>
      <c r="BB25" s="45" t="s">
        <v>464</v>
      </c>
      <c r="BC25" s="89">
        <v>0.43</v>
      </c>
      <c r="BD25" s="89">
        <v>1.8</v>
      </c>
      <c r="BE25" s="89">
        <v>1500</v>
      </c>
      <c r="BF25" s="89">
        <v>0.80910000000000004</v>
      </c>
      <c r="BG25" s="89">
        <v>0.1109</v>
      </c>
      <c r="BH25" s="89">
        <v>0</v>
      </c>
      <c r="BI25" s="89">
        <v>1.4E-3</v>
      </c>
      <c r="BJ25" s="42">
        <f t="shared" si="4"/>
        <v>1.605289E-2</v>
      </c>
      <c r="BK25" s="89">
        <v>0.12670000000000001</v>
      </c>
      <c r="BL25" s="90"/>
    </row>
    <row r="26" spans="1:70">
      <c r="A26" s="38" t="str">
        <f>Implements77[[#This Row],[Implement type]]&amp;", "&amp;Implements77[[#This Row],[Width]]&amp;" "&amp;Implements77[[#This Row],[Width Unit]]</f>
        <v>Fertilizer spreader, 60 Ft</v>
      </c>
      <c r="B26" s="55" t="s">
        <v>448</v>
      </c>
      <c r="C26" s="56">
        <v>60</v>
      </c>
      <c r="D26" s="55" t="s">
        <v>424</v>
      </c>
      <c r="E26" s="56"/>
      <c r="F26" s="55" t="s">
        <v>674</v>
      </c>
      <c r="G26" s="57">
        <v>35100</v>
      </c>
      <c r="H26" s="58">
        <v>0.1</v>
      </c>
      <c r="I26" s="59">
        <f t="shared" si="5"/>
        <v>39000</v>
      </c>
      <c r="J26" s="60">
        <f>VLOOKUP(Implements77[[#This Row],[ASABEtype]],ASABECoefficients88[],4,FALSE)/Implements77[[#This Row],[Use (hr/yr)]]</f>
        <v>12</v>
      </c>
      <c r="K26" s="56">
        <v>100</v>
      </c>
      <c r="L26" s="62">
        <f>IF(Implements77[[#This Row],[Use basis]]="hour",,K26*(C26*O26*P26)/8.25)</f>
        <v>4654.545454545455</v>
      </c>
      <c r="M26" s="112" t="s">
        <v>589</v>
      </c>
      <c r="N26" s="56" t="s">
        <v>448</v>
      </c>
      <c r="O26" s="56">
        <v>8</v>
      </c>
      <c r="P26" s="58">
        <v>0.8</v>
      </c>
      <c r="Q26" s="58">
        <v>1.1499999999999999</v>
      </c>
      <c r="R26" s="56">
        <v>180</v>
      </c>
      <c r="S26"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0.34413236901087485</v>
      </c>
      <c r="T26" s="65">
        <f>Implements77[[#This Row],[TradeIn%]]*Implements77[[#This Row],[PriceL]]</f>
        <v>13421.162391424119</v>
      </c>
      <c r="U26" s="66">
        <f>(Implements77[[#This Row],[PriceP]]-Implements77[[#This Row],[TradeIn$]])/Implements77[[#This Row],[Life (yr)]]/Implements77[[#This Row],[Use (hr/yr)]]</f>
        <v>18.065698007146565</v>
      </c>
      <c r="V26" s="67">
        <f>((Implements77[[#This Row],[PriceP]]+Implements77[[#This Row],[TradeIn$]])/2*($BO$7+$BO$8+$BO$9)+Implements77[[#This Row],[Shed (ft^2)]]*$BO$12)/Implements77[[#This Row],[Use (hr/yr)]]</f>
        <v>22.910614358205169</v>
      </c>
      <c r="W26" s="66">
        <f>Implements77[[#This Row],[PriceL]]*(VLOOKUP(Implements77[[#This Row],[ASABEtype]],$BB$6:$BL$52,2)*(Implements77[[#This Row],[Life (yr)]]*Implements77[[#This Row],[Use (hr/yr)]]/1000)^VLOOKUP(Implements77[[#This Row],[ASABEtype]],$BB$6:$BL$52,3))/Implements77[[#This Row],[Life (yr)]]/Implements77[[#This Row],[Use (hr/yr)]]</f>
        <v>25.951324624552573</v>
      </c>
      <c r="X26" s="66">
        <f>Implements77[[#This Row],[Depr ($/hr)]]+Implements77[[#This Row],[OH ($/hr)]]</f>
        <v>40.976312365351731</v>
      </c>
      <c r="Y26" s="66">
        <f>(Implements77[[#This Row],[PriceP]]-Implements77[[#This Row],[TradeIn$]])/Implements77[[#This Row],[Life (yr)]]/Implements77[[#This Row],[Use (ac/yr)]]</f>
        <v>0.38813023062228946</v>
      </c>
      <c r="Z26" s="67">
        <f>((Implements77[[#This Row],[PriceP]]+Implements77[[#This Row],[TradeIn$]])/2*($BO$7+$BO$8+$BO$9)+Implements77[[#This Row],[Shed (ft^2)]]*$BO$12)/Implements77[[#This Row],[Use (ac/yr)]]</f>
        <v>0.49222023035206419</v>
      </c>
      <c r="AA26" s="68">
        <f>IF(Implements77[[#This Row],[Use basis]]=M144,Implements77[[#This Row],[Rep ($/hr)]],Implements77[[#This Row],[PriceL]]*(VLOOKUP(Implements77[[#This Row],[ASABEtype]],$BB$6:$BL$52,2)*(Implements77[[#This Row],[Life (yr)]]*Implements77[[#This Row],[Use (hr/yr)]]/1000)^VLOOKUP(Implements77[[#This Row],[ASABEtype]],$BB$6:$BL$52,3))/Implements77[[#This Row],[Life (yr)]]/Implements77[[#This Row],[Use (ac/yr)]])</f>
        <v>0.55754798998062161</v>
      </c>
      <c r="AB26" s="69">
        <f>IF(Implements77[[#This Row],[Use basis]]="hour","-",$BO$18/(Implements77[[#This Row],[Width]]*Implements77[[#This Row],[Speed]]*Implements77[[#This Row],[Efficiency]]))</f>
        <v>2.1484375E-2</v>
      </c>
      <c r="AC26" s="70">
        <f>IF(Implements77[[#This Row],[Use basis]]=$M$128,Implements77[[#This Row],[Ownership costs ($/hr)]],SUM(Implements77[[#This Row],[Depr ($/ac)2]:[OH ($/ac)]]))</f>
        <v>0.88035046097435365</v>
      </c>
      <c r="AD26" s="70"/>
      <c r="AE26" s="70" t="s">
        <v>670</v>
      </c>
      <c r="AF26" s="70"/>
      <c r="AG26" s="71" t="str">
        <f t="shared" si="1"/>
        <v>350 HP Combine</v>
      </c>
      <c r="AH26" s="72">
        <v>350</v>
      </c>
      <c r="AI26" s="56" t="s">
        <v>456</v>
      </c>
      <c r="AJ26" s="99">
        <v>460000</v>
      </c>
      <c r="AK26" s="100">
        <v>0.2</v>
      </c>
      <c r="AL26" s="101">
        <f t="shared" si="2"/>
        <v>575000</v>
      </c>
      <c r="AM26" s="77">
        <f>VLOOKUP(Power202599[[#This Row],[ASABEtype]],$BB$6:$BL$52,4,FALSE)</f>
        <v>3000</v>
      </c>
      <c r="AN26" s="75"/>
      <c r="AO26" s="78">
        <f>VLOOKUP(Power202599[[#This Row],[ASABEtype]],ASABECoefficients88[],4,FALSE)/Power202599[[#This Row],[Use (hr/yr)]]*(1-Power202599[[#This Row],[Life used (%)]])</f>
        <v>10</v>
      </c>
      <c r="AP26" s="56">
        <v>300</v>
      </c>
      <c r="AQ26" s="113">
        <v>0.05</v>
      </c>
      <c r="AR26" s="56" t="s">
        <v>440</v>
      </c>
      <c r="AS26" s="56">
        <v>400</v>
      </c>
      <c r="AT26" s="82">
        <f>(VLOOKUP(Power202599[[#This Row],[ASABEtype]],ASABECoefficients88[#Data],5)-VLOOKUP(Power202599[[#This Row],[ASABEtype]],ASABECoefficients88[#Data],6)*MIN(Power202599[[#This Row],[Lifespan (hours)]]/Power202599[[#This Row],[Use (hr/yr)]],Power202599[[#This Row],[Life (yr)]])^0.5-VLOOKUP(Power202599[[#This Row],[ASABEtype]],ASABECoefficients88[#Data],7)*Power202599[[#This Row],[Use (hr/yr)]]^0.5+VLOOKUP(Power202599[[#This Row],[ASABEtype]],ASABECoefficients88[#Data],8)*$BO$17)^2+0.25*VLOOKUP(Power202599[[#This Row],[ASABEtype]],ASABECoefficients88[#Data],9)</f>
        <v>0.20713247233901039</v>
      </c>
      <c r="AU26" s="102">
        <f>Power202599[[#This Row],[TradeIn%]]*Power202599[[#This Row],[PriceL]]</f>
        <v>119101.17159493097</v>
      </c>
      <c r="AV26" s="105">
        <f>(Power202599[[#This Row],[PriceP]]-Power202599[[#This Row],[TradeIn$]])/Power202599[[#This Row],[Life (yr)]]/Power202599[[#This Row],[Use (hr/yr)]]</f>
        <v>113.63294280168967</v>
      </c>
      <c r="AW26" s="85">
        <f>((Power202599[[#This Row],[PriceP]]+Power202599[[#This Row],[TradeIn$]])/2*($BO$7+$BO$8+$BO$9)+Power202599[[#This Row],[Shed (ft^2)]]*$BO$12)/Power202599[[#This Row],[Use (hr/yr)]]</f>
        <v>86.484089476918967</v>
      </c>
      <c r="AX26" s="86">
        <f>Power202599[[#This Row],[PriceL]]*(VLOOKUP(Power202599[[#This Row],[ASABEtype]],ASABECoefficients88[#Data],2)*(Power202599[[#This Row],[Life (yr)]]*Power202599[[#This Row],[Use (hr/yr)]]/1000)^VLOOKUP(Power202599[[#This Row],[ASABEtype]],ASABECoefficients88[#Data],3))/Power202599[[#This Row],[Life (yr)]]/Power202599[[#This Row],[Use (hr/yr)]]+Power202599[[#This Row],[Fuel (gal/hr)]]*$BO$10*$BO$11*(10*Power202599[[#This Row],[Life used (%)]])</f>
        <v>77.012499008339432</v>
      </c>
      <c r="AY26" s="104">
        <f>Power202599[[#This Row],[Fuel (gal/hph)]]*Power202599[[#This Row],[HP]]</f>
        <v>17.5</v>
      </c>
      <c r="AZ26" s="105">
        <f t="shared" si="3"/>
        <v>200.11703227860863</v>
      </c>
      <c r="BA26" s="88"/>
      <c r="BB26" s="45" t="s">
        <v>567</v>
      </c>
      <c r="BC26" s="89">
        <v>0.04</v>
      </c>
      <c r="BD26" s="89">
        <v>2</v>
      </c>
      <c r="BE26" s="89">
        <v>7500</v>
      </c>
      <c r="BF26" s="89">
        <v>0.84930000000000005</v>
      </c>
      <c r="BG26" s="89">
        <v>9.6600000000000005E-2</v>
      </c>
      <c r="BH26" s="89">
        <v>5.8999999999999999E-3</v>
      </c>
      <c r="BI26" s="89">
        <v>3.8E-3</v>
      </c>
      <c r="BJ26" s="42">
        <f t="shared" si="4"/>
        <v>1.1278440000000001E-2</v>
      </c>
      <c r="BK26" s="89">
        <v>0.1062</v>
      </c>
      <c r="BL26" s="90"/>
    </row>
    <row r="27" spans="1:70">
      <c r="A27" s="38" t="str">
        <f>Implements77[[#This Row],[Implement type]]&amp;", "&amp;Implements77[[#This Row],[Width]]&amp;" "&amp;Implements77[[#This Row],[Width Unit]]</f>
        <v>Air boom spreader, 80 Ft</v>
      </c>
      <c r="B27" s="55" t="s">
        <v>675</v>
      </c>
      <c r="C27" s="56">
        <v>80</v>
      </c>
      <c r="D27" s="55" t="s">
        <v>424</v>
      </c>
      <c r="E27" s="56"/>
      <c r="F27" s="55" t="s">
        <v>676</v>
      </c>
      <c r="G27" s="57">
        <v>175000</v>
      </c>
      <c r="H27" s="58">
        <v>0.1</v>
      </c>
      <c r="I27" s="59">
        <f t="shared" si="5"/>
        <v>194444.44444444444</v>
      </c>
      <c r="J27" s="60">
        <f>VLOOKUP(Implements77[[#This Row],[ASABEtype]],ASABECoefficients88[],4,FALSE)/Implements77[[#This Row],[Use (hr/yr)]]</f>
        <v>12</v>
      </c>
      <c r="K27" s="56">
        <v>100</v>
      </c>
      <c r="L27" s="62">
        <f>IF(Implements77[[#This Row],[Use basis]]="hour",,K27*(C27*O27*P27)/8.25)</f>
        <v>7757.575757575758</v>
      </c>
      <c r="M27" s="112" t="s">
        <v>589</v>
      </c>
      <c r="N27" s="56" t="s">
        <v>448</v>
      </c>
      <c r="O27" s="56">
        <v>10</v>
      </c>
      <c r="P27" s="58">
        <v>0.8</v>
      </c>
      <c r="Q27" s="58">
        <v>1.1499999999999999</v>
      </c>
      <c r="R27" s="56">
        <v>250</v>
      </c>
      <c r="S27"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0.34413236901087485</v>
      </c>
      <c r="T27" s="65">
        <f>Implements77[[#This Row],[TradeIn%]]*Implements77[[#This Row],[PriceL]]</f>
        <v>66914.627307670104</v>
      </c>
      <c r="U27" s="66">
        <f>(Implements77[[#This Row],[PriceP]]-Implements77[[#This Row],[TradeIn$]])/Implements77[[#This Row],[Life (yr)]]/Implements77[[#This Row],[Use (hr/yr)]]</f>
        <v>90.071143910274913</v>
      </c>
      <c r="V27" s="67">
        <f>((Implements77[[#This Row],[PriceP]]+Implements77[[#This Row],[TradeIn$]])/2*($BO$7+$BO$8+$BO$9)+Implements77[[#This Row],[Shed (ft^2)]]*$BO$12)/Implements77[[#This Row],[Use (hr/yr)]]</f>
        <v>109.04722258364401</v>
      </c>
      <c r="W27" s="66">
        <f>Implements77[[#This Row],[PriceL]]*(VLOOKUP(Implements77[[#This Row],[ASABEtype]],$BB$6:$BL$52,2)*(Implements77[[#This Row],[Life (yr)]]*Implements77[[#This Row],[Use (hr/yr)]]/1000)^VLOOKUP(Implements77[[#This Row],[ASABEtype]],$BB$6:$BL$52,3))/Implements77[[#This Row],[Life (yr)]]/Implements77[[#This Row],[Use (hr/yr)]]</f>
        <v>129.38694613380912</v>
      </c>
      <c r="X27" s="66">
        <f>Implements77[[#This Row],[Depr ($/hr)]]+Implements77[[#This Row],[OH ($/hr)]]</f>
        <v>199.11836649391893</v>
      </c>
      <c r="Y27" s="66">
        <f>(Implements77[[#This Row],[PriceP]]-Implements77[[#This Row],[TradeIn$]])/Implements77[[#This Row],[Life (yr)]]/Implements77[[#This Row],[Use (ac/yr)]]</f>
        <v>1.1610733394683874</v>
      </c>
      <c r="Z27" s="67">
        <f>((Implements77[[#This Row],[PriceP]]+Implements77[[#This Row],[TradeIn$]])/2*($BO$7+$BO$8+$BO$9)+Implements77[[#This Row],[Shed (ft^2)]]*$BO$12)/Implements77[[#This Row],[Use (ac/yr)]]</f>
        <v>1.4056868536172862</v>
      </c>
      <c r="AA27" s="68">
        <f>IF(Implements77[[#This Row],[Use basis]]=M145,Implements77[[#This Row],[Rep ($/hr)]],Implements77[[#This Row],[PriceL]]*(VLOOKUP(Implements77[[#This Row],[ASABEtype]],$BB$6:$BL$52,2)*(Implements77[[#This Row],[Life (yr)]]*Implements77[[#This Row],[Use (hr/yr)]]/1000)^VLOOKUP(Implements77[[#This Row],[ASABEtype]],$BB$6:$BL$52,3))/Implements77[[#This Row],[Life (yr)]]/Implements77[[#This Row],[Use (ac/yr)]])</f>
        <v>1.6678786025061332</v>
      </c>
      <c r="AB27" s="69">
        <f>IF(Implements77[[#This Row],[Use basis]]="hour","-",$BO$18/(Implements77[[#This Row],[Width]]*Implements77[[#This Row],[Speed]]*Implements77[[#This Row],[Efficiency]]))</f>
        <v>1.2890624999999999E-2</v>
      </c>
      <c r="AC27" s="70">
        <f>IF(Implements77[[#This Row],[Use basis]]=$M$128,Implements77[[#This Row],[Ownership costs ($/hr)]],SUM(Implements77[[#This Row],[Depr ($/ac)2]:[OH ($/ac)]]))</f>
        <v>2.5667601930856736</v>
      </c>
      <c r="AD27" s="70"/>
      <c r="AE27" s="70" t="s">
        <v>670</v>
      </c>
      <c r="AF27" s="70"/>
      <c r="AG27" s="71" t="str">
        <f t="shared" si="1"/>
        <v>450 HP Combine</v>
      </c>
      <c r="AH27" s="72">
        <v>450</v>
      </c>
      <c r="AI27" s="56" t="s">
        <v>456</v>
      </c>
      <c r="AJ27" s="99">
        <v>510000</v>
      </c>
      <c r="AK27" s="100">
        <v>0.2</v>
      </c>
      <c r="AL27" s="101">
        <f t="shared" si="2"/>
        <v>637500</v>
      </c>
      <c r="AM27" s="77">
        <f>VLOOKUP(Power202599[[#This Row],[ASABEtype]],$BB$6:$BL$52,4,FALSE)</f>
        <v>3000</v>
      </c>
      <c r="AN27" s="75"/>
      <c r="AO27" s="78">
        <f>VLOOKUP(Power202599[[#This Row],[ASABEtype]],ASABECoefficients88[],4,FALSE)/Power202599[[#This Row],[Use (hr/yr)]]*(1-Power202599[[#This Row],[Life used (%)]])</f>
        <v>10</v>
      </c>
      <c r="AP27" s="56">
        <v>300</v>
      </c>
      <c r="AQ27" s="113">
        <v>0.05</v>
      </c>
      <c r="AR27" s="56" t="s">
        <v>440</v>
      </c>
      <c r="AS27" s="56">
        <v>500</v>
      </c>
      <c r="AT27" s="82">
        <f>(VLOOKUP(Power202599[[#This Row],[ASABEtype]],ASABECoefficients88[#Data],5)-VLOOKUP(Power202599[[#This Row],[ASABEtype]],ASABECoefficients88[#Data],6)*MIN(Power202599[[#This Row],[Lifespan (hours)]]/Power202599[[#This Row],[Use (hr/yr)]],Power202599[[#This Row],[Life (yr)]])^0.5-VLOOKUP(Power202599[[#This Row],[ASABEtype]],ASABECoefficients88[#Data],7)*Power202599[[#This Row],[Use (hr/yr)]]^0.5+VLOOKUP(Power202599[[#This Row],[ASABEtype]],ASABECoefficients88[#Data],8)*$BO$17)^2+0.25*VLOOKUP(Power202599[[#This Row],[ASABEtype]],ASABECoefficients88[#Data],9)</f>
        <v>0.20713247233901039</v>
      </c>
      <c r="AU27" s="102">
        <f>Power202599[[#This Row],[TradeIn%]]*Power202599[[#This Row],[PriceL]]</f>
        <v>132046.95111611913</v>
      </c>
      <c r="AV27" s="105">
        <f>(Power202599[[#This Row],[PriceP]]-Power202599[[#This Row],[TradeIn$]])/Power202599[[#This Row],[Life (yr)]]/Power202599[[#This Row],[Use (hr/yr)]]</f>
        <v>125.98434962796028</v>
      </c>
      <c r="AW27" s="85">
        <f>((Power202599[[#This Row],[PriceP]]+Power202599[[#This Row],[TradeIn$]])/2*($BO$7+$BO$8+$BO$9)+Power202599[[#This Row],[Shed (ft^2)]]*$BO$12)/Power202599[[#This Row],[Use (hr/yr)]]</f>
        <v>96.035258622960896</v>
      </c>
      <c r="AX27" s="86">
        <f>Power202599[[#This Row],[PriceL]]*(VLOOKUP(Power202599[[#This Row],[ASABEtype]],ASABECoefficients88[#Data],2)*(Power202599[[#This Row],[Life (yr)]]*Power202599[[#This Row],[Use (hr/yr)]]/1000)^VLOOKUP(Power202599[[#This Row],[ASABEtype]],ASABECoefficients88[#Data],3))/Power202599[[#This Row],[Life (yr)]]/Power202599[[#This Row],[Use (hr/yr)]]+Power202599[[#This Row],[Fuel (gal/hr)]]*$BO$10*$BO$11*(10*Power202599[[#This Row],[Life used (%)]])</f>
        <v>85.383422813593725</v>
      </c>
      <c r="AY27" s="104">
        <f>Power202599[[#This Row],[Fuel (gal/hph)]]*Power202599[[#This Row],[HP]]</f>
        <v>22.5</v>
      </c>
      <c r="AZ27" s="105">
        <f t="shared" si="3"/>
        <v>222.01960825092118</v>
      </c>
      <c r="BA27" s="88"/>
      <c r="BB27" s="45" t="s">
        <v>465</v>
      </c>
      <c r="BC27" s="89">
        <v>0.16</v>
      </c>
      <c r="BD27" s="89">
        <v>1.6</v>
      </c>
      <c r="BE27" s="89">
        <v>2000</v>
      </c>
      <c r="BF27" s="89">
        <v>0.86350000000000005</v>
      </c>
      <c r="BG27" s="89">
        <v>0.1288</v>
      </c>
      <c r="BH27" s="89">
        <v>0</v>
      </c>
      <c r="BI27" s="89">
        <v>1.6999999999999999E-3</v>
      </c>
      <c r="BJ27" s="42">
        <f t="shared" si="4"/>
        <v>2.4617610000000005E-2</v>
      </c>
      <c r="BK27" s="89">
        <v>0.15690000000000001</v>
      </c>
      <c r="BL27" s="90" t="s">
        <v>466</v>
      </c>
    </row>
    <row r="28" spans="1:70">
      <c r="A28" s="38" t="str">
        <f>Implements77[[#This Row],[Implement type]]&amp;", "&amp;Implements77[[#This Row],[Width]]&amp;" "&amp;Implements77[[#This Row],[Width Unit]]&amp; ", per "&amp;Implements77[[#This Row],[Use basis]]</f>
        <v>Cultimulcher, 21 Ft Folding, per acre</v>
      </c>
      <c r="B28" s="55" t="s">
        <v>523</v>
      </c>
      <c r="C28" s="56">
        <v>21</v>
      </c>
      <c r="D28" s="111" t="s">
        <v>519</v>
      </c>
      <c r="E28" s="56"/>
      <c r="F28" s="55"/>
      <c r="G28" s="99">
        <v>67000</v>
      </c>
      <c r="H28" s="100">
        <v>0.1</v>
      </c>
      <c r="I28" s="59">
        <f t="shared" si="5"/>
        <v>74444.444444444438</v>
      </c>
      <c r="J28" s="60">
        <f>VLOOKUP(Implements77[[#This Row],[ASABEtype]],ASABECoefficients88[],4,FALSE)/Implements77[[#This Row],[Use (hr/yr)]]</f>
        <v>26.666666666666668</v>
      </c>
      <c r="K28" s="56">
        <v>75</v>
      </c>
      <c r="L28" s="62">
        <f>IF(Implements77[[#This Row],[Use basis]]="hour",,K28*(C28*O28*P28)/8.25)</f>
        <v>973.63636363636363</v>
      </c>
      <c r="M28" s="112" t="s">
        <v>589</v>
      </c>
      <c r="N28" s="56" t="s">
        <v>480</v>
      </c>
      <c r="O28" s="56">
        <v>6</v>
      </c>
      <c r="P28" s="100">
        <v>0.85</v>
      </c>
      <c r="Q28" s="100">
        <v>1.05</v>
      </c>
      <c r="R28" s="56">
        <v>225</v>
      </c>
      <c r="S28"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0.19710527587345586</v>
      </c>
      <c r="T28" s="65">
        <f>Implements77[[#This Row],[TradeIn%]]*Implements77[[#This Row],[PriceL]]</f>
        <v>14673.392759468379</v>
      </c>
      <c r="U28" s="66">
        <f>(Implements77[[#This Row],[PriceP]]-Implements77[[#This Row],[TradeIn$]])/Implements77[[#This Row],[Life (yr)]]/Implements77[[#This Row],[Use (hr/yr)]]</f>
        <v>26.163303620265808</v>
      </c>
      <c r="V28" s="66">
        <f>((Implements77[[#This Row],[PriceP]]+Implements77[[#This Row],[TradeIn$]])/2*($BO$7+$BO$8+$BO$9)+Implements77[[#This Row],[Shed (ft^2)]]*$BO$12)/Implements77[[#This Row],[Use (hr/yr)]]</f>
        <v>50.587301728086338</v>
      </c>
      <c r="W28" s="66">
        <f>Implements77[[#This Row],[PriceL]]*(VLOOKUP(Implements77[[#This Row],[ASABEtype]],$BB$6:$BL$52,2)*(Implements77[[#This Row],[Life (yr)]]*Implements77[[#This Row],[Use (hr/yr)]]/1000)^VLOOKUP(Implements77[[#This Row],[ASABEtype]],$BB$6:$BL$52,3))/Implements77[[#This Row],[Life (yr)]]/Implements77[[#This Row],[Use (hr/yr)]]</f>
        <v>14.664297901175003</v>
      </c>
      <c r="X28" s="66">
        <f>Implements77[[#This Row],[Depr ($/hr)]]+Implements77[[#This Row],[OH ($/hr)]]</f>
        <v>76.750605348352138</v>
      </c>
      <c r="Y28" s="66">
        <f>(Implements77[[#This Row],[PriceP]]-Implements77[[#This Row],[TradeIn$]])/Implements77[[#This Row],[Life (yr)]]/Implements77[[#This Row],[Use (ac/yr)]]</f>
        <v>2.0153805309728563</v>
      </c>
      <c r="Z28" s="67">
        <f>((Implements77[[#This Row],[PriceP]]+Implements77[[#This Row],[TradeIn$]])/2*($BO$7+$BO$8+$BO$9)+Implements77[[#This Row],[Shed (ft^2)]]*$BO$12)/Implements77[[#This Row],[Use (ac/yr)]]</f>
        <v>3.8967809454408244</v>
      </c>
      <c r="AA28" s="68">
        <f>IF(Implements77[[#This Row],[Use basis]]=M146,Implements77[[#This Row],[Rep ($/hr)]],Implements77[[#This Row],[PriceL]]*(VLOOKUP(Implements77[[#This Row],[ASABEtype]],$BB$6:$BL$52,2)*(Implements77[[#This Row],[Life (yr)]]*Implements77[[#This Row],[Use (hr/yr)]]/1000)^VLOOKUP(Implements77[[#This Row],[ASABEtype]],$BB$6:$BL$52,3))/Implements77[[#This Row],[Life (yr)]]/Implements77[[#This Row],[Use (ac/yr)]])</f>
        <v>1.1296027795022761</v>
      </c>
      <c r="AB28" s="69">
        <f>IF(Implements77[[#This Row],[Use basis]]="hour","-",$BO$18/(Implements77[[#This Row],[Width]]*Implements77[[#This Row],[Speed]]*Implements77[[#This Row],[Efficiency]]))</f>
        <v>7.7030812324929976E-2</v>
      </c>
      <c r="AC28" s="70">
        <f>IF(Implements77[[#This Row],[Use basis]]=$M$128,Implements77[[#This Row],[Ownership costs ($/hr)]],SUM(Implements77[[#This Row],[Depr ($/ac)2]:[OH ($/ac)]]))</f>
        <v>5.9121614764136812</v>
      </c>
      <c r="AD28" s="70"/>
      <c r="AE28" s="38" t="s">
        <v>543</v>
      </c>
      <c r="AF28" s="70"/>
      <c r="AG28" s="71" t="str">
        <f t="shared" si="1"/>
        <v>600 HP Combine</v>
      </c>
      <c r="AH28" s="72">
        <v>600</v>
      </c>
      <c r="AI28" s="56" t="s">
        <v>456</v>
      </c>
      <c r="AJ28" s="99">
        <v>575000</v>
      </c>
      <c r="AK28" s="100">
        <v>0.2</v>
      </c>
      <c r="AL28" s="101">
        <f t="shared" si="2"/>
        <v>718750</v>
      </c>
      <c r="AM28" s="77">
        <f>VLOOKUP(Power202599[[#This Row],[ASABEtype]],$BB$6:$BL$52,4,FALSE)</f>
        <v>3000</v>
      </c>
      <c r="AN28" s="75"/>
      <c r="AO28" s="78">
        <f>VLOOKUP(Power202599[[#This Row],[ASABEtype]],ASABECoefficients88[],4,FALSE)/Power202599[[#This Row],[Use (hr/yr)]]*(1-Power202599[[#This Row],[Life used (%)]])</f>
        <v>10</v>
      </c>
      <c r="AP28" s="56">
        <v>300</v>
      </c>
      <c r="AQ28" s="113">
        <v>0.05</v>
      </c>
      <c r="AR28" s="56" t="s">
        <v>440</v>
      </c>
      <c r="AS28" s="56">
        <v>500</v>
      </c>
      <c r="AT28" s="82">
        <f>(VLOOKUP(Power202599[[#This Row],[ASABEtype]],ASABECoefficients88[#Data],5)-VLOOKUP(Power202599[[#This Row],[ASABEtype]],ASABECoefficients88[#Data],6)*MIN(Power202599[[#This Row],[Lifespan (hours)]]/Power202599[[#This Row],[Use (hr/yr)]],Power202599[[#This Row],[Life (yr)]])^0.5-VLOOKUP(Power202599[[#This Row],[ASABEtype]],ASABECoefficients88[#Data],7)*Power202599[[#This Row],[Use (hr/yr)]]^0.5+VLOOKUP(Power202599[[#This Row],[ASABEtype]],ASABECoefficients88[#Data],8)*$BO$17)^2+0.25*VLOOKUP(Power202599[[#This Row],[ASABEtype]],ASABECoefficients88[#Data],9)</f>
        <v>0.20713247233901039</v>
      </c>
      <c r="AU28" s="102">
        <f>Power202599[[#This Row],[TradeIn%]]*Power202599[[#This Row],[PriceL]]</f>
        <v>148876.46449366372</v>
      </c>
      <c r="AV28" s="105">
        <f>(Power202599[[#This Row],[PriceP]]-Power202599[[#This Row],[TradeIn$]])/Power202599[[#This Row],[Life (yr)]]/Power202599[[#This Row],[Use (hr/yr)]]</f>
        <v>142.04117850211207</v>
      </c>
      <c r="AW28" s="85">
        <f>((Power202599[[#This Row],[PriceP]]+Power202599[[#This Row],[TradeIn$]])/2*($BO$7+$BO$8+$BO$9)+Power202599[[#This Row],[Shed (ft^2)]]*$BO$12)/Power202599[[#This Row],[Use (hr/yr)]]</f>
        <v>108.10511184614873</v>
      </c>
      <c r="AX28" s="86">
        <f>Power202599[[#This Row],[PriceL]]*(VLOOKUP(Power202599[[#This Row],[ASABEtype]],ASABECoefficients88[#Data],2)*(Power202599[[#This Row],[Life (yr)]]*Power202599[[#This Row],[Use (hr/yr)]]/1000)^VLOOKUP(Power202599[[#This Row],[ASABEtype]],ASABECoefficients88[#Data],3))/Power202599[[#This Row],[Life (yr)]]/Power202599[[#This Row],[Use (hr/yr)]]+Power202599[[#This Row],[Fuel (gal/hr)]]*$BO$10*$BO$11*(10*Power202599[[#This Row],[Life used (%)]])</f>
        <v>96.265623760424305</v>
      </c>
      <c r="AY28" s="104">
        <f>Power202599[[#This Row],[Fuel (gal/hph)]]*Power202599[[#This Row],[HP]]</f>
        <v>30</v>
      </c>
      <c r="AZ28" s="105">
        <f t="shared" si="3"/>
        <v>250.14629034826081</v>
      </c>
      <c r="BA28" s="88"/>
      <c r="BB28" s="45" t="s">
        <v>434</v>
      </c>
      <c r="BC28" s="89">
        <v>5.0000000000000001E-3</v>
      </c>
      <c r="BD28" s="89">
        <v>2</v>
      </c>
      <c r="BE28" s="89">
        <v>8000</v>
      </c>
      <c r="BF28" s="89">
        <v>0.86409999999999998</v>
      </c>
      <c r="BG28" s="89">
        <v>0.15640000000000001</v>
      </c>
      <c r="BH28" s="89">
        <v>3.3999999999999998E-3</v>
      </c>
      <c r="BI28" s="89">
        <v>4.5999999999999999E-3</v>
      </c>
      <c r="BJ28" s="42">
        <f t="shared" si="4"/>
        <v>7.3959999999999989E-3</v>
      </c>
      <c r="BK28" s="89">
        <v>8.5999999999999993E-2</v>
      </c>
      <c r="BL28" s="90" t="s">
        <v>466</v>
      </c>
    </row>
    <row r="29" spans="1:70">
      <c r="A29" s="38" t="str">
        <f>Implements77[[#This Row],[Implement type]]&amp;", "&amp;Implements77[[#This Row],[Width]]&amp;" "&amp;Implements77[[#This Row],[Width Unit]]&amp; ", per "&amp;Implements77[[#This Row],[Use basis]]</f>
        <v>Field cultivator, 28 Ft Folding, per acre</v>
      </c>
      <c r="B29" s="55" t="s">
        <v>444</v>
      </c>
      <c r="C29" s="56">
        <v>28</v>
      </c>
      <c r="D29" s="111" t="s">
        <v>519</v>
      </c>
      <c r="E29" s="56"/>
      <c r="F29" s="56"/>
      <c r="G29" s="99">
        <v>54500</v>
      </c>
      <c r="H29" s="100">
        <v>0.1</v>
      </c>
      <c r="I29" s="59">
        <f t="shared" si="5"/>
        <v>60555.555555555555</v>
      </c>
      <c r="J29" s="60">
        <f>VLOOKUP(Implements77[[#This Row],[ASABEtype]],ASABECoefficients88[],4,FALSE)/Implements77[[#This Row],[Use (hr/yr)]]</f>
        <v>20</v>
      </c>
      <c r="K29" s="56">
        <v>100</v>
      </c>
      <c r="L29" s="62">
        <f>IF(Implements77[[#This Row],[Use basis]]="hour",,K29*(C29*O29*P29)/8.25)</f>
        <v>2163.6363636363635</v>
      </c>
      <c r="M29" s="112" t="s">
        <v>589</v>
      </c>
      <c r="N29" s="56" t="s">
        <v>445</v>
      </c>
      <c r="O29" s="56">
        <v>7.5</v>
      </c>
      <c r="P29" s="100">
        <v>0.85</v>
      </c>
      <c r="Q29" s="100">
        <v>1.05</v>
      </c>
      <c r="R29" s="56">
        <v>200</v>
      </c>
      <c r="S29"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0.24787241594786602</v>
      </c>
      <c r="T29" s="65">
        <f>Implements77[[#This Row],[TradeIn%]]*Implements77[[#This Row],[PriceL]]</f>
        <v>15010.051854620775</v>
      </c>
      <c r="U29" s="66">
        <f>(Implements77[[#This Row],[PriceP]]-Implements77[[#This Row],[TradeIn$]])/Implements77[[#This Row],[Life (yr)]]/Implements77[[#This Row],[Use (hr/yr)]]</f>
        <v>19.744974072689612</v>
      </c>
      <c r="V29" s="66">
        <f>((Implements77[[#This Row],[PriceP]]+Implements77[[#This Row],[TradeIn$]])/2*($BO$7+$BO$8+$BO$9)+Implements77[[#This Row],[Shed (ft^2)]]*$BO$12)/Implements77[[#This Row],[Use (hr/yr)]]</f>
        <v>32.358197945669687</v>
      </c>
      <c r="W29" s="66">
        <f>Implements77[[#This Row],[PriceL]]*(VLOOKUP(Implements77[[#This Row],[ASABEtype]],$BB$6:$BL$52,2)*(Implements77[[#This Row],[Life (yr)]]*Implements77[[#This Row],[Use (hr/yr)]]/1000)^VLOOKUP(Implements77[[#This Row],[ASABEtype]],$BB$6:$BL$52,3))/Implements77[[#This Row],[Life (yr)]]/Implements77[[#This Row],[Use (hr/yr)]]</f>
        <v>21.573954341136822</v>
      </c>
      <c r="X29" s="66">
        <f>Implements77[[#This Row],[Depr ($/hr)]]+Implements77[[#This Row],[OH ($/hr)]]</f>
        <v>52.103172018359302</v>
      </c>
      <c r="Y29" s="66">
        <f>(Implements77[[#This Row],[PriceP]]-Implements77[[#This Row],[TradeIn$]])/Implements77[[#This Row],[Life (yr)]]/Implements77[[#This Row],[Use (ac/yr)]]</f>
        <v>0.91258283529237716</v>
      </c>
      <c r="Z29" s="67">
        <f>((Implements77[[#This Row],[PriceP]]+Implements77[[#This Row],[TradeIn$]])/2*($BO$7+$BO$8+$BO$9)+Implements77[[#This Row],[Shed (ft^2)]]*$BO$12)/Implements77[[#This Row],[Use (ac/yr)]]</f>
        <v>1.4955469638754899</v>
      </c>
      <c r="AA29" s="68">
        <f>IF(Implements77[[#This Row],[Use basis]]=M147,Implements77[[#This Row],[Rep ($/hr)]],Implements77[[#This Row],[PriceL]]*(VLOOKUP(Implements77[[#This Row],[ASABEtype]],$BB$6:$BL$52,2)*(Implements77[[#This Row],[Life (yr)]]*Implements77[[#This Row],[Use (hr/yr)]]/1000)^VLOOKUP(Implements77[[#This Row],[ASABEtype]],$BB$6:$BL$52,3))/Implements77[[#This Row],[Life (yr)]]/Implements77[[#This Row],[Use (ac/yr)]])</f>
        <v>0.99711553677523135</v>
      </c>
      <c r="AB29" s="69">
        <f>IF(Implements77[[#This Row],[Use basis]]="hour","-",$BO$18/(Implements77[[#This Row],[Width]]*Implements77[[#This Row],[Speed]]*Implements77[[#This Row],[Efficiency]]))</f>
        <v>4.6218487394957986E-2</v>
      </c>
      <c r="AC29" s="70">
        <f>IF(Implements77[[#This Row],[Use basis]]=$M$128,Implements77[[#This Row],[Ownership costs ($/hr)]],SUM(Implements77[[#This Row],[Depr ($/ac)2]:[OH ($/ac)]]))</f>
        <v>2.4081297991678672</v>
      </c>
      <c r="AD29" s="114">
        <v>8</v>
      </c>
      <c r="AE29" s="38" t="s">
        <v>543</v>
      </c>
      <c r="AF29" s="70"/>
      <c r="AG29" s="71" t="str">
        <f t="shared" si="1"/>
        <v>525 HP SP Forage Harvester Base Unit</v>
      </c>
      <c r="AH29" s="72">
        <v>525</v>
      </c>
      <c r="AI29" s="56" t="s">
        <v>460</v>
      </c>
      <c r="AJ29" s="99">
        <v>625000</v>
      </c>
      <c r="AK29" s="100">
        <v>0.2</v>
      </c>
      <c r="AL29" s="101">
        <f t="shared" si="2"/>
        <v>781250</v>
      </c>
      <c r="AM29" s="77">
        <f>VLOOKUP(Power202599[[#This Row],[ASABEtype]],$BB$6:$BL$52,4,FALSE)</f>
        <v>4000</v>
      </c>
      <c r="AN29" s="75"/>
      <c r="AO29" s="78">
        <f>VLOOKUP(Power202599[[#This Row],[ASABEtype]],ASABECoefficients88[],4,FALSE)/Power202599[[#This Row],[Use (hr/yr)]]*(1-Power202599[[#This Row],[Life used (%)]])</f>
        <v>10</v>
      </c>
      <c r="AP29" s="56">
        <v>400</v>
      </c>
      <c r="AQ29" s="56">
        <v>0.05</v>
      </c>
      <c r="AR29" s="56" t="s">
        <v>457</v>
      </c>
      <c r="AS29" s="56">
        <v>500</v>
      </c>
      <c r="AT29" s="82">
        <f>(VLOOKUP(Power202599[[#This Row],[ASABEtype]],ASABECoefficients88[#Data],5)-VLOOKUP(Power202599[[#This Row],[ASABEtype]],ASABECoefficients88[#Data],6)*MIN(Power202599[[#This Row],[Lifespan (hours)]]/Power202599[[#This Row],[Use (hr/yr)]],Power202599[[#This Row],[Life (yr)]])^0.5-VLOOKUP(Power202599[[#This Row],[ASABEtype]],ASABECoefficients88[#Data],7)*Power202599[[#This Row],[Use (hr/yr)]]^0.5+VLOOKUP(Power202599[[#This Row],[ASABEtype]],ASABECoefficients88[#Data],8)*$BO$17)^2+0.25*VLOOKUP(Power202599[[#This Row],[ASABEtype]],ASABECoefficients88[#Data],9)</f>
        <v>0.86446090923986507</v>
      </c>
      <c r="AU29" s="102">
        <f>Power202599[[#This Row],[TradeIn%]]*Power202599[[#This Row],[PriceL]]</f>
        <v>675360.08534364461</v>
      </c>
      <c r="AV29" s="105">
        <f>(Power202599[[#This Row],[PriceP]]-Power202599[[#This Row],[TradeIn$]])/Power202599[[#This Row],[Life (yr)]]/Power202599[[#This Row],[Use (hr/yr)]]</f>
        <v>-12.590021335911151</v>
      </c>
      <c r="AW29" s="85">
        <f>((Power202599[[#This Row],[PriceP]]+Power202599[[#This Row],[TradeIn$]])/2*($BO$7+$BO$8+$BO$9)+Power202599[[#This Row],[Shed (ft^2)]]*$BO$12)/Power202599[[#This Row],[Use (hr/yr)]]</f>
        <v>144.85233444114067</v>
      </c>
      <c r="AX29" s="86">
        <f>Power202599[[#This Row],[PriceL]]*(VLOOKUP(Power202599[[#This Row],[ASABEtype]],ASABECoefficients88[#Data],2)*(Power202599[[#This Row],[Life (yr)]]*Power202599[[#This Row],[Use (hr/yr)]]/1000)^VLOOKUP(Power202599[[#This Row],[ASABEtype]],ASABECoefficients88[#Data],3))/Power202599[[#This Row],[Life (yr)]]/Power202599[[#This Row],[Use (hr/yr)]]+Power202599[[#This Row],[Fuel (gal/hr)]]*$BO$10*$BO$11*(10*Power202599[[#This Row],[Life used (%)]])</f>
        <v>93.75</v>
      </c>
      <c r="AY29" s="104">
        <f>Power202599[[#This Row],[Fuel (gal/hph)]]*Power202599[[#This Row],[HP]]</f>
        <v>26.25</v>
      </c>
      <c r="AZ29" s="105">
        <f t="shared" si="3"/>
        <v>132.26231310522951</v>
      </c>
      <c r="BA29" s="88"/>
      <c r="BB29" s="45" t="s">
        <v>469</v>
      </c>
      <c r="BC29" s="89">
        <v>0.28999999999999998</v>
      </c>
      <c r="BD29" s="89">
        <v>1.8</v>
      </c>
      <c r="BE29" s="89">
        <v>2000</v>
      </c>
      <c r="BF29" s="89">
        <v>0.69269999999999998</v>
      </c>
      <c r="BG29" s="89">
        <v>7.0300000000000001E-2</v>
      </c>
      <c r="BH29" s="89">
        <v>0</v>
      </c>
      <c r="BI29" s="89">
        <v>1.1999999999999999E-3</v>
      </c>
      <c r="BJ29" s="42">
        <f t="shared" si="4"/>
        <v>1.4957290000000002E-2</v>
      </c>
      <c r="BK29" s="89">
        <v>0.12230000000000001</v>
      </c>
      <c r="BL29" s="90"/>
    </row>
    <row r="30" spans="1:70">
      <c r="A30" s="38" t="str">
        <f>Implements77[[#This Row],[Implement type]]&amp;", "&amp;Implements77[[#This Row],[Width]]&amp;" "&amp;Implements77[[#This Row],[Width Unit]]&amp; ", per "&amp;Implements77[[#This Row],[Use basis]]</f>
        <v>Field cultivator, 42 Ft Folding, per acre</v>
      </c>
      <c r="B30" s="55" t="s">
        <v>444</v>
      </c>
      <c r="C30" s="56">
        <v>42</v>
      </c>
      <c r="D30" s="111" t="s">
        <v>519</v>
      </c>
      <c r="E30" s="56"/>
      <c r="F30" s="56"/>
      <c r="G30" s="99">
        <v>109000</v>
      </c>
      <c r="H30" s="100">
        <v>0.1</v>
      </c>
      <c r="I30" s="59">
        <f t="shared" si="5"/>
        <v>121111.11111111111</v>
      </c>
      <c r="J30" s="60">
        <f>VLOOKUP(Implements77[[#This Row],[ASABEtype]],ASABECoefficients88[],4,FALSE)/Implements77[[#This Row],[Use (hr/yr)]]</f>
        <v>20</v>
      </c>
      <c r="K30" s="56">
        <v>100</v>
      </c>
      <c r="L30" s="62">
        <f>IF(Implements77[[#This Row],[Use basis]]="hour",,K30*(C30*O30*P30)/8.25)</f>
        <v>3245.4545454545455</v>
      </c>
      <c r="M30" s="112" t="s">
        <v>589</v>
      </c>
      <c r="N30" s="56" t="s">
        <v>445</v>
      </c>
      <c r="O30" s="56">
        <v>7.5</v>
      </c>
      <c r="P30" s="100">
        <v>0.85</v>
      </c>
      <c r="Q30" s="100">
        <v>1.05</v>
      </c>
      <c r="R30" s="56">
        <v>400</v>
      </c>
      <c r="S30"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0.24787241594786602</v>
      </c>
      <c r="T30" s="65">
        <f>Implements77[[#This Row],[TradeIn%]]*Implements77[[#This Row],[PriceL]]</f>
        <v>30020.10370924155</v>
      </c>
      <c r="U30" s="66">
        <f>(Implements77[[#This Row],[PriceP]]-Implements77[[#This Row],[TradeIn$]])/Implements77[[#This Row],[Life (yr)]]/Implements77[[#This Row],[Use (hr/yr)]]</f>
        <v>39.489948145379223</v>
      </c>
      <c r="V30" s="66">
        <f>((Implements77[[#This Row],[PriceP]]+Implements77[[#This Row],[TradeIn$]])/2*($BO$7+$BO$8+$BO$9)+Implements77[[#This Row],[Shed (ft^2)]]*$BO$12)/Implements77[[#This Row],[Use (hr/yr)]]</f>
        <v>64.716395891339374</v>
      </c>
      <c r="W30" s="66">
        <f>Implements77[[#This Row],[PriceL]]*(VLOOKUP(Implements77[[#This Row],[ASABEtype]],$BB$6:$BL$52,2)*(Implements77[[#This Row],[Life (yr)]]*Implements77[[#This Row],[Use (hr/yr)]]/1000)^VLOOKUP(Implements77[[#This Row],[ASABEtype]],$BB$6:$BL$52,3))/Implements77[[#This Row],[Life (yr)]]/Implements77[[#This Row],[Use (hr/yr)]]</f>
        <v>43.147908682273645</v>
      </c>
      <c r="X30" s="66">
        <f>Implements77[[#This Row],[Depr ($/hr)]]+Implements77[[#This Row],[OH ($/hr)]]</f>
        <v>104.2063440367186</v>
      </c>
      <c r="Y30" s="66">
        <f>(Implements77[[#This Row],[PriceP]]-Implements77[[#This Row],[TradeIn$]])/Implements77[[#This Row],[Life (yr)]]/Implements77[[#This Row],[Use (ac/yr)]]</f>
        <v>1.2167771137231693</v>
      </c>
      <c r="Z30" s="67">
        <f>((Implements77[[#This Row],[PriceP]]+Implements77[[#This Row],[TradeIn$]])/2*($BO$7+$BO$8+$BO$9)+Implements77[[#This Row],[Shed (ft^2)]]*$BO$12)/Implements77[[#This Row],[Use (ac/yr)]]</f>
        <v>1.9940626185006531</v>
      </c>
      <c r="AA30" s="68">
        <f>IF(Implements77[[#This Row],[Use basis]]=M148,Implements77[[#This Row],[Rep ($/hr)]],Implements77[[#This Row],[PriceL]]*(VLOOKUP(Implements77[[#This Row],[ASABEtype]],$BB$6:$BL$52,2)*(Implements77[[#This Row],[Life (yr)]]*Implements77[[#This Row],[Use (hr/yr)]]/1000)^VLOOKUP(Implements77[[#This Row],[ASABEtype]],$BB$6:$BL$52,3))/Implements77[[#This Row],[Life (yr)]]/Implements77[[#This Row],[Use (ac/yr)]])</f>
        <v>1.3294873823669751</v>
      </c>
      <c r="AB30" s="69">
        <f>IF(Implements77[[#This Row],[Use basis]]="hour","-",$BO$18/(Implements77[[#This Row],[Width]]*Implements77[[#This Row],[Speed]]*Implements77[[#This Row],[Efficiency]]))</f>
        <v>3.081232492997199E-2</v>
      </c>
      <c r="AC30" s="70">
        <f>IF(Implements77[[#This Row],[Use basis]]=$M$128,Implements77[[#This Row],[Ownership costs ($/hr)]],SUM(Implements77[[#This Row],[Depr ($/ac)2]:[OH ($/ac)]]))</f>
        <v>3.2108397322238225</v>
      </c>
      <c r="AD30" s="114">
        <v>9</v>
      </c>
      <c r="AE30" s="38" t="s">
        <v>543</v>
      </c>
      <c r="AF30" s="70"/>
      <c r="AG30" s="71" t="str">
        <f t="shared" si="1"/>
        <v>750 HP SP Forage Harvester Base Unit</v>
      </c>
      <c r="AH30" s="72">
        <v>750</v>
      </c>
      <c r="AI30" s="56" t="s">
        <v>460</v>
      </c>
      <c r="AJ30" s="99">
        <v>775000</v>
      </c>
      <c r="AK30" s="100">
        <v>0.2</v>
      </c>
      <c r="AL30" s="101">
        <f t="shared" si="2"/>
        <v>968750</v>
      </c>
      <c r="AM30" s="77">
        <f>VLOOKUP(Power202599[[#This Row],[ASABEtype]],$BB$6:$BL$52,4,FALSE)</f>
        <v>4000</v>
      </c>
      <c r="AN30" s="75"/>
      <c r="AO30" s="78">
        <f>VLOOKUP(Power202599[[#This Row],[ASABEtype]],ASABECoefficients88[],4,FALSE)/Power202599[[#This Row],[Use (hr/yr)]]*(1-Power202599[[#This Row],[Life used (%)]])</f>
        <v>10</v>
      </c>
      <c r="AP30" s="56">
        <v>400</v>
      </c>
      <c r="AQ30" s="56">
        <v>0.05</v>
      </c>
      <c r="AR30" s="56" t="s">
        <v>457</v>
      </c>
      <c r="AS30" s="56">
        <v>500</v>
      </c>
      <c r="AT30" s="82">
        <f>(VLOOKUP(Power202599[[#This Row],[ASABEtype]],ASABECoefficients88[#Data],5)-VLOOKUP(Power202599[[#This Row],[ASABEtype]],ASABECoefficients88[#Data],6)*MIN(Power202599[[#This Row],[Lifespan (hours)]]/Power202599[[#This Row],[Use (hr/yr)]],Power202599[[#This Row],[Life (yr)]])^0.5-VLOOKUP(Power202599[[#This Row],[ASABEtype]],ASABECoefficients88[#Data],7)*Power202599[[#This Row],[Use (hr/yr)]]^0.5+VLOOKUP(Power202599[[#This Row],[ASABEtype]],ASABECoefficients88[#Data],8)*$BO$17)^2+0.25*VLOOKUP(Power202599[[#This Row],[ASABEtype]],ASABECoefficients88[#Data],9)</f>
        <v>0.86446090923986507</v>
      </c>
      <c r="AU30" s="102">
        <f>Power202599[[#This Row],[TradeIn%]]*Power202599[[#This Row],[PriceL]]</f>
        <v>837446.50582611933</v>
      </c>
      <c r="AV30" s="105">
        <f>(Power202599[[#This Row],[PriceP]]-Power202599[[#This Row],[TradeIn$]])/Power202599[[#This Row],[Life (yr)]]/Power202599[[#This Row],[Use (hr/yr)]]</f>
        <v>-15.611626456529834</v>
      </c>
      <c r="AW30" s="85">
        <f>((Power202599[[#This Row],[PriceP]]+Power202599[[#This Row],[TradeIn$]])/2*($BO$7+$BO$8+$BO$9)+Power202599[[#This Row],[Shed (ft^2)]]*$BO$12)/Power202599[[#This Row],[Use (hr/yr)]]</f>
        <v>179.37689470701443</v>
      </c>
      <c r="AX30" s="86">
        <f>Power202599[[#This Row],[PriceL]]*(VLOOKUP(Power202599[[#This Row],[ASABEtype]],ASABECoefficients88[#Data],2)*(Power202599[[#This Row],[Life (yr)]]*Power202599[[#This Row],[Use (hr/yr)]]/1000)^VLOOKUP(Power202599[[#This Row],[ASABEtype]],ASABECoefficients88[#Data],3))/Power202599[[#This Row],[Life (yr)]]/Power202599[[#This Row],[Use (hr/yr)]]+Power202599[[#This Row],[Fuel (gal/hr)]]*$BO$10*$BO$11*(10*Power202599[[#This Row],[Life used (%)]])</f>
        <v>116.25</v>
      </c>
      <c r="AY30" s="104">
        <f>Power202599[[#This Row],[Fuel (gal/hph)]]*Power202599[[#This Row],[HP]]</f>
        <v>37.5</v>
      </c>
      <c r="AZ30" s="105">
        <f t="shared" si="3"/>
        <v>163.76526825048461</v>
      </c>
      <c r="BA30" s="88"/>
      <c r="BB30" s="45" t="s">
        <v>471</v>
      </c>
      <c r="BC30" s="89">
        <v>0.46</v>
      </c>
      <c r="BD30" s="89">
        <v>1.7</v>
      </c>
      <c r="BE30" s="89">
        <v>2000</v>
      </c>
      <c r="BF30" s="89">
        <v>0.90229999999999999</v>
      </c>
      <c r="BG30" s="89">
        <v>9.4299999999999995E-2</v>
      </c>
      <c r="BH30" s="89">
        <v>0</v>
      </c>
      <c r="BI30" s="89">
        <v>-4.0000000000000002E-4</v>
      </c>
      <c r="BJ30" s="42">
        <f t="shared" si="4"/>
        <v>1.1513290000000001E-2</v>
      </c>
      <c r="BK30" s="89">
        <v>0.10730000000000001</v>
      </c>
      <c r="BL30" s="90"/>
    </row>
    <row r="31" spans="1:70">
      <c r="A31" s="38" t="str">
        <f>Implements77[[#This Row],[Implement type]]&amp;", "&amp;Implements77[[#This Row],[Width]]&amp;" "&amp;Implements77[[#This Row],[Width Unit]]&amp; ", per "&amp;Implements77[[#This Row],[Use basis]]</f>
        <v>Field cultivator, 55 Ft Folding, per acre</v>
      </c>
      <c r="B31" s="55" t="s">
        <v>444</v>
      </c>
      <c r="C31" s="56">
        <v>55</v>
      </c>
      <c r="D31" s="111" t="s">
        <v>519</v>
      </c>
      <c r="E31" s="56"/>
      <c r="F31" s="56"/>
      <c r="G31" s="99">
        <v>137500</v>
      </c>
      <c r="H31" s="100">
        <v>0.1</v>
      </c>
      <c r="I31" s="59">
        <f t="shared" si="5"/>
        <v>152777.77777777778</v>
      </c>
      <c r="J31" s="60">
        <f>VLOOKUP(Implements77[[#This Row],[ASABEtype]],ASABECoefficients88[],4,FALSE)/Implements77[[#This Row],[Use (hr/yr)]]</f>
        <v>20</v>
      </c>
      <c r="K31" s="56">
        <v>100</v>
      </c>
      <c r="L31" s="62">
        <f>IF(Implements77[[#This Row],[Use basis]]="hour",,K31*(C31*O31*P31)/8.25)</f>
        <v>4250</v>
      </c>
      <c r="M31" s="112" t="s">
        <v>589</v>
      </c>
      <c r="N31" s="56" t="s">
        <v>445</v>
      </c>
      <c r="O31" s="56">
        <v>7.5</v>
      </c>
      <c r="P31" s="100">
        <v>0.85</v>
      </c>
      <c r="Q31" s="100">
        <v>1.05</v>
      </c>
      <c r="R31" s="56">
        <v>400</v>
      </c>
      <c r="S31"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0.24787241594786602</v>
      </c>
      <c r="T31" s="65">
        <f>Implements77[[#This Row],[TradeIn%]]*Implements77[[#This Row],[PriceL]]</f>
        <v>37869.396880923974</v>
      </c>
      <c r="U31" s="66">
        <f>(Implements77[[#This Row],[PriceP]]-Implements77[[#This Row],[TradeIn$]])/Implements77[[#This Row],[Life (yr)]]/Implements77[[#This Row],[Use (hr/yr)]]</f>
        <v>49.815301559538014</v>
      </c>
      <c r="V31" s="66">
        <f>((Implements77[[#This Row],[PriceP]]+Implements77[[#This Row],[TradeIn$]])/2*($BO$7+$BO$8+$BO$9)+Implements77[[#This Row],[Shed (ft^2)]]*$BO$12)/Implements77[[#This Row],[Use (hr/yr)]]</f>
        <v>80.800958119808854</v>
      </c>
      <c r="W31" s="66">
        <f>Implements77[[#This Row],[PriceL]]*(VLOOKUP(Implements77[[#This Row],[ASABEtype]],$BB$6:$BL$52,2)*(Implements77[[#This Row],[Life (yr)]]*Implements77[[#This Row],[Use (hr/yr)]]/1000)^VLOOKUP(Implements77[[#This Row],[ASABEtype]],$BB$6:$BL$52,3))/Implements77[[#This Row],[Life (yr)]]/Implements77[[#This Row],[Use (hr/yr)]]</f>
        <v>54.429701319381891</v>
      </c>
      <c r="X31" s="66">
        <f>Implements77[[#This Row],[Depr ($/hr)]]+Implements77[[#This Row],[OH ($/hr)]]</f>
        <v>130.61625967934685</v>
      </c>
      <c r="Y31" s="66">
        <f>(Implements77[[#This Row],[PriceP]]-Implements77[[#This Row],[TradeIn$]])/Implements77[[#This Row],[Life (yr)]]/Implements77[[#This Row],[Use (ac/yr)]]</f>
        <v>1.1721247425773649</v>
      </c>
      <c r="Z31" s="67">
        <f>((Implements77[[#This Row],[PriceP]]+Implements77[[#This Row],[TradeIn$]])/2*($BO$7+$BO$8+$BO$9)+Implements77[[#This Row],[Shed (ft^2)]]*$BO$12)/Implements77[[#This Row],[Use (ac/yr)]]</f>
        <v>1.9011990145837379</v>
      </c>
      <c r="AA31" s="68">
        <f>IF(Implements77[[#This Row],[Use basis]]=M149,Implements77[[#This Row],[Rep ($/hr)]],Implements77[[#This Row],[PriceL]]*(VLOOKUP(Implements77[[#This Row],[ASABEtype]],$BB$6:$BL$52,2)*(Implements77[[#This Row],[Life (yr)]]*Implements77[[#This Row],[Use (hr/yr)]]/1000)^VLOOKUP(Implements77[[#This Row],[ASABEtype]],$BB$6:$BL$52,3))/Implements77[[#This Row],[Life (yr)]]/Implements77[[#This Row],[Use (ac/yr)]])</f>
        <v>1.2806988545736917</v>
      </c>
      <c r="AB31" s="69">
        <f>IF(Implements77[[#This Row],[Use basis]]="hour","-",$BO$18/(Implements77[[#This Row],[Width]]*Implements77[[#This Row],[Speed]]*Implements77[[#This Row],[Efficiency]]))</f>
        <v>2.3529411764705882E-2</v>
      </c>
      <c r="AC31" s="70">
        <f>IF(Implements77[[#This Row],[Use basis]]=$M$128,Implements77[[#This Row],[Ownership costs ($/hr)]],SUM(Implements77[[#This Row],[Depr ($/ac)2]:[OH ($/ac)]]))</f>
        <v>3.073323757161103</v>
      </c>
      <c r="AD31" s="114">
        <v>10</v>
      </c>
      <c r="AE31" s="38" t="s">
        <v>543</v>
      </c>
      <c r="AF31" s="70"/>
      <c r="AG31" s="71" t="str">
        <f t="shared" si="1"/>
        <v>500 HP SP Cotton Picker</v>
      </c>
      <c r="AH31" s="72">
        <v>500</v>
      </c>
      <c r="AI31" s="56" t="s">
        <v>562</v>
      </c>
      <c r="AJ31" s="57"/>
      <c r="AK31" s="58"/>
      <c r="AL31" s="101"/>
      <c r="AM31" s="59"/>
      <c r="AN31" s="58"/>
      <c r="AO31" s="115"/>
      <c r="AP31" s="56"/>
      <c r="AQ31" s="113">
        <v>0.05</v>
      </c>
      <c r="AR31" s="56" t="s">
        <v>457</v>
      </c>
      <c r="AS31" s="56">
        <v>500</v>
      </c>
      <c r="AT31" s="116"/>
      <c r="AU31" s="102"/>
      <c r="AV31" s="105"/>
      <c r="AW31" s="117"/>
      <c r="AX31" s="118"/>
      <c r="AY31" s="104">
        <f>Power202599[[#This Row],[Fuel (gal/hph)]]*Power202599[[#This Row],[HP]]</f>
        <v>25</v>
      </c>
      <c r="AZ31" s="105"/>
      <c r="BA31" s="38" t="s">
        <v>677</v>
      </c>
      <c r="BB31" s="45" t="s">
        <v>474</v>
      </c>
      <c r="BC31" s="89">
        <v>0.44</v>
      </c>
      <c r="BD31" s="89">
        <v>2</v>
      </c>
      <c r="BE31" s="89">
        <v>2000</v>
      </c>
      <c r="BF31" s="89">
        <v>0.90229999999999999</v>
      </c>
      <c r="BG31" s="89">
        <v>9.4299999999999995E-2</v>
      </c>
      <c r="BH31" s="89">
        <v>0</v>
      </c>
      <c r="BI31" s="89">
        <v>-4.0000000000000002E-4</v>
      </c>
      <c r="BJ31" s="42">
        <f t="shared" si="4"/>
        <v>1.1513290000000001E-2</v>
      </c>
      <c r="BK31" s="89">
        <v>0.10730000000000001</v>
      </c>
      <c r="BL31" s="90"/>
    </row>
    <row r="32" spans="1:70">
      <c r="A32" s="38" t="str">
        <f>Implements77[[#This Row],[Implement type]]&amp;", "&amp;Implements77[[#This Row],[Width]]&amp;" "&amp;Implements77[[#This Row],[Width Unit]]&amp; ", per "&amp;Implements77[[#This Row],[Use basis]]</f>
        <v>Tandem disk, 21 Ft Folding, per acre</v>
      </c>
      <c r="B32" s="55" t="s">
        <v>450</v>
      </c>
      <c r="C32" s="56">
        <v>21</v>
      </c>
      <c r="D32" s="111" t="s">
        <v>519</v>
      </c>
      <c r="E32" s="56"/>
      <c r="F32" s="56"/>
      <c r="G32" s="99">
        <v>85500</v>
      </c>
      <c r="H32" s="100">
        <v>0.1</v>
      </c>
      <c r="I32" s="59">
        <f t="shared" si="5"/>
        <v>95000</v>
      </c>
      <c r="J32" s="60">
        <f>VLOOKUP(Implements77[[#This Row],[ASABEtype]],ASABECoefficients88[],4,FALSE)/Implements77[[#This Row],[Use (hr/yr)]]</f>
        <v>20</v>
      </c>
      <c r="K32" s="56">
        <v>100</v>
      </c>
      <c r="L32" s="62">
        <f>IF(Implements77[[#This Row],[Use basis]]="hour",,K32*(C32*O32*P32)/8.25)</f>
        <v>1298.1818181818182</v>
      </c>
      <c r="M32" s="112" t="s">
        <v>589</v>
      </c>
      <c r="N32" s="56" t="s">
        <v>432</v>
      </c>
      <c r="O32" s="56">
        <v>6</v>
      </c>
      <c r="P32" s="100">
        <v>0.85</v>
      </c>
      <c r="Q32" s="100">
        <v>1.05</v>
      </c>
      <c r="R32" s="56">
        <v>260</v>
      </c>
      <c r="S32"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0.26998000708523695</v>
      </c>
      <c r="T32" s="65">
        <f>Implements77[[#This Row],[TradeIn%]]*Implements77[[#This Row],[PriceL]]</f>
        <v>25648.10067309751</v>
      </c>
      <c r="U32" s="66">
        <f>(Implements77[[#This Row],[PriceP]]-Implements77[[#This Row],[TradeIn$]])/Implements77[[#This Row],[Life (yr)]]/Implements77[[#This Row],[Use (hr/yr)]]</f>
        <v>29.925949663451249</v>
      </c>
      <c r="V32" s="66">
        <f>((Implements77[[#This Row],[PriceP]]+Implements77[[#This Row],[TradeIn$]])/2*($BO$7+$BO$8+$BO$9)+Implements77[[#This Row],[Shed (ft^2)]]*$BO$12)/Implements77[[#This Row],[Use (hr/yr)]]</f>
        <v>51.263034547845649</v>
      </c>
      <c r="W32" s="66">
        <f>Implements77[[#This Row],[PriceL]]*(VLOOKUP(Implements77[[#This Row],[ASABEtype]],$BB$6:$BL$52,2)*(Implements77[[#This Row],[Life (yr)]]*Implements77[[#This Row],[Use (hr/yr)]]/1000)^VLOOKUP(Implements77[[#This Row],[ASABEtype]],$BB$6:$BL$52,3))/Implements77[[#This Row],[Life (yr)]]/Implements77[[#This Row],[Use (hr/yr)]]</f>
        <v>27.779031955383246</v>
      </c>
      <c r="X32" s="66">
        <f>Implements77[[#This Row],[Depr ($/hr)]]+Implements77[[#This Row],[OH ($/hr)]]</f>
        <v>81.188984211296898</v>
      </c>
      <c r="Y32" s="66">
        <f>(Implements77[[#This Row],[PriceP]]-Implements77[[#This Row],[TradeIn$]])/Implements77[[#This Row],[Life (yr)]]/Implements77[[#This Row],[Use (ac/yr)]]</f>
        <v>2.3052202121706142</v>
      </c>
      <c r="Z32" s="67">
        <f>((Implements77[[#This Row],[PriceP]]+Implements77[[#This Row],[TradeIn$]])/2*($BO$7+$BO$8+$BO$9)+Implements77[[#This Row],[Shed (ft^2)]]*$BO$12)/Implements77[[#This Row],[Use (ac/yr)]]</f>
        <v>3.9488331934614993</v>
      </c>
      <c r="AA32" s="68">
        <f>IF(Implements77[[#This Row],[Use basis]]=M150,Implements77[[#This Row],[Rep ($/hr)]],Implements77[[#This Row],[PriceL]]*(VLOOKUP(Implements77[[#This Row],[ASABEtype]],$BB$6:$BL$52,2)*(Implements77[[#This Row],[Life (yr)]]*Implements77[[#This Row],[Use (hr/yr)]]/1000)^VLOOKUP(Implements77[[#This Row],[ASABEtype]],$BB$6:$BL$52,3))/Implements77[[#This Row],[Life (yr)]]/Implements77[[#This Row],[Use (ac/yr)]])</f>
        <v>2.1398413971233592</v>
      </c>
      <c r="AB32" s="69">
        <f>IF(Implements77[[#This Row],[Use basis]]="hour","-",$BO$18/(Implements77[[#This Row],[Width]]*Implements77[[#This Row],[Speed]]*Implements77[[#This Row],[Efficiency]]))</f>
        <v>7.7030812324929976E-2</v>
      </c>
      <c r="AC32" s="70">
        <f>IF(Implements77[[#This Row],[Use basis]]=$M$128,Implements77[[#This Row],[Ownership costs ($/hr)]],SUM(Implements77[[#This Row],[Depr ($/ac)2]:[OH ($/ac)]]))</f>
        <v>6.2540534056321135</v>
      </c>
      <c r="AD32" s="114">
        <v>11</v>
      </c>
      <c r="AE32" s="38" t="s">
        <v>543</v>
      </c>
      <c r="AF32" s="70"/>
      <c r="AG32" s="71" t="str">
        <f>CONCATENATE(AH32&amp;" "&amp;AI32)</f>
        <v>275 HP SP Sprayer</v>
      </c>
      <c r="AH32" s="72">
        <v>275</v>
      </c>
      <c r="AI32" s="56" t="s">
        <v>678</v>
      </c>
      <c r="AJ32" s="57"/>
      <c r="AK32" s="58"/>
      <c r="AL32" s="101"/>
      <c r="AM32" s="59"/>
      <c r="AN32" s="58"/>
      <c r="AO32" s="115"/>
      <c r="AP32" s="56"/>
      <c r="AQ32" s="113"/>
      <c r="AR32" s="56" t="s">
        <v>435</v>
      </c>
      <c r="AS32" s="56">
        <v>500</v>
      </c>
      <c r="AT32" s="116"/>
      <c r="AU32" s="102"/>
      <c r="AV32" s="105"/>
      <c r="AW32" s="105"/>
      <c r="AX32" s="118"/>
      <c r="AY32" s="104">
        <f>Power202599[[#This Row],[Fuel (gal/hph)]]*Power202599[[#This Row],[HP]]</f>
        <v>0</v>
      </c>
      <c r="AZ32" s="105">
        <f>SUM(AV32:AW32)</f>
        <v>0</v>
      </c>
      <c r="BB32" s="45" t="s">
        <v>476</v>
      </c>
      <c r="BC32" s="89">
        <v>0.18</v>
      </c>
      <c r="BD32" s="89">
        <v>1.6</v>
      </c>
      <c r="BE32" s="89">
        <v>2500</v>
      </c>
      <c r="BF32" s="89">
        <v>0.72430000000000005</v>
      </c>
      <c r="BG32" s="89">
        <v>0.11269999999999999</v>
      </c>
      <c r="BH32" s="89">
        <v>0</v>
      </c>
      <c r="BI32" s="89">
        <v>3.3999999999999998E-3</v>
      </c>
      <c r="BJ32" s="42">
        <f t="shared" si="4"/>
        <v>1.4113440000000001E-2</v>
      </c>
      <c r="BK32" s="89">
        <v>0.1188</v>
      </c>
      <c r="BL32" s="90"/>
    </row>
    <row r="33" spans="1:64">
      <c r="A33" s="38" t="str">
        <f>Implements77[[#This Row],[Implement type]]&amp;", "&amp;Implements77[[#This Row],[Width]]&amp;" "&amp;Implements77[[#This Row],[Width Unit]]&amp; ", per "&amp;Implements77[[#This Row],[Use basis]]</f>
        <v>Tandem disk, 32 Ft Folding, per acre</v>
      </c>
      <c r="B33" s="55" t="s">
        <v>450</v>
      </c>
      <c r="C33" s="56">
        <v>32</v>
      </c>
      <c r="D33" s="111" t="s">
        <v>519</v>
      </c>
      <c r="E33" s="56"/>
      <c r="F33" s="56"/>
      <c r="G33" s="99">
        <v>123500</v>
      </c>
      <c r="H33" s="100">
        <v>0.1</v>
      </c>
      <c r="I33" s="59">
        <f t="shared" si="5"/>
        <v>137222.22222222222</v>
      </c>
      <c r="J33" s="60">
        <f>VLOOKUP(Implements77[[#This Row],[ASABEtype]],ASABECoefficients88[],4,FALSE)/Implements77[[#This Row],[Use (hr/yr)]]</f>
        <v>20</v>
      </c>
      <c r="K33" s="56">
        <v>100</v>
      </c>
      <c r="L33" s="62">
        <f>IF(Implements77[[#This Row],[Use basis]]="hour",,K33*(C33*O33*P33)/8.25)</f>
        <v>1978.181818181818</v>
      </c>
      <c r="M33" s="112" t="s">
        <v>589</v>
      </c>
      <c r="N33" s="56" t="s">
        <v>423</v>
      </c>
      <c r="O33" s="56">
        <v>6</v>
      </c>
      <c r="P33" s="100">
        <v>0.85</v>
      </c>
      <c r="Q33" s="100">
        <v>1.05</v>
      </c>
      <c r="R33" s="56">
        <v>280</v>
      </c>
      <c r="S33"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0.24787241594786602</v>
      </c>
      <c r="T33" s="65">
        <f>Implements77[[#This Row],[TradeIn%]]*Implements77[[#This Row],[PriceL]]</f>
        <v>34013.603743957166</v>
      </c>
      <c r="U33" s="66">
        <f>(Implements77[[#This Row],[PriceP]]-Implements77[[#This Row],[TradeIn$]])/Implements77[[#This Row],[Life (yr)]]/Implements77[[#This Row],[Use (hr/yr)]]</f>
        <v>44.743198128021412</v>
      </c>
      <c r="V33" s="66">
        <f>((Implements77[[#This Row],[PriceP]]+Implements77[[#This Row],[TradeIn$]])/2*($BO$7+$BO$8+$BO$9)+Implements77[[#This Row],[Shed (ft^2)]]*$BO$12)/Implements77[[#This Row],[Use (hr/yr)]]</f>
        <v>71.939769656701046</v>
      </c>
      <c r="W33" s="66">
        <f>Implements77[[#This Row],[PriceL]]*(VLOOKUP(Implements77[[#This Row],[ASABEtype]],$BB$6:$BL$52,2)*(Implements77[[#This Row],[Life (yr)]]*Implements77[[#This Row],[Use (hr/yr)]]/1000)^VLOOKUP(Implements77[[#This Row],[ASABEtype]],$BB$6:$BL$52,3))/Implements77[[#This Row],[Life (yr)]]/Implements77[[#This Row],[Use (hr/yr)]]</f>
        <v>50.698426171696319</v>
      </c>
      <c r="X33" s="66">
        <f>Implements77[[#This Row],[Depr ($/hr)]]+Implements77[[#This Row],[OH ($/hr)]]</f>
        <v>116.68296778472245</v>
      </c>
      <c r="Y33" s="66">
        <f>(Implements77[[#This Row],[PriceP]]-Implements77[[#This Row],[TradeIn$]])/Implements77[[#This Row],[Life (yr)]]/Implements77[[#This Row],[Use (ac/yr)]]</f>
        <v>2.2618344641922592</v>
      </c>
      <c r="Z33" s="67">
        <f>((Implements77[[#This Row],[PriceP]]+Implements77[[#This Row],[TradeIn$]])/2*($BO$7+$BO$8+$BO$9)+Implements77[[#This Row],[Shed (ft^2)]]*$BO$12)/Implements77[[#This Row],[Use (ac/yr)]]</f>
        <v>3.6366611499251449</v>
      </c>
      <c r="AA33" s="68">
        <f>IF(Implements77[[#This Row],[Use basis]]=M151,Implements77[[#This Row],[Rep ($/hr)]],Implements77[[#This Row],[PriceL]]*(VLOOKUP(Implements77[[#This Row],[ASABEtype]],$BB$6:$BL$52,2)*(Implements77[[#This Row],[Life (yr)]]*Implements77[[#This Row],[Use (hr/yr)]]/1000)^VLOOKUP(Implements77[[#This Row],[ASABEtype]],$BB$6:$BL$52,3))/Implements77[[#This Row],[Life (yr)]]/Implements77[[#This Row],[Use (ac/yr)]])</f>
        <v>2.5628799994883251</v>
      </c>
      <c r="AB33" s="69">
        <f>IF(Implements77[[#This Row],[Use basis]]="hour","-",$BO$18/(Implements77[[#This Row],[Width]]*Implements77[[#This Row],[Speed]]*Implements77[[#This Row],[Efficiency]]))</f>
        <v>5.0551470588235295E-2</v>
      </c>
      <c r="AC33" s="70">
        <f>IF(Implements77[[#This Row],[Use basis]]=$M$128,Implements77[[#This Row],[Ownership costs ($/hr)]],SUM(Implements77[[#This Row],[Depr ($/ac)2]:[OH ($/ac)]]))</f>
        <v>5.8984956141174045</v>
      </c>
      <c r="AD33" s="114">
        <v>12</v>
      </c>
      <c r="AE33" s="38" t="s">
        <v>543</v>
      </c>
      <c r="AF33" s="70"/>
      <c r="AS33" s="46" t="s">
        <v>679</v>
      </c>
      <c r="BB33" s="45" t="s">
        <v>478</v>
      </c>
      <c r="BC33" s="89">
        <v>0.16</v>
      </c>
      <c r="BD33" s="89">
        <v>2</v>
      </c>
      <c r="BE33" s="89">
        <v>2500</v>
      </c>
      <c r="BF33" s="89">
        <v>0.72430000000000005</v>
      </c>
      <c r="BG33" s="89">
        <v>0.11269999999999999</v>
      </c>
      <c r="BH33" s="89">
        <v>0</v>
      </c>
      <c r="BI33" s="89">
        <v>3.3999999999999998E-3</v>
      </c>
      <c r="BJ33" s="42">
        <f t="shared" si="4"/>
        <v>1.4113440000000001E-2</v>
      </c>
      <c r="BK33" s="89">
        <v>0.1188</v>
      </c>
      <c r="BL33" s="90"/>
    </row>
    <row r="34" spans="1:64">
      <c r="A34" s="38" t="str">
        <f>Implements77[[#This Row],[Implement type]]&amp;", "&amp;Implements77[[#This Row],[Width]]&amp;" "&amp;Implements77[[#This Row],[Width Unit]]</f>
        <v>Strip-till, 30 Ft</v>
      </c>
      <c r="B34" s="55" t="s">
        <v>680</v>
      </c>
      <c r="C34" s="56">
        <v>30</v>
      </c>
      <c r="D34" s="55" t="s">
        <v>424</v>
      </c>
      <c r="E34" s="56"/>
      <c r="F34" s="55"/>
      <c r="G34" s="57">
        <v>120000</v>
      </c>
      <c r="H34" s="58">
        <v>0.1</v>
      </c>
      <c r="I34" s="59">
        <f t="shared" si="5"/>
        <v>133333.33333333334</v>
      </c>
      <c r="J34" s="60">
        <f>VLOOKUP(Implements77[[#This Row],[ASABEtype]],ASABECoefficients88[],4,FALSE)/Implements77[[#This Row],[Use (hr/yr)]]</f>
        <v>15</v>
      </c>
      <c r="K34" s="61">
        <v>100</v>
      </c>
      <c r="L34" s="62">
        <f>IF(Implements77[[#This Row],[Use basis]]="hour",,K34*(C34*O34*P34)/8.25)</f>
        <v>2036.3636363636363</v>
      </c>
      <c r="M34" s="63" t="s">
        <v>589</v>
      </c>
      <c r="N34" s="56" t="s">
        <v>489</v>
      </c>
      <c r="O34" s="56">
        <v>7</v>
      </c>
      <c r="P34" s="58">
        <v>0.8</v>
      </c>
      <c r="Q34" s="58">
        <v>1.1000000000000001</v>
      </c>
      <c r="R34" s="56">
        <v>300</v>
      </c>
      <c r="S34"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0.34248482323909785</v>
      </c>
      <c r="T34" s="65">
        <f>Implements77[[#This Row],[TradeIn%]]*Implements77[[#This Row],[PriceL]]</f>
        <v>45664.643098546381</v>
      </c>
      <c r="U34" s="66">
        <f>(Implements77[[#This Row],[PriceP]]-Implements77[[#This Row],[TradeIn$]])/Implements77[[#This Row],[Life (yr)]]/Implements77[[#This Row],[Use (hr/yr)]]</f>
        <v>49.556904600969084</v>
      </c>
      <c r="V34" s="66">
        <f>((Implements77[[#This Row],[PriceP]]+Implements77[[#This Row],[TradeIn$]])/2*($BO$7+$BO$8+$BO$9)+Implements77[[#This Row],[Shed (ft^2)]]*$BO$12)/Implements77[[#This Row],[Use (hr/yr)]]</f>
        <v>75.706604571106766</v>
      </c>
      <c r="W34" s="66">
        <f>Implements77[[#This Row],[PriceL]]*(VLOOKUP(Implements77[[#This Row],[ASABEtype]],$BB$6:$BL$52,2)*(Implements77[[#This Row],[Life (yr)]]*Implements77[[#This Row],[Use (hr/yr)]]/1000)^VLOOKUP(Implements77[[#This Row],[ASABEtype]],$BB$6:$BL$52,3))/Implements77[[#This Row],[Life (yr)]]/Implements77[[#This Row],[Use (hr/yr)]]</f>
        <v>72</v>
      </c>
      <c r="X34" s="66">
        <f>Implements77[[#This Row],[Depr ($/hr)]]+Implements77[[#This Row],[OH ($/hr)]]</f>
        <v>125.26350917207586</v>
      </c>
      <c r="Y34" s="66">
        <f>(Implements77[[#This Row],[PriceP]]-Implements77[[#This Row],[TradeIn$]])/Implements77[[#This Row],[Life (yr)]]/Implements77[[#This Row],[Use (ac/yr)]]</f>
        <v>2.4335979937975889</v>
      </c>
      <c r="Z34" s="67">
        <f>((Implements77[[#This Row],[PriceP]]+Implements77[[#This Row],[TradeIn$]])/2*($BO$7+$BO$8+$BO$9)+Implements77[[#This Row],[Shed (ft^2)]]*$BO$12)/Implements77[[#This Row],[Use (ac/yr)]]</f>
        <v>3.7177350459025647</v>
      </c>
      <c r="AA34" s="68">
        <f>IF(Implements77[[#This Row],[Use basis]]=M152,Implements77[[#This Row],[Rep ($/hr)]],Implements77[[#This Row],[PriceL]]*(VLOOKUP(Implements77[[#This Row],[ASABEtype]],$BB$6:$BL$52,2)*(Implements77[[#This Row],[Life (yr)]]*Implements77[[#This Row],[Use (hr/yr)]]/1000)^VLOOKUP(Implements77[[#This Row],[ASABEtype]],$BB$6:$BL$52,3))/Implements77[[#This Row],[Life (yr)]]/Implements77[[#This Row],[Use (ac/yr)]])</f>
        <v>3.535714285714286</v>
      </c>
      <c r="AB34" s="69">
        <f>IF(Implements77[[#This Row],[Use basis]]="hour","-",$BO$18/(Implements77[[#This Row],[Width]]*Implements77[[#This Row],[Speed]]*Implements77[[#This Row],[Efficiency]]))</f>
        <v>4.9107142857142856E-2</v>
      </c>
      <c r="AC34" s="70">
        <f>IF(Implements77[[#This Row],[Use basis]]=$M$128,Implements77[[#This Row],[Ownership costs ($/hr)]],SUM(Implements77[[#This Row],[Depr ($/ac)2]:[OH ($/ac)]]))</f>
        <v>6.1513330397001535</v>
      </c>
      <c r="AD34" s="70"/>
      <c r="AE34" s="70" t="s">
        <v>543</v>
      </c>
      <c r="AF34" s="70"/>
      <c r="AS34" s="46" t="s">
        <v>467</v>
      </c>
      <c r="BB34" s="45" t="s">
        <v>480</v>
      </c>
      <c r="BC34" s="89">
        <v>0.16</v>
      </c>
      <c r="BD34" s="89">
        <v>1.3</v>
      </c>
      <c r="BE34" s="89">
        <v>2000</v>
      </c>
      <c r="BF34" s="89">
        <v>0.71940000000000004</v>
      </c>
      <c r="BG34" s="89">
        <v>0.11020000000000001</v>
      </c>
      <c r="BH34" s="89">
        <v>0</v>
      </c>
      <c r="BI34" s="89">
        <v>3.0000000000000001E-3</v>
      </c>
      <c r="BJ34" s="42">
        <f t="shared" si="4"/>
        <v>1.4713690000000001E-2</v>
      </c>
      <c r="BK34" s="89">
        <v>0.12130000000000001</v>
      </c>
      <c r="BL34" s="90"/>
    </row>
    <row r="35" spans="1:64">
      <c r="A35" s="38" t="str">
        <f>Implements77[[#This Row],[Implement type]]&amp;", "&amp;Implements77[[#This Row],[Width]]&amp;" "&amp;Implements77[[#This Row],[Width Unit]]</f>
        <v>Strip-till, 40 Ft Folding</v>
      </c>
      <c r="B35" s="55" t="s">
        <v>680</v>
      </c>
      <c r="C35" s="56">
        <v>40</v>
      </c>
      <c r="D35" s="55" t="s">
        <v>519</v>
      </c>
      <c r="E35" s="56"/>
      <c r="F35" s="55"/>
      <c r="G35" s="57">
        <v>165000</v>
      </c>
      <c r="H35" s="58">
        <v>0.1</v>
      </c>
      <c r="I35" s="59">
        <f t="shared" si="5"/>
        <v>183333.33333333334</v>
      </c>
      <c r="J35" s="60">
        <f>VLOOKUP(Implements77[[#This Row],[ASABEtype]],ASABECoefficients88[],4,FALSE)/Implements77[[#This Row],[Use (hr/yr)]]</f>
        <v>15</v>
      </c>
      <c r="K35" s="61">
        <v>100</v>
      </c>
      <c r="L35" s="62">
        <f>IF(Implements77[[#This Row],[Use basis]]="hour",,K35*(C35*O35*P35)/8.25)</f>
        <v>2715.151515151515</v>
      </c>
      <c r="M35" s="63" t="s">
        <v>589</v>
      </c>
      <c r="N35" s="56" t="s">
        <v>489</v>
      </c>
      <c r="O35" s="56">
        <v>7</v>
      </c>
      <c r="P35" s="58">
        <v>0.8</v>
      </c>
      <c r="Q35" s="58">
        <v>1.1000000000000001</v>
      </c>
      <c r="R35" s="56">
        <v>500</v>
      </c>
      <c r="S35"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0.34248482323909785</v>
      </c>
      <c r="T35" s="65">
        <f>Implements77[[#This Row],[TradeIn%]]*Implements77[[#This Row],[PriceL]]</f>
        <v>62788.884260501276</v>
      </c>
      <c r="U35" s="66">
        <f>(Implements77[[#This Row],[PriceP]]-Implements77[[#This Row],[TradeIn$]])/Implements77[[#This Row],[Life (yr)]]/Implements77[[#This Row],[Use (hr/yr)]]</f>
        <v>68.140743826332482</v>
      </c>
      <c r="V35" s="66">
        <f>((Implements77[[#This Row],[PriceP]]+Implements77[[#This Row],[TradeIn$]])/2*($BO$7+$BO$8+$BO$9)+Implements77[[#This Row],[Shed (ft^2)]]*$BO$12)/Implements77[[#This Row],[Use (hr/yr)]]</f>
        <v>104.7965812852718</v>
      </c>
      <c r="W35" s="66">
        <f>Implements77[[#This Row],[PriceL]]*(VLOOKUP(Implements77[[#This Row],[ASABEtype]],$BB$6:$BL$52,2)*(Implements77[[#This Row],[Life (yr)]]*Implements77[[#This Row],[Use (hr/yr)]]/1000)^VLOOKUP(Implements77[[#This Row],[ASABEtype]],$BB$6:$BL$52,3))/Implements77[[#This Row],[Life (yr)]]/Implements77[[#This Row],[Use (hr/yr)]]</f>
        <v>99</v>
      </c>
      <c r="X35" s="66">
        <f>Implements77[[#This Row],[Depr ($/hr)]]+Implements77[[#This Row],[OH ($/hr)]]</f>
        <v>172.93732511160428</v>
      </c>
      <c r="Y35" s="66">
        <f>(Implements77[[#This Row],[PriceP]]-Implements77[[#This Row],[TradeIn$]])/Implements77[[#This Row],[Life (yr)]]/Implements77[[#This Row],[Use (ac/yr)]]</f>
        <v>2.5096479311037636</v>
      </c>
      <c r="Z35" s="67">
        <f>((Implements77[[#This Row],[PriceP]]+Implements77[[#This Row],[TradeIn$]])/2*($BO$7+$BO$8+$BO$9)+Implements77[[#This Row],[Shed (ft^2)]]*$BO$12)/Implements77[[#This Row],[Use (ac/yr)]]</f>
        <v>3.8596955160870197</v>
      </c>
      <c r="AA35" s="68">
        <f>IF(Implements77[[#This Row],[Use basis]]=M153,Implements77[[#This Row],[Rep ($/hr)]],Implements77[[#This Row],[PriceL]]*(VLOOKUP(Implements77[[#This Row],[ASABEtype]],$BB$6:$BL$52,2)*(Implements77[[#This Row],[Life (yr)]]*Implements77[[#This Row],[Use (hr/yr)]]/1000)^VLOOKUP(Implements77[[#This Row],[ASABEtype]],$BB$6:$BL$52,3))/Implements77[[#This Row],[Life (yr)]]/Implements77[[#This Row],[Use (ac/yr)]])</f>
        <v>3.6462053571428572</v>
      </c>
      <c r="AB35" s="69">
        <f>IF(Implements77[[#This Row],[Use basis]]="hour","-",$BO$18/(Implements77[[#This Row],[Width]]*Implements77[[#This Row],[Speed]]*Implements77[[#This Row],[Efficiency]]))</f>
        <v>3.6830357142857144E-2</v>
      </c>
      <c r="AC35" s="70">
        <f>IF(Implements77[[#This Row],[Use basis]]=$M$128,Implements77[[#This Row],[Ownership costs ($/hr)]],SUM(Implements77[[#This Row],[Depr ($/ac)2]:[OH ($/ac)]]))</f>
        <v>6.3693434471907828</v>
      </c>
      <c r="AD35" s="70"/>
      <c r="AE35" s="70" t="s">
        <v>543</v>
      </c>
      <c r="AF35" s="70"/>
      <c r="BB35" s="42" t="s">
        <v>375</v>
      </c>
      <c r="BC35" s="89"/>
      <c r="BD35" s="89"/>
      <c r="BE35" s="89"/>
      <c r="BF35" s="89"/>
      <c r="BG35" s="89"/>
      <c r="BH35" s="56"/>
      <c r="BI35" s="89"/>
      <c r="BJ35" s="42">
        <f t="shared" si="4"/>
        <v>0</v>
      </c>
      <c r="BK35" s="89"/>
      <c r="BL35" s="90"/>
    </row>
    <row r="36" spans="1:64">
      <c r="A36" s="38" t="str">
        <f>Implements77[[#This Row],[Implement type]]&amp;", "&amp;Implements77[[#This Row],[Width]]&amp;" "&amp;Implements77[[#This Row],[Width Unit]]</f>
        <v>Strip-till, 60 Ft Folding</v>
      </c>
      <c r="B36" s="55" t="s">
        <v>680</v>
      </c>
      <c r="C36" s="56">
        <v>60</v>
      </c>
      <c r="D36" s="55" t="s">
        <v>519</v>
      </c>
      <c r="E36" s="56"/>
      <c r="F36" s="55"/>
      <c r="G36" s="57">
        <v>225000</v>
      </c>
      <c r="H36" s="58">
        <v>0.1</v>
      </c>
      <c r="I36" s="59">
        <f t="shared" si="5"/>
        <v>250000</v>
      </c>
      <c r="J36" s="60">
        <f>VLOOKUP(Implements77[[#This Row],[ASABEtype]],ASABECoefficients88[],4,FALSE)/Implements77[[#This Row],[Use (hr/yr)]]</f>
        <v>15</v>
      </c>
      <c r="K36" s="61">
        <v>100</v>
      </c>
      <c r="L36" s="62">
        <f>IF(Implements77[[#This Row],[Use basis]]="hour",,K36*(C36*O36*P36)/8.25)</f>
        <v>4072.7272727272725</v>
      </c>
      <c r="M36" s="63" t="s">
        <v>589</v>
      </c>
      <c r="N36" s="56" t="s">
        <v>489</v>
      </c>
      <c r="O36" s="56">
        <v>7</v>
      </c>
      <c r="P36" s="58">
        <v>0.8</v>
      </c>
      <c r="Q36" s="58">
        <v>1.1000000000000001</v>
      </c>
      <c r="R36" s="56">
        <v>720</v>
      </c>
      <c r="S36"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0.34248482323909785</v>
      </c>
      <c r="T36" s="65">
        <f>Implements77[[#This Row],[TradeIn%]]*Implements77[[#This Row],[PriceL]]</f>
        <v>85621.205809774459</v>
      </c>
      <c r="U36" s="66">
        <f>(Implements77[[#This Row],[PriceP]]-Implements77[[#This Row],[TradeIn$]])/Implements77[[#This Row],[Life (yr)]]/Implements77[[#This Row],[Use (hr/yr)]]</f>
        <v>92.919196126817027</v>
      </c>
      <c r="V36" s="66">
        <f>((Implements77[[#This Row],[PriceP]]+Implements77[[#This Row],[TradeIn$]])/2*($BO$7+$BO$8+$BO$9)+Implements77[[#This Row],[Shed (ft^2)]]*$BO$12)/Implements77[[#This Row],[Use (hr/yr)]]</f>
        <v>143.20988357082518</v>
      </c>
      <c r="W36" s="66">
        <f>Implements77[[#This Row],[PriceL]]*(VLOOKUP(Implements77[[#This Row],[ASABEtype]],$BB$6:$BL$52,2)*(Implements77[[#This Row],[Life (yr)]]*Implements77[[#This Row],[Use (hr/yr)]]/1000)^VLOOKUP(Implements77[[#This Row],[ASABEtype]],$BB$6:$BL$52,3))/Implements77[[#This Row],[Life (yr)]]/Implements77[[#This Row],[Use (hr/yr)]]</f>
        <v>135</v>
      </c>
      <c r="X36" s="66">
        <f>Implements77[[#This Row],[Depr ($/hr)]]+Implements77[[#This Row],[OH ($/hr)]]</f>
        <v>236.12907969764223</v>
      </c>
      <c r="Y36" s="66">
        <f>(Implements77[[#This Row],[PriceP]]-Implements77[[#This Row],[TradeIn$]])/Implements77[[#This Row],[Life (yr)]]/Implements77[[#This Row],[Use (ac/yr)]]</f>
        <v>2.2814981191852395</v>
      </c>
      <c r="Z36" s="67">
        <f>((Implements77[[#This Row],[PriceP]]+Implements77[[#This Row],[TradeIn$]])/2*($BO$7+$BO$8+$BO$9)+Implements77[[#This Row],[Shed (ft^2)]]*$BO$12)/Implements77[[#This Row],[Use (ac/yr)]]</f>
        <v>3.5163141055336542</v>
      </c>
      <c r="AA36" s="68">
        <f>IF(Implements77[[#This Row],[Use basis]]=M154,Implements77[[#This Row],[Rep ($/hr)]],Implements77[[#This Row],[PriceL]]*(VLOOKUP(Implements77[[#This Row],[ASABEtype]],$BB$6:$BL$52,2)*(Implements77[[#This Row],[Life (yr)]]*Implements77[[#This Row],[Use (hr/yr)]]/1000)^VLOOKUP(Implements77[[#This Row],[ASABEtype]],$BB$6:$BL$52,3))/Implements77[[#This Row],[Life (yr)]]/Implements77[[#This Row],[Use (ac/yr)]])</f>
        <v>3.3147321428571432</v>
      </c>
      <c r="AB36" s="69">
        <f>IF(Implements77[[#This Row],[Use basis]]="hour","-",$BO$18/(Implements77[[#This Row],[Width]]*Implements77[[#This Row],[Speed]]*Implements77[[#This Row],[Efficiency]]))</f>
        <v>2.4553571428571428E-2</v>
      </c>
      <c r="AC36" s="70">
        <f>IF(Implements77[[#This Row],[Use basis]]=$M$128,Implements77[[#This Row],[Ownership costs ($/hr)]],SUM(Implements77[[#This Row],[Depr ($/ac)2]:[OH ($/ac)]]))</f>
        <v>5.7978122247188937</v>
      </c>
      <c r="AD36" s="70"/>
      <c r="AE36" s="70" t="s">
        <v>543</v>
      </c>
      <c r="AF36" s="70"/>
      <c r="BB36" s="42" t="s">
        <v>566</v>
      </c>
      <c r="BC36" s="89">
        <v>0.35</v>
      </c>
      <c r="BD36" s="89">
        <v>1.2</v>
      </c>
      <c r="BE36" s="89">
        <v>2000</v>
      </c>
      <c r="BF36" s="89">
        <v>0.86409999999999998</v>
      </c>
      <c r="BG36" s="89">
        <v>0.11020000000000001</v>
      </c>
      <c r="BH36" s="89">
        <v>0</v>
      </c>
      <c r="BI36" s="89">
        <v>-5.0000000000000001E-3</v>
      </c>
      <c r="BJ36" s="38">
        <v>8.1199999999999994E-2</v>
      </c>
      <c r="BK36" s="89"/>
      <c r="BL36" s="90"/>
    </row>
    <row r="37" spans="1:64">
      <c r="A37" s="38" t="str">
        <f>Implements77[[#This Row],[Implement type]]&amp;", "&amp;Implements77[[#This Row],[Width]]&amp;" "&amp;Implements77[[#This Row],[Width Unit]]&amp; ", per "&amp;Implements77[[#This Row],[Use basis]]</f>
        <v>Forage harvester, pull-type w/corn head, 7.5 Ft, per acre</v>
      </c>
      <c r="B37" s="111" t="s">
        <v>495</v>
      </c>
      <c r="C37" s="56">
        <v>7.5</v>
      </c>
      <c r="D37" s="111" t="s">
        <v>424</v>
      </c>
      <c r="E37" s="56">
        <v>3</v>
      </c>
      <c r="F37" s="111" t="s">
        <v>455</v>
      </c>
      <c r="G37" s="99">
        <v>82500</v>
      </c>
      <c r="H37" s="100">
        <v>0.2</v>
      </c>
      <c r="I37" s="59">
        <f t="shared" si="5"/>
        <v>103125</v>
      </c>
      <c r="J37" s="60">
        <f>VLOOKUP(Implements77[[#This Row],[ASABEtype]],ASABECoefficients88[],4,FALSE)/Implements77[[#This Row],[Use (hr/yr)]]</f>
        <v>25</v>
      </c>
      <c r="K37" s="56">
        <v>100</v>
      </c>
      <c r="L37" s="62">
        <f>IF(Implements77[[#This Row],[Use basis]]="hour",,K37*(C37*O37*P37)/8.25)</f>
        <v>206.81818181818181</v>
      </c>
      <c r="M37" s="112" t="s">
        <v>589</v>
      </c>
      <c r="N37" s="56" t="s">
        <v>453</v>
      </c>
      <c r="O37" s="56">
        <v>3.5</v>
      </c>
      <c r="P37" s="100">
        <v>0.65</v>
      </c>
      <c r="Q37" s="100">
        <v>1.1499999999999999</v>
      </c>
      <c r="R37" s="56">
        <v>140</v>
      </c>
      <c r="S37"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0.42635366741120512</v>
      </c>
      <c r="T37" s="65">
        <f>Implements77[[#This Row],[TradeIn%]]*Implements77[[#This Row],[PriceL]]</f>
        <v>43967.721951780528</v>
      </c>
      <c r="U37" s="66">
        <f>(Implements77[[#This Row],[PriceP]]-Implements77[[#This Row],[TradeIn$]])/Implements77[[#This Row],[Life (yr)]]/Implements77[[#This Row],[Use (hr/yr)]]</f>
        <v>15.412911219287789</v>
      </c>
      <c r="V37" s="66">
        <f>((Implements77[[#This Row],[PriceP]]+Implements77[[#This Row],[TradeIn$]])/2*($BO$7+$BO$8+$BO$9)+Implements77[[#This Row],[Shed (ft^2)]]*$BO$12)/Implements77[[#This Row],[Use (hr/yr)]]</f>
        <v>57.081966963662879</v>
      </c>
      <c r="W37" s="66">
        <f>Implements77[[#This Row],[PriceL]]*(VLOOKUP(Implements77[[#This Row],[ASABEtype]],$BB$6:$BL$52,2)*(Implements77[[#This Row],[Life (yr)]]*Implements77[[#This Row],[Use (hr/yr)]]/1000)^VLOOKUP(Implements77[[#This Row],[ASABEtype]],$BB$6:$BL$52,3))/Implements77[[#This Row],[Life (yr)]]/Implements77[[#This Row],[Use (hr/yr)]]</f>
        <v>26.805210731390435</v>
      </c>
      <c r="X37" s="66">
        <f>Implements77[[#This Row],[Depr ($/hr)]]+Implements77[[#This Row],[OH ($/hr)]]</f>
        <v>72.494878182950671</v>
      </c>
      <c r="Y37" s="66">
        <f>(Implements77[[#This Row],[PriceP]]-Implements77[[#This Row],[TradeIn$]])/Implements77[[#This Row],[Life (yr)]]/Implements77[[#This Row],[Use (ac/yr)]]</f>
        <v>7.4523966335017882</v>
      </c>
      <c r="Z37" s="67">
        <f>((Implements77[[#This Row],[PriceP]]+Implements77[[#This Row],[TradeIn$]])/2*($BO$7+$BO$8+$BO$9)+Implements77[[#This Row],[Shed (ft^2)]]*$BO$12)/Implements77[[#This Row],[Use (ac/yr)]]</f>
        <v>27.600071938474361</v>
      </c>
      <c r="AA37" s="68">
        <f>IF(Implements77[[#This Row],[Use basis]]=M155,Implements77[[#This Row],[Rep ($/hr)]],Implements77[[#This Row],[PriceL]]*(VLOOKUP(Implements77[[#This Row],[ASABEtype]],$BB$6:$BL$52,2)*(Implements77[[#This Row],[Life (yr)]]*Implements77[[#This Row],[Use (hr/yr)]]/1000)^VLOOKUP(Implements77[[#This Row],[ASABEtype]],$BB$6:$BL$52,3))/Implements77[[#This Row],[Life (yr)]]/Implements77[[#This Row],[Use (ac/yr)]])</f>
        <v>12.960761232760211</v>
      </c>
      <c r="AB37" s="69">
        <f>IF(Implements77[[#This Row],[Use basis]]="hour","-",$BO$18/(Implements77[[#This Row],[Width]]*Implements77[[#This Row],[Speed]]*Implements77[[#This Row],[Efficiency]]))</f>
        <v>0.48351648351648352</v>
      </c>
      <c r="AC37" s="70">
        <f>IF(Implements77[[#This Row],[Use basis]]=$M$128,Implements77[[#This Row],[Ownership costs ($/hr)]],SUM(Implements77[[#This Row],[Depr ($/ac)2]:[OH ($/ac)]]))</f>
        <v>35.052468571976149</v>
      </c>
      <c r="AD37" s="114">
        <v>37</v>
      </c>
      <c r="AE37" s="38" t="s">
        <v>542</v>
      </c>
      <c r="AF37" s="70"/>
      <c r="AG37" s="70" t="s">
        <v>681</v>
      </c>
      <c r="BB37" s="45" t="s">
        <v>481</v>
      </c>
      <c r="BC37" s="89">
        <v>0.19</v>
      </c>
      <c r="BD37" s="89">
        <v>1.4</v>
      </c>
      <c r="BE37" s="89">
        <v>2500</v>
      </c>
      <c r="BF37" s="89">
        <v>0.80910000000000004</v>
      </c>
      <c r="BG37" s="89">
        <v>0.1109</v>
      </c>
      <c r="BH37" s="89">
        <v>0</v>
      </c>
      <c r="BI37" s="89">
        <v>1.4E-3</v>
      </c>
      <c r="BJ37" s="42">
        <f t="shared" si="4"/>
        <v>1.605289E-2</v>
      </c>
      <c r="BK37" s="89">
        <v>0.12670000000000001</v>
      </c>
      <c r="BL37" s="90"/>
    </row>
    <row r="38" spans="1:64">
      <c r="A38" s="38" t="str">
        <f>Implements77[[#This Row],[Implement type]]&amp;", "&amp;Implements77[[#This Row],[Width]]&amp;" "&amp;Implements77[[#This Row],[Width Unit]]&amp; ", per "&amp;Implements77[[#This Row],[Use basis]]</f>
        <v>Forage harvester, pull-type w/pickup head, 12 Ft, per acre</v>
      </c>
      <c r="B38" s="111" t="s">
        <v>497</v>
      </c>
      <c r="C38" s="56">
        <v>12</v>
      </c>
      <c r="D38" s="111" t="s">
        <v>424</v>
      </c>
      <c r="E38" s="56"/>
      <c r="F38" s="111"/>
      <c r="G38" s="99">
        <v>89000</v>
      </c>
      <c r="H38" s="100">
        <v>0.2</v>
      </c>
      <c r="I38" s="59">
        <f t="shared" si="5"/>
        <v>111250</v>
      </c>
      <c r="J38" s="60">
        <f>VLOOKUP(Implements77[[#This Row],[ASABEtype]],ASABECoefficients88[],4,FALSE)/Implements77[[#This Row],[Use (hr/yr)]]</f>
        <v>25</v>
      </c>
      <c r="K38" s="56">
        <v>100</v>
      </c>
      <c r="L38" s="62">
        <f>IF(Implements77[[#This Row],[Use basis]]="hour",,K38*(C38*O38*P38)/8.25)</f>
        <v>330.90909090909093</v>
      </c>
      <c r="M38" s="112" t="s">
        <v>589</v>
      </c>
      <c r="N38" s="56" t="s">
        <v>453</v>
      </c>
      <c r="O38" s="56">
        <v>3.5</v>
      </c>
      <c r="P38" s="100">
        <v>0.65</v>
      </c>
      <c r="Q38" s="100">
        <v>1.1499999999999999</v>
      </c>
      <c r="R38" s="56">
        <v>140</v>
      </c>
      <c r="S38"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0.42635366741120512</v>
      </c>
      <c r="T38" s="65">
        <f>Implements77[[#This Row],[TradeIn%]]*Implements77[[#This Row],[PriceL]]</f>
        <v>47431.845499496572</v>
      </c>
      <c r="U38" s="66">
        <f>(Implements77[[#This Row],[PriceP]]-Implements77[[#This Row],[TradeIn$]])/Implements77[[#This Row],[Life (yr)]]/Implements77[[#This Row],[Use (hr/yr)]]</f>
        <v>16.627261800201371</v>
      </c>
      <c r="V38" s="66">
        <f>((Implements77[[#This Row],[PriceP]]+Implements77[[#This Row],[TradeIn$]])/2*($BO$7+$BO$8+$BO$9)+Implements77[[#This Row],[Shed (ft^2)]]*$BO$12)/Implements77[[#This Row],[Use (hr/yr)]]</f>
        <v>61.491091633527219</v>
      </c>
      <c r="W38" s="66">
        <f>Implements77[[#This Row],[PriceL]]*(VLOOKUP(Implements77[[#This Row],[ASABEtype]],$BB$6:$BL$52,2)*(Implements77[[#This Row],[Life (yr)]]*Implements77[[#This Row],[Use (hr/yr)]]/1000)^VLOOKUP(Implements77[[#This Row],[ASABEtype]],$BB$6:$BL$52,3))/Implements77[[#This Row],[Life (yr)]]/Implements77[[#This Row],[Use (hr/yr)]]</f>
        <v>28.917136425378768</v>
      </c>
      <c r="X38" s="66">
        <f>Implements77[[#This Row],[Depr ($/hr)]]+Implements77[[#This Row],[OH ($/hr)]]</f>
        <v>78.118353433728586</v>
      </c>
      <c r="Y38" s="66">
        <f>(Implements77[[#This Row],[PriceP]]-Implements77[[#This Row],[TradeIn$]])/Implements77[[#This Row],[Life (yr)]]/Implements77[[#This Row],[Use (ac/yr)]]</f>
        <v>5.0247219725883259</v>
      </c>
      <c r="Z38" s="67">
        <f>((Implements77[[#This Row],[PriceP]]+Implements77[[#This Row],[TradeIn$]])/2*($BO$7+$BO$8+$BO$9)+Implements77[[#This Row],[Shed (ft^2)]]*$BO$12)/Implements77[[#This Row],[Use (ac/yr)]]</f>
        <v>18.582472746395588</v>
      </c>
      <c r="AA38" s="68">
        <f>IF(Implements77[[#This Row],[Use basis]]=M156,Implements77[[#This Row],[Rep ($/hr)]],Implements77[[#This Row],[PriceL]]*(VLOOKUP(Implements77[[#This Row],[ASABEtype]],$BB$6:$BL$52,2)*(Implements77[[#This Row],[Life (yr)]]*Implements77[[#This Row],[Use (hr/yr)]]/1000)^VLOOKUP(Implements77[[#This Row],[ASABEtype]],$BB$6:$BL$52,3))/Implements77[[#This Row],[Life (yr)]]/Implements77[[#This Row],[Use (ac/yr)]])</f>
        <v>8.7386950736034734</v>
      </c>
      <c r="AB38" s="69">
        <f>IF(Implements77[[#This Row],[Use basis]]="hour","-",$BO$18/(Implements77[[#This Row],[Width]]*Implements77[[#This Row],[Speed]]*Implements77[[#This Row],[Efficiency]]))</f>
        <v>0.30219780219780218</v>
      </c>
      <c r="AC38" s="70">
        <f>IF(Implements77[[#This Row],[Use basis]]=$M$128,Implements77[[#This Row],[Ownership costs ($/hr)]],SUM(Implements77[[#This Row],[Depr ($/ac)2]:[OH ($/ac)]]))</f>
        <v>23.607194718983912</v>
      </c>
      <c r="AD38" s="114">
        <v>38</v>
      </c>
      <c r="AE38" s="38" t="s">
        <v>542</v>
      </c>
      <c r="AF38" s="70"/>
      <c r="BB38" s="45" t="s">
        <v>484</v>
      </c>
      <c r="BC38" s="89">
        <v>0.23</v>
      </c>
      <c r="BD38" s="89">
        <v>1.8</v>
      </c>
      <c r="BE38" s="89">
        <v>2000</v>
      </c>
      <c r="BF38" s="89">
        <v>0.80910000000000004</v>
      </c>
      <c r="BG38" s="89">
        <v>0.1109</v>
      </c>
      <c r="BH38" s="89">
        <v>0</v>
      </c>
      <c r="BI38" s="89">
        <v>1.4E-3</v>
      </c>
      <c r="BJ38" s="42">
        <f t="shared" si="4"/>
        <v>1.605289E-2</v>
      </c>
      <c r="BK38" s="89">
        <v>0.12670000000000001</v>
      </c>
      <c r="BL38" s="90"/>
    </row>
    <row r="39" spans="1:64">
      <c r="A39" s="38" t="str">
        <f>Implements77[[#This Row],[Implement type]]&amp;", "&amp;Implements77[[#This Row],[Width]]&amp;" "&amp;Implements77[[#This Row],[Width Unit]]&amp; ", per "&amp;Implements77[[#This Row],[Use basis]]</f>
        <v>Forage harvester, self-prop corn head, 20 Ft, per acre</v>
      </c>
      <c r="B39" s="55" t="s">
        <v>498</v>
      </c>
      <c r="C39" s="56">
        <v>20</v>
      </c>
      <c r="D39" s="111" t="s">
        <v>424</v>
      </c>
      <c r="E39" s="56">
        <v>8</v>
      </c>
      <c r="F39" s="111" t="s">
        <v>455</v>
      </c>
      <c r="G39" s="99">
        <v>121000</v>
      </c>
      <c r="H39" s="100">
        <v>0.2</v>
      </c>
      <c r="I39" s="59">
        <f t="shared" si="5"/>
        <v>151250</v>
      </c>
      <c r="J39" s="60">
        <f>VLOOKUP(Implements77[[#This Row],[ASABEtype]],ASABECoefficients88[],4,FALSE)/Implements77[[#This Row],[Use (hr/yr)]]</f>
        <v>20</v>
      </c>
      <c r="K39" s="56">
        <v>200</v>
      </c>
      <c r="L39" s="62">
        <f>IF(Implements77[[#This Row],[Use basis]]="hour",,K39*(C39*O39*P39)/8.25)</f>
        <v>1357.5757575757575</v>
      </c>
      <c r="M39" s="112" t="s">
        <v>589</v>
      </c>
      <c r="N39" s="56" t="s">
        <v>457</v>
      </c>
      <c r="O39" s="56">
        <v>4</v>
      </c>
      <c r="P39" s="100">
        <v>0.7</v>
      </c>
      <c r="Q39" s="100">
        <v>1.1499999999999999</v>
      </c>
      <c r="R39" s="56">
        <v>300</v>
      </c>
      <c r="S39"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0.53640868283048759</v>
      </c>
      <c r="T39" s="65">
        <f>Implements77[[#This Row],[TradeIn%]]*Implements77[[#This Row],[PriceL]]</f>
        <v>81131.813278111251</v>
      </c>
      <c r="U39" s="66">
        <f>(Implements77[[#This Row],[PriceP]]-Implements77[[#This Row],[TradeIn$]])/Implements77[[#This Row],[Life (yr)]]/Implements77[[#This Row],[Use (hr/yr)]]</f>
        <v>9.9670466804721869</v>
      </c>
      <c r="V39" s="66">
        <f>((Implements77[[#This Row],[PriceP]]+Implements77[[#This Row],[TradeIn$]])/2*($BO$7+$BO$8+$BO$9)+Implements77[[#This Row],[Shed (ft^2)]]*$BO$12)/Implements77[[#This Row],[Use (hr/yr)]]</f>
        <v>45.921663687782114</v>
      </c>
      <c r="W39" s="66">
        <f>Implements77[[#This Row],[PriceL]]*(VLOOKUP(Implements77[[#This Row],[ASABEtype]],$BB$6:$BL$52,2)*(Implements77[[#This Row],[Life (yr)]]*Implements77[[#This Row],[Use (hr/yr)]]/1000)^VLOOKUP(Implements77[[#This Row],[ASABEtype]],$BB$6:$BL$52,3))/Implements77[[#This Row],[Life (yr)]]/Implements77[[#This Row],[Use (hr/yr)]]</f>
        <v>18.149999999999999</v>
      </c>
      <c r="X39" s="66">
        <f>Implements77[[#This Row],[Depr ($/hr)]]+Implements77[[#This Row],[OH ($/hr)]]</f>
        <v>55.888710368254301</v>
      </c>
      <c r="Y39" s="66">
        <f>(Implements77[[#This Row],[PriceP]]-Implements77[[#This Row],[TradeIn$]])/Implements77[[#This Row],[Life (yr)]]/Implements77[[#This Row],[Use (ac/yr)]]</f>
        <v>1.4683595556052778</v>
      </c>
      <c r="Z39" s="67">
        <f>((Implements77[[#This Row],[PriceP]]+Implements77[[#This Row],[TradeIn$]])/2*($BO$7+$BO$8+$BO$9)+Implements77[[#This Row],[Shed (ft^2)]]*$BO$12)/Implements77[[#This Row],[Use (ac/yr)]]</f>
        <v>6.7652450968607578</v>
      </c>
      <c r="AA39" s="68">
        <f>IF(Implements77[[#This Row],[Use basis]]=M157,Implements77[[#This Row],[Rep ($/hr)]],Implements77[[#This Row],[PriceL]]*(VLOOKUP(Implements77[[#This Row],[ASABEtype]],$BB$6:$BL$52,2)*(Implements77[[#This Row],[Life (yr)]]*Implements77[[#This Row],[Use (hr/yr)]]/1000)^VLOOKUP(Implements77[[#This Row],[ASABEtype]],$BB$6:$BL$52,3))/Implements77[[#This Row],[Life (yr)]]/Implements77[[#This Row],[Use (ac/yr)]])</f>
        <v>2.6738839285714286</v>
      </c>
      <c r="AB39" s="69">
        <f>IF(Implements77[[#This Row],[Use basis]]="hour","-",$BO$18/(Implements77[[#This Row],[Width]]*Implements77[[#This Row],[Speed]]*Implements77[[#This Row],[Efficiency]]))</f>
        <v>0.14732142857142858</v>
      </c>
      <c r="AC39" s="70">
        <f>IF(Implements77[[#This Row],[Use basis]]=$M$128,Implements77[[#This Row],[Ownership costs ($/hr)]],SUM(Implements77[[#This Row],[Depr ($/ac)2]:[OH ($/ac)]]))</f>
        <v>8.2336046524660347</v>
      </c>
      <c r="AD39" s="114">
        <v>39</v>
      </c>
      <c r="AE39" s="38" t="s">
        <v>542</v>
      </c>
      <c r="AF39" s="70"/>
      <c r="BB39" s="45" t="s">
        <v>486</v>
      </c>
      <c r="BC39" s="89">
        <v>0.16</v>
      </c>
      <c r="BD39" s="89">
        <v>1.3</v>
      </c>
      <c r="BE39" s="89">
        <v>2000</v>
      </c>
      <c r="BF39" s="89">
        <v>0.71940000000000004</v>
      </c>
      <c r="BG39" s="89">
        <v>0.11020000000000001</v>
      </c>
      <c r="BH39" s="89">
        <v>0</v>
      </c>
      <c r="BI39" s="89">
        <v>3.0000000000000001E-3</v>
      </c>
      <c r="BJ39" s="42">
        <f t="shared" si="4"/>
        <v>1.4713690000000001E-2</v>
      </c>
      <c r="BK39" s="89">
        <v>0.12130000000000001</v>
      </c>
      <c r="BL39" s="90"/>
    </row>
    <row r="40" spans="1:64">
      <c r="A40" s="38" t="str">
        <f>Implements77[[#This Row],[Implement type]]&amp;", "&amp;Implements77[[#This Row],[Width]]&amp;" "&amp;Implements77[[#This Row],[Width Unit]]&amp; ", per "&amp;Implements77[[#This Row],[Use basis]]</f>
        <v>Forage harvester, self-prop corn head, 30 Ft Folding, per acre</v>
      </c>
      <c r="B40" s="55" t="s">
        <v>498</v>
      </c>
      <c r="C40" s="56">
        <v>30</v>
      </c>
      <c r="D40" s="111" t="s">
        <v>519</v>
      </c>
      <c r="E40" s="56">
        <v>12</v>
      </c>
      <c r="F40" s="111" t="s">
        <v>455</v>
      </c>
      <c r="G40" s="99">
        <v>170000</v>
      </c>
      <c r="H40" s="100">
        <v>0.2</v>
      </c>
      <c r="I40" s="59">
        <f t="shared" si="5"/>
        <v>212500</v>
      </c>
      <c r="J40" s="60">
        <f>VLOOKUP(Implements77[[#This Row],[ASABEtype]],ASABECoefficients88[],4,FALSE)/Implements77[[#This Row],[Use (hr/yr)]]</f>
        <v>20</v>
      </c>
      <c r="K40" s="56">
        <v>200</v>
      </c>
      <c r="L40" s="62">
        <f>IF(Implements77[[#This Row],[Use basis]]="hour",,K40*(C40*O40*P40)/8.25)</f>
        <v>2036.3636363636363</v>
      </c>
      <c r="M40" s="112" t="s">
        <v>589</v>
      </c>
      <c r="N40" s="56" t="s">
        <v>457</v>
      </c>
      <c r="O40" s="56">
        <v>4</v>
      </c>
      <c r="P40" s="100">
        <v>0.7</v>
      </c>
      <c r="Q40" s="100">
        <v>1.1499999999999999</v>
      </c>
      <c r="R40" s="56">
        <v>300</v>
      </c>
      <c r="S40"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0.53640868283048759</v>
      </c>
      <c r="T40" s="65">
        <f>Implements77[[#This Row],[TradeIn%]]*Implements77[[#This Row],[PriceL]]</f>
        <v>113986.84510147861</v>
      </c>
      <c r="U40" s="66">
        <f>(Implements77[[#This Row],[PriceP]]-Implements77[[#This Row],[TradeIn$]])/Implements77[[#This Row],[Life (yr)]]/Implements77[[#This Row],[Use (hr/yr)]]</f>
        <v>14.003288724630346</v>
      </c>
      <c r="V40" s="66">
        <f>((Implements77[[#This Row],[PriceP]]+Implements77[[#This Row],[TradeIn$]])/2*($BO$7+$BO$8+$BO$9)+Implements77[[#This Row],[Shed (ft^2)]]*$BO$12)/Implements77[[#This Row],[Use (hr/yr)]]</f>
        <v>64.032089478702147</v>
      </c>
      <c r="W40" s="66">
        <f>Implements77[[#This Row],[PriceL]]*(VLOOKUP(Implements77[[#This Row],[ASABEtype]],$BB$6:$BL$52,2)*(Implements77[[#This Row],[Life (yr)]]*Implements77[[#This Row],[Use (hr/yr)]]/1000)^VLOOKUP(Implements77[[#This Row],[ASABEtype]],$BB$6:$BL$52,3))/Implements77[[#This Row],[Life (yr)]]/Implements77[[#This Row],[Use (hr/yr)]]</f>
        <v>25.5</v>
      </c>
      <c r="X40" s="66">
        <f>Implements77[[#This Row],[Depr ($/hr)]]+Implements77[[#This Row],[OH ($/hr)]]</f>
        <v>78.035378203332499</v>
      </c>
      <c r="Y40" s="66">
        <f>(Implements77[[#This Row],[PriceP]]-Implements77[[#This Row],[TradeIn$]])/Implements77[[#This Row],[Life (yr)]]/Implements77[[#This Row],[Use (ac/yr)]]</f>
        <v>1.3753229997404806</v>
      </c>
      <c r="Z40" s="67">
        <f>((Implements77[[#This Row],[PriceP]]+Implements77[[#This Row],[TradeIn$]])/2*($BO$7+$BO$8+$BO$9)+Implements77[[#This Row],[Shed (ft^2)]]*$BO$12)/Implements77[[#This Row],[Use (ac/yr)]]</f>
        <v>6.2888659309439614</v>
      </c>
      <c r="AA40" s="68">
        <f>IF(Implements77[[#This Row],[Use basis]]=M158,Implements77[[#This Row],[Rep ($/hr)]],Implements77[[#This Row],[PriceL]]*(VLOOKUP(Implements77[[#This Row],[ASABEtype]],$BB$6:$BL$52,2)*(Implements77[[#This Row],[Life (yr)]]*Implements77[[#This Row],[Use (hr/yr)]]/1000)^VLOOKUP(Implements77[[#This Row],[ASABEtype]],$BB$6:$BL$52,3))/Implements77[[#This Row],[Life (yr)]]/Implements77[[#This Row],[Use (ac/yr)]])</f>
        <v>2.504464285714286</v>
      </c>
      <c r="AB40" s="69">
        <f>IF(Implements77[[#This Row],[Use basis]]="hour","-",$BO$18/(Implements77[[#This Row],[Width]]*Implements77[[#This Row],[Speed]]*Implements77[[#This Row],[Efficiency]]))</f>
        <v>9.8214285714285712E-2</v>
      </c>
      <c r="AC40" s="70">
        <f>IF(Implements77[[#This Row],[Use basis]]=$M$128,Implements77[[#This Row],[Ownership costs ($/hr)]],SUM(Implements77[[#This Row],[Depr ($/ac)2]:[OH ($/ac)]]))</f>
        <v>7.6641889306844417</v>
      </c>
      <c r="AD40" s="114">
        <v>40</v>
      </c>
      <c r="AE40" s="38" t="s">
        <v>542</v>
      </c>
      <c r="AF40" s="70"/>
      <c r="BB40" s="45" t="s">
        <v>488</v>
      </c>
      <c r="BC40" s="89">
        <v>0.23</v>
      </c>
      <c r="BD40" s="89">
        <v>1.4</v>
      </c>
      <c r="BE40" s="89">
        <v>2000</v>
      </c>
      <c r="BF40" s="89">
        <v>0.69269999999999998</v>
      </c>
      <c r="BG40" s="89">
        <v>7.0300000000000001E-2</v>
      </c>
      <c r="BH40" s="89">
        <v>0</v>
      </c>
      <c r="BI40" s="89">
        <v>1.1999999999999999E-3</v>
      </c>
      <c r="BJ40" s="42">
        <f t="shared" si="4"/>
        <v>1.4957290000000002E-2</v>
      </c>
      <c r="BK40" s="89">
        <v>0.12230000000000001</v>
      </c>
      <c r="BL40" s="90"/>
    </row>
    <row r="41" spans="1:64">
      <c r="A41" s="38" t="str">
        <f>Implements77[[#This Row],[Implement type]]&amp;", "&amp;Implements77[[#This Row],[Width]]&amp;" "&amp;Implements77[[#This Row],[Width Unit]]&amp; ", per "&amp;Implements77[[#This Row],[Use basis]]</f>
        <v>Forage harvester, self-prop pickup head (2X windrows), 40 Ft Folding, per acre</v>
      </c>
      <c r="B41" s="111" t="s">
        <v>502</v>
      </c>
      <c r="C41" s="56">
        <v>40</v>
      </c>
      <c r="D41" s="111" t="s">
        <v>519</v>
      </c>
      <c r="E41" s="56"/>
      <c r="F41" s="111"/>
      <c r="G41" s="99">
        <v>34000</v>
      </c>
      <c r="H41" s="100">
        <v>0.2</v>
      </c>
      <c r="I41" s="59">
        <f t="shared" si="5"/>
        <v>42500</v>
      </c>
      <c r="J41" s="60">
        <f>VLOOKUP(Implements77[[#This Row],[ASABEtype]],ASABECoefficients88[],4,FALSE)/Implements77[[#This Row],[Use (hr/yr)]]</f>
        <v>20</v>
      </c>
      <c r="K41" s="56">
        <v>200</v>
      </c>
      <c r="L41" s="62">
        <f>IF(Implements77[[#This Row],[Use basis]]="hour",,K41*(C41*O41*P41)/8.25)</f>
        <v>2715.151515151515</v>
      </c>
      <c r="M41" s="112" t="s">
        <v>589</v>
      </c>
      <c r="N41" s="56" t="s">
        <v>457</v>
      </c>
      <c r="O41" s="56">
        <v>4</v>
      </c>
      <c r="P41" s="100">
        <v>0.7</v>
      </c>
      <c r="Q41" s="100">
        <v>1.1499999999999999</v>
      </c>
      <c r="R41" s="56">
        <v>300</v>
      </c>
      <c r="S41"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0.53640868283048759</v>
      </c>
      <c r="T41" s="65">
        <f>Implements77[[#This Row],[TradeIn%]]*Implements77[[#This Row],[PriceL]]</f>
        <v>22797.369020295722</v>
      </c>
      <c r="U41" s="66">
        <f>(Implements77[[#This Row],[PriceP]]-Implements77[[#This Row],[TradeIn$]])/Implements77[[#This Row],[Life (yr)]]/Implements77[[#This Row],[Use (hr/yr)]]</f>
        <v>2.800657744926069</v>
      </c>
      <c r="V41" s="66">
        <f>((Implements77[[#This Row],[PriceP]]+Implements77[[#This Row],[TradeIn$]])/2*($BO$7+$BO$8+$BO$9)+Implements77[[#This Row],[Shed (ft^2)]]*$BO$12)/Implements77[[#This Row],[Use (hr/yr)]]</f>
        <v>13.766417895740428</v>
      </c>
      <c r="W41" s="66">
        <f>Implements77[[#This Row],[PriceL]]*(VLOOKUP(Implements77[[#This Row],[ASABEtype]],$BB$6:$BL$52,2)*(Implements77[[#This Row],[Life (yr)]]*Implements77[[#This Row],[Use (hr/yr)]]/1000)^VLOOKUP(Implements77[[#This Row],[ASABEtype]],$BB$6:$BL$52,3))/Implements77[[#This Row],[Life (yr)]]/Implements77[[#This Row],[Use (hr/yr)]]</f>
        <v>5.0999999999999996</v>
      </c>
      <c r="X41" s="66">
        <f>Implements77[[#This Row],[Depr ($/hr)]]+Implements77[[#This Row],[OH ($/hr)]]</f>
        <v>16.567075640666499</v>
      </c>
      <c r="Y41" s="66">
        <f>(Implements77[[#This Row],[PriceP]]-Implements77[[#This Row],[TradeIn$]])/Implements77[[#This Row],[Life (yr)]]/Implements77[[#This Row],[Use (ac/yr)]]</f>
        <v>0.20629844996107208</v>
      </c>
      <c r="Z41" s="67">
        <f>((Implements77[[#This Row],[PriceP]]+Implements77[[#This Row],[TradeIn$]])/2*($BO$7+$BO$8+$BO$9)+Implements77[[#This Row],[Shed (ft^2)]]*$BO$12)/Implements77[[#This Row],[Use (ac/yr)]]</f>
        <v>1.0140441753558798</v>
      </c>
      <c r="AA41" s="68">
        <f>IF(Implements77[[#This Row],[Use basis]]=M159,Implements77[[#This Row],[Rep ($/hr)]],Implements77[[#This Row],[PriceL]]*(VLOOKUP(Implements77[[#This Row],[ASABEtype]],$BB$6:$BL$52,2)*(Implements77[[#This Row],[Life (yr)]]*Implements77[[#This Row],[Use (hr/yr)]]/1000)^VLOOKUP(Implements77[[#This Row],[ASABEtype]],$BB$6:$BL$52,3))/Implements77[[#This Row],[Life (yr)]]/Implements77[[#This Row],[Use (ac/yr)]])</f>
        <v>0.37566964285714288</v>
      </c>
      <c r="AB41" s="69">
        <f>IF(Implements77[[#This Row],[Use basis]]="hour","-",$BO$18/(Implements77[[#This Row],[Width]]*Implements77[[#This Row],[Speed]]*Implements77[[#This Row],[Efficiency]]))</f>
        <v>7.3660714285714288E-2</v>
      </c>
      <c r="AC41" s="70">
        <f>IF(Implements77[[#This Row],[Use basis]]=$M$128,Implements77[[#This Row],[Ownership costs ($/hr)]],SUM(Implements77[[#This Row],[Depr ($/ac)2]:[OH ($/ac)]]))</f>
        <v>1.2203426253169518</v>
      </c>
      <c r="AD41" s="114">
        <v>42</v>
      </c>
      <c r="AE41" s="38" t="s">
        <v>542</v>
      </c>
      <c r="AF41" s="70"/>
      <c r="BB41" s="45" t="s">
        <v>489</v>
      </c>
      <c r="BC41" s="89">
        <v>0.36</v>
      </c>
      <c r="BD41" s="89">
        <v>2</v>
      </c>
      <c r="BE41" s="89">
        <v>1500</v>
      </c>
      <c r="BF41" s="89">
        <v>0.71940000000000004</v>
      </c>
      <c r="BG41" s="89">
        <v>0.11020000000000001</v>
      </c>
      <c r="BH41" s="89">
        <v>0</v>
      </c>
      <c r="BI41" s="89">
        <v>3.0000000000000001E-3</v>
      </c>
      <c r="BJ41" s="42">
        <f t="shared" si="4"/>
        <v>1.4713690000000001E-2</v>
      </c>
      <c r="BK41" s="89">
        <v>0.12130000000000001</v>
      </c>
      <c r="BL41" s="90"/>
    </row>
    <row r="42" spans="1:64">
      <c r="A42" s="38" t="str">
        <f>Implements77[[#This Row],[Implement type]]&amp;", "&amp;Implements77[[#This Row],[Width]]&amp;" "&amp;Implements77[[#This Row],[Width Unit]]&amp; ", per "&amp;Implements77[[#This Row],[Use basis]]</f>
        <v>Forage harvester, self-prop pickup head, 20 Ft, per acre</v>
      </c>
      <c r="B42" s="111" t="s">
        <v>500</v>
      </c>
      <c r="C42" s="56">
        <v>20</v>
      </c>
      <c r="D42" s="111" t="s">
        <v>424</v>
      </c>
      <c r="E42" s="56"/>
      <c r="F42" s="111"/>
      <c r="G42" s="99">
        <v>49000</v>
      </c>
      <c r="H42" s="100">
        <v>0.2</v>
      </c>
      <c r="I42" s="59">
        <f t="shared" si="5"/>
        <v>61250</v>
      </c>
      <c r="J42" s="60">
        <f>VLOOKUP(Implements77[[#This Row],[ASABEtype]],ASABECoefficients88[],4,FALSE)/Implements77[[#This Row],[Use (hr/yr)]]</f>
        <v>20</v>
      </c>
      <c r="K42" s="56">
        <v>200</v>
      </c>
      <c r="L42" s="62">
        <f>IF(Implements77[[#This Row],[Use basis]]="hour",,K42*(C42*O42*P42)/8.25)</f>
        <v>1357.5757575757575</v>
      </c>
      <c r="M42" s="112" t="s">
        <v>589</v>
      </c>
      <c r="N42" s="56" t="s">
        <v>457</v>
      </c>
      <c r="O42" s="56">
        <v>4</v>
      </c>
      <c r="P42" s="100">
        <v>0.7</v>
      </c>
      <c r="Q42" s="100">
        <v>1.1499999999999999</v>
      </c>
      <c r="R42" s="56">
        <v>300</v>
      </c>
      <c r="S42"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0.53640868283048759</v>
      </c>
      <c r="T42" s="65">
        <f>Implements77[[#This Row],[TradeIn%]]*Implements77[[#This Row],[PriceL]]</f>
        <v>32855.031823367368</v>
      </c>
      <c r="U42" s="66">
        <f>(Implements77[[#This Row],[PriceP]]-Implements77[[#This Row],[TradeIn$]])/Implements77[[#This Row],[Life (yr)]]/Implements77[[#This Row],[Use (hr/yr)]]</f>
        <v>4.0362420441581586</v>
      </c>
      <c r="V42" s="66">
        <f>((Implements77[[#This Row],[PriceP]]+Implements77[[#This Row],[TradeIn$]])/2*($BO$7+$BO$8+$BO$9)+Implements77[[#This Row],[Shed (ft^2)]]*$BO$12)/Implements77[[#This Row],[Use (hr/yr)]]</f>
        <v>19.310425790920032</v>
      </c>
      <c r="W42" s="66">
        <f>Implements77[[#This Row],[PriceL]]*(VLOOKUP(Implements77[[#This Row],[ASABEtype]],$BB$6:$BL$52,2)*(Implements77[[#This Row],[Life (yr)]]*Implements77[[#This Row],[Use (hr/yr)]]/1000)^VLOOKUP(Implements77[[#This Row],[ASABEtype]],$BB$6:$BL$52,3))/Implements77[[#This Row],[Life (yr)]]/Implements77[[#This Row],[Use (hr/yr)]]</f>
        <v>7.35</v>
      </c>
      <c r="X42" s="66">
        <f>Implements77[[#This Row],[Depr ($/hr)]]+Implements77[[#This Row],[OH ($/hr)]]</f>
        <v>23.34666783507819</v>
      </c>
      <c r="Y42" s="66">
        <f>(Implements77[[#This Row],[PriceP]]-Implements77[[#This Row],[TradeIn$]])/Implements77[[#This Row],[Life (yr)]]/Implements77[[#This Row],[Use (ac/yr)]]</f>
        <v>0.59462494400544297</v>
      </c>
      <c r="Z42" s="67">
        <f>((Implements77[[#This Row],[PriceP]]+Implements77[[#This Row],[TradeIn$]])/2*($BO$7+$BO$8+$BO$9)+Implements77[[#This Row],[Shed (ft^2)]]*$BO$12)/Implements77[[#This Row],[Use (ac/yr)]]</f>
        <v>2.8448395138408973</v>
      </c>
      <c r="AA42" s="68">
        <f>IF(Implements77[[#This Row],[Use basis]]=M160,Implements77[[#This Row],[Rep ($/hr)]],Implements77[[#This Row],[PriceL]]*(VLOOKUP(Implements77[[#This Row],[ASABEtype]],$BB$6:$BL$52,2)*(Implements77[[#This Row],[Life (yr)]]*Implements77[[#This Row],[Use (hr/yr)]]/1000)^VLOOKUP(Implements77[[#This Row],[ASABEtype]],$BB$6:$BL$52,3))/Implements77[[#This Row],[Life (yr)]]/Implements77[[#This Row],[Use (ac/yr)]])</f>
        <v>1.0828125</v>
      </c>
      <c r="AB42" s="69">
        <f>IF(Implements77[[#This Row],[Use basis]]="hour","-",$BO$18/(Implements77[[#This Row],[Width]]*Implements77[[#This Row],[Speed]]*Implements77[[#This Row],[Efficiency]]))</f>
        <v>0.14732142857142858</v>
      </c>
      <c r="AC42" s="70">
        <f>IF(Implements77[[#This Row],[Use basis]]=$M$128,Implements77[[#This Row],[Ownership costs ($/hr)]],SUM(Implements77[[#This Row],[Depr ($/ac)2]:[OH ($/ac)]]))</f>
        <v>3.4394644578463405</v>
      </c>
      <c r="AD42" s="114">
        <v>41</v>
      </c>
      <c r="AE42" s="38" t="s">
        <v>542</v>
      </c>
      <c r="AF42" s="70"/>
      <c r="AT42" s="46"/>
      <c r="BB42" s="45" t="s">
        <v>473</v>
      </c>
      <c r="BC42" s="89">
        <v>0.17</v>
      </c>
      <c r="BD42" s="89">
        <v>2.2000000000000002</v>
      </c>
      <c r="BE42" s="89">
        <v>2000</v>
      </c>
      <c r="BF42" s="89">
        <v>0.69269999999999998</v>
      </c>
      <c r="BG42" s="89">
        <v>7.0300000000000001E-2</v>
      </c>
      <c r="BH42" s="89">
        <v>0</v>
      </c>
      <c r="BI42" s="89">
        <v>1.1999999999999999E-3</v>
      </c>
      <c r="BJ42" s="42">
        <f t="shared" si="4"/>
        <v>1.4957290000000002E-2</v>
      </c>
      <c r="BK42" s="89">
        <v>0.12230000000000001</v>
      </c>
      <c r="BL42" s="90"/>
    </row>
    <row r="43" spans="1:64">
      <c r="A43" s="38" t="str">
        <f>Implements77[[#This Row],[Implement type]]&amp;", "&amp;Implements77[[#This Row],[Width]]&amp;" "&amp;Implements77[[#This Row],[Width Unit]]</f>
        <v>Bed lister, 24 Ft Folding</v>
      </c>
      <c r="B43" s="55" t="s">
        <v>682</v>
      </c>
      <c r="C43" s="56">
        <v>24</v>
      </c>
      <c r="D43" s="55" t="s">
        <v>519</v>
      </c>
      <c r="E43" s="56"/>
      <c r="F43" s="55" t="s">
        <v>217</v>
      </c>
      <c r="G43" s="57">
        <v>32000</v>
      </c>
      <c r="H43" s="58">
        <v>0.1</v>
      </c>
      <c r="I43" s="59">
        <f t="shared" si="5"/>
        <v>35555.555555555555</v>
      </c>
      <c r="J43" s="60">
        <f>VLOOKUP(Implements77[[#This Row],[ASABEtype]],ASABECoefficients88[],4,FALSE)/Implements77[[#This Row],[Use (hr/yr)]]</f>
        <v>10</v>
      </c>
      <c r="K43" s="61">
        <v>200</v>
      </c>
      <c r="L43" s="62">
        <f>IF(Implements77[[#This Row],[Use basis]]="hour",,K43*(C43*O43*P43)/8.25)</f>
        <v>2967.2727272727275</v>
      </c>
      <c r="M43" s="63" t="s">
        <v>589</v>
      </c>
      <c r="N43" s="56" t="s">
        <v>462</v>
      </c>
      <c r="O43" s="56">
        <v>6</v>
      </c>
      <c r="P43" s="58">
        <v>0.85</v>
      </c>
      <c r="Q43" s="58">
        <v>1.05</v>
      </c>
      <c r="R43" s="56">
        <v>150</v>
      </c>
      <c r="S43"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0.43979410540068858</v>
      </c>
      <c r="T43" s="65">
        <f>Implements77[[#This Row],[TradeIn%]]*Implements77[[#This Row],[PriceL]]</f>
        <v>15637.123747580039</v>
      </c>
      <c r="U43" s="66">
        <f>(Implements77[[#This Row],[PriceP]]-Implements77[[#This Row],[TradeIn$]])/Implements77[[#This Row],[Life (yr)]]/Implements77[[#This Row],[Use (hr/yr)]]</f>
        <v>8.1814381262099793</v>
      </c>
      <c r="V43" s="66">
        <f>((Implements77[[#This Row],[PriceP]]+Implements77[[#This Row],[TradeIn$]])/2*($BO$7+$BO$8+$BO$9)+Implements77[[#This Row],[Shed (ft^2)]]*$BO$12)/Implements77[[#This Row],[Use (hr/yr)]]</f>
        <v>11.139713629152084</v>
      </c>
      <c r="W43" s="66">
        <f>Implements77[[#This Row],[PriceL]]*(VLOOKUP(Implements77[[#This Row],[ASABEtype]],$BB$6:$BL$52,2)*(Implements77[[#This Row],[Life (yr)]]*Implements77[[#This Row],[Use (hr/yr)]]/1000)^VLOOKUP(Implements77[[#This Row],[ASABEtype]],$BB$6:$BL$52,3))/Implements77[[#This Row],[Life (yr)]]/Implements77[[#This Row],[Use (hr/yr)]]</f>
        <v>10.396830673359814</v>
      </c>
      <c r="X43" s="66">
        <f>Implements77[[#This Row],[Depr ($/hr)]]+Implements77[[#This Row],[OH ($/hr)]]</f>
        <v>19.321151755362063</v>
      </c>
      <c r="Y43" s="66">
        <f>(Implements77[[#This Row],[PriceP]]-Implements77[[#This Row],[TradeIn$]])/Implements77[[#This Row],[Life (yr)]]/Implements77[[#This Row],[Use (ac/yr)]]</f>
        <v>0.55144497174209417</v>
      </c>
      <c r="Z43" s="67">
        <f>((Implements77[[#This Row],[PriceP]]+Implements77[[#This Row],[TradeIn$]])/2*($BO$7+$BO$8+$BO$9)+Implements77[[#This Row],[Shed (ft^2)]]*$BO$12)/Implements77[[#This Row],[Use (ac/yr)]]</f>
        <v>0.75083854118059379</v>
      </c>
      <c r="AA43" s="68">
        <f>IF(Implements77[[#This Row],[Use basis]]=M161,Implements77[[#This Row],[Rep ($/hr)]],Implements77[[#This Row],[PriceL]]*(VLOOKUP(Implements77[[#This Row],[ASABEtype]],$BB$6:$BL$52,2)*(Implements77[[#This Row],[Life (yr)]]*Implements77[[#This Row],[Use (hr/yr)]]/1000)^VLOOKUP(Implements77[[#This Row],[ASABEtype]],$BB$6:$BL$52,3))/Implements77[[#This Row],[Life (yr)]]/Implements77[[#This Row],[Use (ac/yr)]])</f>
        <v>0.70076677332694814</v>
      </c>
      <c r="AB43" s="69">
        <f>IF(Implements77[[#This Row],[Use basis]]="hour","-",$BO$18/(Implements77[[#This Row],[Width]]*Implements77[[#This Row],[Speed]]*Implements77[[#This Row],[Efficiency]]))</f>
        <v>6.7401960784313736E-2</v>
      </c>
      <c r="AC43" s="70">
        <f>IF(Implements77[[#This Row],[Use basis]]=$M$128,Implements77[[#This Row],[Ownership costs ($/hr)]],SUM(Implements77[[#This Row],[Depr ($/ac)2]:[OH ($/ac)]]))</f>
        <v>1.302283512922688</v>
      </c>
      <c r="AD43" s="70"/>
      <c r="AE43" s="70" t="s">
        <v>683</v>
      </c>
      <c r="AF43" s="70"/>
      <c r="AT43" s="45"/>
      <c r="BB43" s="45" t="s">
        <v>454</v>
      </c>
      <c r="BC43" s="89">
        <v>0.32</v>
      </c>
      <c r="BD43" s="89">
        <v>2.1</v>
      </c>
      <c r="BE43" s="89">
        <v>1500</v>
      </c>
      <c r="BF43" s="89">
        <v>0.85540000000000005</v>
      </c>
      <c r="BG43" s="89">
        <v>0.1177</v>
      </c>
      <c r="BH43" s="89">
        <v>0</v>
      </c>
      <c r="BI43" s="89">
        <v>2.8999999999999998E-3</v>
      </c>
      <c r="BJ43" s="42">
        <f t="shared" si="4"/>
        <v>1.6230760000000004E-2</v>
      </c>
      <c r="BK43" s="89">
        <v>0.12740000000000001</v>
      </c>
      <c r="BL43" s="90"/>
    </row>
    <row r="44" spans="1:64">
      <c r="A44" s="38" t="str">
        <f>Implements77[[#This Row],[Implement type]]&amp;", "&amp;Implements77[[#This Row],[Width]]&amp;" "&amp;Implements77[[#This Row],[Width Unit]]</f>
        <v>Bed lister, 36 Ft Folding</v>
      </c>
      <c r="B44" s="55" t="s">
        <v>682</v>
      </c>
      <c r="C44" s="56">
        <v>36</v>
      </c>
      <c r="D44" s="55" t="s">
        <v>519</v>
      </c>
      <c r="E44" s="56"/>
      <c r="F44" s="55" t="s">
        <v>652</v>
      </c>
      <c r="G44" s="57">
        <v>46400</v>
      </c>
      <c r="H44" s="58">
        <v>0.1</v>
      </c>
      <c r="I44" s="59">
        <f t="shared" si="5"/>
        <v>51555.555555555555</v>
      </c>
      <c r="J44" s="60">
        <f>VLOOKUP(Implements77[[#This Row],[ASABEtype]],ASABECoefficients88[],4,FALSE)/Implements77[[#This Row],[Use (hr/yr)]]</f>
        <v>10</v>
      </c>
      <c r="K44" s="61">
        <v>200</v>
      </c>
      <c r="L44" s="62">
        <f>IF(Implements77[[#This Row],[Use basis]]="hour",,K44*(C44*O44*P44)/8.25)</f>
        <v>4450.909090909091</v>
      </c>
      <c r="M44" s="63" t="s">
        <v>589</v>
      </c>
      <c r="N44" s="56" t="s">
        <v>462</v>
      </c>
      <c r="O44" s="56">
        <v>6</v>
      </c>
      <c r="P44" s="58">
        <v>0.85</v>
      </c>
      <c r="Q44" s="58">
        <v>1.05</v>
      </c>
      <c r="R44" s="56">
        <v>200</v>
      </c>
      <c r="S44"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0.43979410540068858</v>
      </c>
      <c r="T44" s="65">
        <f>Implements77[[#This Row],[TradeIn%]]*Implements77[[#This Row],[PriceL]]</f>
        <v>22673.829433991057</v>
      </c>
      <c r="U44" s="66">
        <f>(Implements77[[#This Row],[PriceP]]-Implements77[[#This Row],[TradeIn$]])/Implements77[[#This Row],[Life (yr)]]/Implements77[[#This Row],[Use (hr/yr)]]</f>
        <v>11.863085283004471</v>
      </c>
      <c r="V44" s="66">
        <f>((Implements77[[#This Row],[PriceP]]+Implements77[[#This Row],[TradeIn$]])/2*($BO$7+$BO$8+$BO$9)+Implements77[[#This Row],[Shed (ft^2)]]*$BO$12)/Implements77[[#This Row],[Use (hr/yr)]]</f>
        <v>16.082584762270518</v>
      </c>
      <c r="W44" s="66">
        <f>Implements77[[#This Row],[PriceL]]*(VLOOKUP(Implements77[[#This Row],[ASABEtype]],$BB$6:$BL$52,2)*(Implements77[[#This Row],[Life (yr)]]*Implements77[[#This Row],[Use (hr/yr)]]/1000)^VLOOKUP(Implements77[[#This Row],[ASABEtype]],$BB$6:$BL$52,3))/Implements77[[#This Row],[Life (yr)]]/Implements77[[#This Row],[Use (hr/yr)]]</f>
        <v>15.075404476371727</v>
      </c>
      <c r="X44" s="66">
        <f>Implements77[[#This Row],[Depr ($/hr)]]+Implements77[[#This Row],[OH ($/hr)]]</f>
        <v>27.945670045274987</v>
      </c>
      <c r="Y44" s="66">
        <f>(Implements77[[#This Row],[PriceP]]-Implements77[[#This Row],[TradeIn$]])/Implements77[[#This Row],[Life (yr)]]/Implements77[[#This Row],[Use (ac/yr)]]</f>
        <v>0.53306347268402443</v>
      </c>
      <c r="Z44" s="67">
        <f>((Implements77[[#This Row],[PriceP]]+Implements77[[#This Row],[TradeIn$]])/2*($BO$7+$BO$8+$BO$9)+Implements77[[#This Row],[Shed (ft^2)]]*$BO$12)/Implements77[[#This Row],[Use (ac/yr)]]</f>
        <v>0.72266516497130595</v>
      </c>
      <c r="AA44" s="68">
        <f>IF(Implements77[[#This Row],[Use basis]]=M162,Implements77[[#This Row],[Rep ($/hr)]],Implements77[[#This Row],[PriceL]]*(VLOOKUP(Implements77[[#This Row],[ASABEtype]],$BB$6:$BL$52,2)*(Implements77[[#This Row],[Life (yr)]]*Implements77[[#This Row],[Use (hr/yr)]]/1000)^VLOOKUP(Implements77[[#This Row],[ASABEtype]],$BB$6:$BL$52,3))/Implements77[[#This Row],[Life (yr)]]/Implements77[[#This Row],[Use (ac/yr)]])</f>
        <v>0.67740788088271653</v>
      </c>
      <c r="AB44" s="69">
        <f>IF(Implements77[[#This Row],[Use basis]]="hour","-",$BO$18/(Implements77[[#This Row],[Width]]*Implements77[[#This Row],[Speed]]*Implements77[[#This Row],[Efficiency]]))</f>
        <v>4.4934640522875817E-2</v>
      </c>
      <c r="AC44" s="70">
        <f>IF(Implements77[[#This Row],[Use basis]]=$M$128,Implements77[[#This Row],[Ownership costs ($/hr)]],SUM(Implements77[[#This Row],[Depr ($/ac)2]:[OH ($/ac)]]))</f>
        <v>1.2557286376553303</v>
      </c>
      <c r="AD44" s="70"/>
      <c r="AE44" s="70" t="s">
        <v>683</v>
      </c>
      <c r="AF44" s="70"/>
      <c r="AT44" s="45"/>
      <c r="BB44" s="45" t="s">
        <v>483</v>
      </c>
      <c r="BC44" s="89">
        <v>0.17</v>
      </c>
      <c r="BD44" s="89">
        <v>1.4</v>
      </c>
      <c r="BE44" s="89">
        <v>2500</v>
      </c>
      <c r="BF44" s="89">
        <v>0.80910000000000004</v>
      </c>
      <c r="BG44" s="89">
        <v>0.1109</v>
      </c>
      <c r="BH44" s="89">
        <v>0</v>
      </c>
      <c r="BI44" s="89">
        <v>1.4E-3</v>
      </c>
      <c r="BJ44" s="42">
        <f t="shared" si="4"/>
        <v>1.605289E-2</v>
      </c>
      <c r="BK44" s="89">
        <v>0.12670000000000001</v>
      </c>
      <c r="BL44" s="90"/>
    </row>
    <row r="45" spans="1:64">
      <c r="A45" s="38" t="str">
        <f>Implements77[[#This Row],[Implement type]]&amp;", "&amp;Implements77[[#This Row],[Width]]&amp;" "&amp;Implements77[[#This Row],[Width Unit]]</f>
        <v>Bed hipper, 24 Ft Folding</v>
      </c>
      <c r="B45" s="55" t="s">
        <v>684</v>
      </c>
      <c r="C45" s="56">
        <v>24</v>
      </c>
      <c r="D45" s="55" t="s">
        <v>519</v>
      </c>
      <c r="E45" s="56"/>
      <c r="F45" s="55" t="s">
        <v>217</v>
      </c>
      <c r="G45" s="57">
        <v>37500</v>
      </c>
      <c r="H45" s="58">
        <v>0.1</v>
      </c>
      <c r="I45" s="59">
        <f t="shared" si="5"/>
        <v>41666.666666666664</v>
      </c>
      <c r="J45" s="60">
        <f>VLOOKUP(Implements77[[#This Row],[ASABEtype]],ASABECoefficients88[],4,FALSE)/Implements77[[#This Row],[Use (hr/yr)]]</f>
        <v>10</v>
      </c>
      <c r="K45" s="61">
        <v>200</v>
      </c>
      <c r="L45" s="62">
        <f>IF(Implements77[[#This Row],[Use basis]]="hour",,K45*(C45*O45*P45)/8.25)</f>
        <v>2967.2727272727275</v>
      </c>
      <c r="M45" s="63" t="s">
        <v>589</v>
      </c>
      <c r="N45" s="56" t="s">
        <v>432</v>
      </c>
      <c r="O45" s="56">
        <v>6</v>
      </c>
      <c r="P45" s="58">
        <v>0.85</v>
      </c>
      <c r="Q45" s="58">
        <v>1.05</v>
      </c>
      <c r="R45" s="56">
        <v>150</v>
      </c>
      <c r="S45"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0.43979410540068858</v>
      </c>
      <c r="T45" s="65">
        <f>Implements77[[#This Row],[TradeIn%]]*Implements77[[#This Row],[PriceL]]</f>
        <v>18324.754391695358</v>
      </c>
      <c r="U45" s="66">
        <f>(Implements77[[#This Row],[PriceP]]-Implements77[[#This Row],[TradeIn$]])/Implements77[[#This Row],[Life (yr)]]/Implements77[[#This Row],[Use (hr/yr)]]</f>
        <v>9.5876228041523213</v>
      </c>
      <c r="V45" s="66">
        <f>((Implements77[[#This Row],[PriceP]]+Implements77[[#This Row],[TradeIn$]])/2*($BO$7+$BO$8+$BO$9)+Implements77[[#This Row],[Shed (ft^2)]]*$BO$12)/Implements77[[#This Row],[Use (hr/yr)]]</f>
        <v>12.951226909162596</v>
      </c>
      <c r="W45" s="66">
        <f>Implements77[[#This Row],[PriceL]]*(VLOOKUP(Implements77[[#This Row],[ASABEtype]],$BB$6:$BL$52,2)*(Implements77[[#This Row],[Life (yr)]]*Implements77[[#This Row],[Use (hr/yr)]]/1000)^VLOOKUP(Implements77[[#This Row],[ASABEtype]],$BB$6:$BL$52,3))/Implements77[[#This Row],[Life (yr)]]/Implements77[[#This Row],[Use (hr/yr)]]</f>
        <v>12.18378594534353</v>
      </c>
      <c r="X45" s="66">
        <f>Implements77[[#This Row],[Depr ($/hr)]]+Implements77[[#This Row],[OH ($/hr)]]</f>
        <v>22.538849713314917</v>
      </c>
      <c r="Y45" s="66">
        <f>(Implements77[[#This Row],[PriceP]]-Implements77[[#This Row],[TradeIn$]])/Implements77[[#This Row],[Life (yr)]]/Implements77[[#This Row],[Use (ac/yr)]]</f>
        <v>0.64622457626026675</v>
      </c>
      <c r="Z45" s="67">
        <f>((Implements77[[#This Row],[PriceP]]+Implements77[[#This Row],[TradeIn$]])/2*($BO$7+$BO$8+$BO$9)+Implements77[[#This Row],[Shed (ft^2)]]*$BO$12)/Implements77[[#This Row],[Use (ac/yr)]]</f>
        <v>0.87293808824012598</v>
      </c>
      <c r="AA45" s="68">
        <f>IF(Implements77[[#This Row],[Use basis]]=M163,Implements77[[#This Row],[Rep ($/hr)]],Implements77[[#This Row],[PriceL]]*(VLOOKUP(Implements77[[#This Row],[ASABEtype]],$BB$6:$BL$52,2)*(Implements77[[#This Row],[Life (yr)]]*Implements77[[#This Row],[Use (hr/yr)]]/1000)^VLOOKUP(Implements77[[#This Row],[ASABEtype]],$BB$6:$BL$52,3))/Implements77[[#This Row],[Life (yr)]]/Implements77[[#This Row],[Use (ac/yr)]])</f>
        <v>0.8212110624925173</v>
      </c>
      <c r="AB45" s="69">
        <f>IF(Implements77[[#This Row],[Use basis]]="hour","-",$BO$18/(Implements77[[#This Row],[Width]]*Implements77[[#This Row],[Speed]]*Implements77[[#This Row],[Efficiency]]))</f>
        <v>6.7401960784313736E-2</v>
      </c>
      <c r="AC45" s="70">
        <f>IF(Implements77[[#This Row],[Use basis]]=$M$128,Implements77[[#This Row],[Ownership costs ($/hr)]],SUM(Implements77[[#This Row],[Depr ($/ac)2]:[OH ($/ac)]]))</f>
        <v>1.5191626645003926</v>
      </c>
      <c r="AD45" s="70"/>
      <c r="AE45" s="70" t="s">
        <v>683</v>
      </c>
      <c r="AF45" s="70"/>
      <c r="BB45" s="38" t="s">
        <v>504</v>
      </c>
      <c r="BC45" s="39">
        <v>7.0000000000000001E-3</v>
      </c>
      <c r="BD45" s="39">
        <v>2</v>
      </c>
      <c r="BE45" s="39">
        <v>3000</v>
      </c>
      <c r="BF45" s="39">
        <v>0.72750000000000004</v>
      </c>
      <c r="BG45" s="39">
        <v>8.0600000000000005E-2</v>
      </c>
      <c r="BH45" s="39">
        <v>2.5000000000000001E-3</v>
      </c>
      <c r="BI45" s="39">
        <v>4.0000000000000001E-3</v>
      </c>
      <c r="BJ45" s="38">
        <v>8.1199999999999994E-2</v>
      </c>
      <c r="BK45" s="89"/>
      <c r="BL45" s="90"/>
    </row>
    <row r="46" spans="1:64">
      <c r="A46" s="38" t="str">
        <f>Implements77[[#This Row],[Implement type]]&amp;", "&amp;Implements77[[#This Row],[Width]]&amp;" "&amp;Implements77[[#This Row],[Width Unit]]</f>
        <v>Bed hipper, 36 Ft Folding</v>
      </c>
      <c r="B46" s="55" t="s">
        <v>684</v>
      </c>
      <c r="C46" s="56">
        <v>36</v>
      </c>
      <c r="D46" s="55" t="s">
        <v>519</v>
      </c>
      <c r="E46" s="56"/>
      <c r="F46" s="55" t="s">
        <v>652</v>
      </c>
      <c r="G46" s="57">
        <v>51000</v>
      </c>
      <c r="H46" s="58">
        <v>0.1</v>
      </c>
      <c r="I46" s="59">
        <f t="shared" si="5"/>
        <v>56666.666666666664</v>
      </c>
      <c r="J46" s="60">
        <f>VLOOKUP(Implements77[[#This Row],[ASABEtype]],ASABECoefficients88[],4,FALSE)/Implements77[[#This Row],[Use (hr/yr)]]</f>
        <v>10</v>
      </c>
      <c r="K46" s="61">
        <v>200</v>
      </c>
      <c r="L46" s="62">
        <f>IF(Implements77[[#This Row],[Use basis]]="hour",,K46*(C46*O46*P46)/8.25)</f>
        <v>4450.909090909091</v>
      </c>
      <c r="M46" s="63" t="s">
        <v>589</v>
      </c>
      <c r="N46" s="56" t="s">
        <v>432</v>
      </c>
      <c r="O46" s="56">
        <v>6</v>
      </c>
      <c r="P46" s="58">
        <v>0.85</v>
      </c>
      <c r="Q46" s="58">
        <v>1.05</v>
      </c>
      <c r="R46" s="56">
        <v>200</v>
      </c>
      <c r="S46"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0.43979410540068858</v>
      </c>
      <c r="T46" s="65">
        <f>Implements77[[#This Row],[TradeIn%]]*Implements77[[#This Row],[PriceL]]</f>
        <v>24921.665972705687</v>
      </c>
      <c r="U46" s="66">
        <f>(Implements77[[#This Row],[PriceP]]-Implements77[[#This Row],[TradeIn$]])/Implements77[[#This Row],[Life (yr)]]/Implements77[[#This Row],[Use (hr/yr)]]</f>
        <v>13.039167013647157</v>
      </c>
      <c r="V46" s="66">
        <f>((Implements77[[#This Row],[PriceP]]+Implements77[[#This Row],[TradeIn$]])/2*($BO$7+$BO$8+$BO$9)+Implements77[[#This Row],[Shed (ft^2)]]*$BO$12)/Implements77[[#This Row],[Use (hr/yr)]]</f>
        <v>17.59766859646113</v>
      </c>
      <c r="W46" s="66">
        <f>Implements77[[#This Row],[PriceL]]*(VLOOKUP(Implements77[[#This Row],[ASABEtype]],$BB$6:$BL$52,2)*(Implements77[[#This Row],[Life (yr)]]*Implements77[[#This Row],[Use (hr/yr)]]/1000)^VLOOKUP(Implements77[[#This Row],[ASABEtype]],$BB$6:$BL$52,3))/Implements77[[#This Row],[Life (yr)]]/Implements77[[#This Row],[Use (hr/yr)]]</f>
        <v>16.569948885667198</v>
      </c>
      <c r="X46" s="66">
        <f>Implements77[[#This Row],[Depr ($/hr)]]+Implements77[[#This Row],[OH ($/hr)]]</f>
        <v>30.636835610108285</v>
      </c>
      <c r="Y46" s="66">
        <f>(Implements77[[#This Row],[PriceP]]-Implements77[[#This Row],[TradeIn$]])/Implements77[[#This Row],[Life (yr)]]/Implements77[[#This Row],[Use (ac/yr)]]</f>
        <v>0.58591028247597521</v>
      </c>
      <c r="Z46" s="67">
        <f>((Implements77[[#This Row],[PriceP]]+Implements77[[#This Row],[TradeIn$]])/2*($BO$7+$BO$8+$BO$9)+Implements77[[#This Row],[Shed (ft^2)]]*$BO$12)/Implements77[[#This Row],[Use (ac/yr)]]</f>
        <v>0.79074491242268152</v>
      </c>
      <c r="AA46" s="68">
        <f>IF(Implements77[[#This Row],[Use basis]]=M164,Implements77[[#This Row],[Rep ($/hr)]],Implements77[[#This Row],[PriceL]]*(VLOOKUP(Implements77[[#This Row],[ASABEtype]],$BB$6:$BL$52,2)*(Implements77[[#This Row],[Life (yr)]]*Implements77[[#This Row],[Use (hr/yr)]]/1000)^VLOOKUP(Implements77[[#This Row],[ASABEtype]],$BB$6:$BL$52,3))/Implements77[[#This Row],[Life (yr)]]/Implements77[[#This Row],[Use (ac/yr)]])</f>
        <v>0.74456469665988234</v>
      </c>
      <c r="AB46" s="69">
        <f>IF(Implements77[[#This Row],[Use basis]]="hour","-",$BO$18/(Implements77[[#This Row],[Width]]*Implements77[[#This Row],[Speed]]*Implements77[[#This Row],[Efficiency]]))</f>
        <v>4.4934640522875817E-2</v>
      </c>
      <c r="AC46" s="70">
        <f>IF(Implements77[[#This Row],[Use basis]]=$M$128,Implements77[[#This Row],[Ownership costs ($/hr)]],SUM(Implements77[[#This Row],[Depr ($/ac)2]:[OH ($/ac)]]))</f>
        <v>1.3766551948986567</v>
      </c>
      <c r="AD46" s="70"/>
      <c r="AE46" s="70" t="s">
        <v>683</v>
      </c>
      <c r="AF46" s="70"/>
      <c r="AT46" s="45"/>
      <c r="BB46" s="45" t="s">
        <v>494</v>
      </c>
      <c r="BC46" s="89">
        <v>0.27</v>
      </c>
      <c r="BD46" s="89">
        <v>1.4</v>
      </c>
      <c r="BE46" s="89">
        <v>2000</v>
      </c>
      <c r="BF46" s="89">
        <v>0.69269999999999998</v>
      </c>
      <c r="BG46" s="89">
        <v>7.0300000000000001E-2</v>
      </c>
      <c r="BH46" s="89">
        <v>0</v>
      </c>
      <c r="BI46" s="89">
        <v>1.1999999999999999E-3</v>
      </c>
      <c r="BJ46" s="42">
        <f t="shared" ref="BJ46:BJ52" si="6">BK46^2</f>
        <v>1.4957290000000002E-2</v>
      </c>
      <c r="BK46" s="89">
        <v>0.12230000000000001</v>
      </c>
      <c r="BL46" s="90"/>
    </row>
    <row r="47" spans="1:64">
      <c r="A47" s="38" t="str">
        <f>Implements77[[#This Row],[Implement type]]&amp;", "&amp;Implements77[[#This Row],[Width]]&amp;" "&amp;Implements77[[#This Row],[Width Unit]]</f>
        <v>Bed leveler, 24 Ft Folding</v>
      </c>
      <c r="B47" s="55" t="s">
        <v>685</v>
      </c>
      <c r="C47" s="56">
        <v>24</v>
      </c>
      <c r="D47" s="55" t="s">
        <v>519</v>
      </c>
      <c r="E47" s="56"/>
      <c r="F47" s="55" t="s">
        <v>217</v>
      </c>
      <c r="G47" s="57">
        <v>29000</v>
      </c>
      <c r="H47" s="58">
        <v>0.1</v>
      </c>
      <c r="I47" s="59">
        <f t="shared" si="5"/>
        <v>32222.222222222223</v>
      </c>
      <c r="J47" s="60">
        <f>VLOOKUP(Implements77[[#This Row],[ASABEtype]],ASABECoefficients88[],4,FALSE)/Implements77[[#This Row],[Use (hr/yr)]]</f>
        <v>7.5</v>
      </c>
      <c r="K47" s="61">
        <v>200</v>
      </c>
      <c r="L47" s="62">
        <f>IF(Implements77[[#This Row],[Use basis]]="hour",,K47*(C47*O47*P47)/8.25)</f>
        <v>3956.363636363636</v>
      </c>
      <c r="M47" s="63" t="s">
        <v>589</v>
      </c>
      <c r="N47" s="56" t="s">
        <v>489</v>
      </c>
      <c r="O47" s="56">
        <v>8</v>
      </c>
      <c r="P47" s="58">
        <v>0.85</v>
      </c>
      <c r="Q47" s="58">
        <v>1.05</v>
      </c>
      <c r="R47" s="56">
        <v>200</v>
      </c>
      <c r="S47"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0.50363831774677092</v>
      </c>
      <c r="T47" s="65">
        <f>Implements77[[#This Row],[TradeIn%]]*Implements77[[#This Row],[PriceL]]</f>
        <v>16228.345794062619</v>
      </c>
      <c r="U47" s="66">
        <f>(Implements77[[#This Row],[PriceP]]-Implements77[[#This Row],[TradeIn$]])/Implements77[[#This Row],[Life (yr)]]/Implements77[[#This Row],[Use (hr/yr)]]</f>
        <v>8.5144361372915878</v>
      </c>
      <c r="V47" s="66">
        <f>((Implements77[[#This Row],[PriceP]]+Implements77[[#This Row],[TradeIn$]])/2*($BO$7+$BO$8+$BO$9)+Implements77[[#This Row],[Shed (ft^2)]]*$BO$12)/Implements77[[#This Row],[Use (hr/yr)]]</f>
        <v>10.806771506936352</v>
      </c>
      <c r="W47" s="66">
        <f>Implements77[[#This Row],[PriceL]]*(VLOOKUP(Implements77[[#This Row],[ASABEtype]],$BB$6:$BL$52,2)*(Implements77[[#This Row],[Life (yr)]]*Implements77[[#This Row],[Use (hr/yr)]]/1000)^VLOOKUP(Implements77[[#This Row],[ASABEtype]],$BB$6:$BL$52,3))/Implements77[[#This Row],[Life (yr)]]/Implements77[[#This Row],[Use (hr/yr)]]</f>
        <v>17.399999999999999</v>
      </c>
      <c r="X47" s="66">
        <f>Implements77[[#This Row],[Depr ($/hr)]]+Implements77[[#This Row],[OH ($/hr)]]</f>
        <v>19.32120764422794</v>
      </c>
      <c r="Y47" s="66">
        <f>(Implements77[[#This Row],[PriceP]]-Implements77[[#This Row],[TradeIn$]])/Implements77[[#This Row],[Life (yr)]]/Implements77[[#This Row],[Use (ac/yr)]]</f>
        <v>0.43041726796970348</v>
      </c>
      <c r="Z47" s="67">
        <f>((Implements77[[#This Row],[PriceP]]+Implements77[[#This Row],[TradeIn$]])/2*($BO$7+$BO$8+$BO$9)+Implements77[[#This Row],[Shed (ft^2)]]*$BO$12)/Implements77[[#This Row],[Use (ac/yr)]]</f>
        <v>0.54629819198667229</v>
      </c>
      <c r="AA47" s="68">
        <f>IF(Implements77[[#This Row],[Use basis]]=M165,Implements77[[#This Row],[Rep ($/hr)]],Implements77[[#This Row],[PriceL]]*(VLOOKUP(Implements77[[#This Row],[ASABEtype]],$BB$6:$BL$52,2)*(Implements77[[#This Row],[Life (yr)]]*Implements77[[#This Row],[Use (hr/yr)]]/1000)^VLOOKUP(Implements77[[#This Row],[ASABEtype]],$BB$6:$BL$52,3))/Implements77[[#This Row],[Life (yr)]]/Implements77[[#This Row],[Use (ac/yr)]])</f>
        <v>0.87959558823529416</v>
      </c>
      <c r="AB47" s="69">
        <f>IF(Implements77[[#This Row],[Use basis]]="hour","-",$BO$18/(Implements77[[#This Row],[Width]]*Implements77[[#This Row],[Speed]]*Implements77[[#This Row],[Efficiency]]))</f>
        <v>5.0551470588235295E-2</v>
      </c>
      <c r="AC47" s="70">
        <f>IF(Implements77[[#This Row],[Use basis]]=$M$128,Implements77[[#This Row],[Ownership costs ($/hr)]],SUM(Implements77[[#This Row],[Depr ($/ac)2]:[OH ($/ac)]]))</f>
        <v>0.97671545995637576</v>
      </c>
      <c r="AD47" s="70"/>
      <c r="AE47" s="70" t="s">
        <v>683</v>
      </c>
      <c r="AF47" s="70"/>
      <c r="AT47" s="45"/>
      <c r="BB47" s="45" t="s">
        <v>496</v>
      </c>
      <c r="BC47" s="89">
        <v>0.59</v>
      </c>
      <c r="BD47" s="89">
        <v>1.3</v>
      </c>
      <c r="BE47" s="89">
        <v>1500</v>
      </c>
      <c r="BF47" s="89">
        <v>0.71940000000000004</v>
      </c>
      <c r="BG47" s="89">
        <v>0.11020000000000001</v>
      </c>
      <c r="BH47" s="89">
        <v>0</v>
      </c>
      <c r="BI47" s="89">
        <v>3.0000000000000001E-3</v>
      </c>
      <c r="BJ47" s="42">
        <f t="shared" si="6"/>
        <v>1.4713690000000001E-2</v>
      </c>
      <c r="BK47" s="89">
        <v>0.12130000000000001</v>
      </c>
      <c r="BL47" s="90"/>
    </row>
    <row r="48" spans="1:64">
      <c r="A48" s="38" t="str">
        <f>Implements77[[#This Row],[Implement type]]&amp;", "&amp;Implements77[[#This Row],[Width]]&amp;" "&amp;Implements77[[#This Row],[Width Unit]]</f>
        <v>Bed leveler, 36 Ft Folding</v>
      </c>
      <c r="B48" s="55" t="s">
        <v>685</v>
      </c>
      <c r="C48" s="56">
        <v>36</v>
      </c>
      <c r="D48" s="55" t="s">
        <v>519</v>
      </c>
      <c r="E48" s="56"/>
      <c r="F48" s="55" t="s">
        <v>652</v>
      </c>
      <c r="G48" s="57">
        <v>35250</v>
      </c>
      <c r="H48" s="58">
        <v>0.1</v>
      </c>
      <c r="I48" s="59">
        <f t="shared" si="5"/>
        <v>39166.666666666664</v>
      </c>
      <c r="J48" s="60">
        <f>VLOOKUP(Implements77[[#This Row],[ASABEtype]],ASABECoefficients88[],4,FALSE)/Implements77[[#This Row],[Use (hr/yr)]]</f>
        <v>7.5</v>
      </c>
      <c r="K48" s="61">
        <v>200</v>
      </c>
      <c r="L48" s="62">
        <f>IF(Implements77[[#This Row],[Use basis]]="hour",,K48*(C48*O48*P48)/8.25)</f>
        <v>5934.545454545455</v>
      </c>
      <c r="M48" s="63" t="s">
        <v>589</v>
      </c>
      <c r="N48" s="56" t="s">
        <v>489</v>
      </c>
      <c r="O48" s="56">
        <v>8</v>
      </c>
      <c r="P48" s="58">
        <v>0.85</v>
      </c>
      <c r="Q48" s="58">
        <v>1.05</v>
      </c>
      <c r="R48" s="56">
        <v>275</v>
      </c>
      <c r="S48"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0.50363831774677092</v>
      </c>
      <c r="T48" s="65">
        <f>Implements77[[#This Row],[TradeIn%]]*Implements77[[#This Row],[PriceL]]</f>
        <v>19725.834111748525</v>
      </c>
      <c r="U48" s="66">
        <f>(Implements77[[#This Row],[PriceP]]-Implements77[[#This Row],[TradeIn$]])/Implements77[[#This Row],[Life (yr)]]/Implements77[[#This Row],[Use (hr/yr)]]</f>
        <v>10.349443925500985</v>
      </c>
      <c r="V48" s="66">
        <f>((Implements77[[#This Row],[PriceP]]+Implements77[[#This Row],[TradeIn$]])/2*($BO$7+$BO$8+$BO$9)+Implements77[[#This Row],[Shed (ft^2)]]*$BO$12)/Implements77[[#This Row],[Use (hr/yr)]]</f>
        <v>13.263403297224361</v>
      </c>
      <c r="W48" s="66">
        <f>Implements77[[#This Row],[PriceL]]*(VLOOKUP(Implements77[[#This Row],[ASABEtype]],$BB$6:$BL$52,2)*(Implements77[[#This Row],[Life (yr)]]*Implements77[[#This Row],[Use (hr/yr)]]/1000)^VLOOKUP(Implements77[[#This Row],[ASABEtype]],$BB$6:$BL$52,3))/Implements77[[#This Row],[Life (yr)]]/Implements77[[#This Row],[Use (hr/yr)]]</f>
        <v>21.149999999999995</v>
      </c>
      <c r="X48" s="66">
        <f>Implements77[[#This Row],[Depr ($/hr)]]+Implements77[[#This Row],[OH ($/hr)]]</f>
        <v>23.612847222725346</v>
      </c>
      <c r="Y48" s="66">
        <f>(Implements77[[#This Row],[PriceP]]-Implements77[[#This Row],[TradeIn$]])/Implements77[[#This Row],[Life (yr)]]/Implements77[[#This Row],[Use (ac/yr)]]</f>
        <v>0.34878640680303558</v>
      </c>
      <c r="Z48" s="67">
        <f>((Implements77[[#This Row],[PriceP]]+Implements77[[#This Row],[TradeIn$]])/2*($BO$7+$BO$8+$BO$9)+Implements77[[#This Row],[Shed (ft^2)]]*$BO$12)/Implements77[[#This Row],[Use (ac/yr)]]</f>
        <v>0.44698969445302683</v>
      </c>
      <c r="AA48" s="68">
        <f>IF(Implements77[[#This Row],[Use basis]]=M166,Implements77[[#This Row],[Rep ($/hr)]],Implements77[[#This Row],[PriceL]]*(VLOOKUP(Implements77[[#This Row],[ASABEtype]],$BB$6:$BL$52,2)*(Implements77[[#This Row],[Life (yr)]]*Implements77[[#This Row],[Use (hr/yr)]]/1000)^VLOOKUP(Implements77[[#This Row],[ASABEtype]],$BB$6:$BL$52,3))/Implements77[[#This Row],[Life (yr)]]/Implements77[[#This Row],[Use (ac/yr)]])</f>
        <v>0.71277573529411742</v>
      </c>
      <c r="AB48" s="69">
        <f>IF(Implements77[[#This Row],[Use basis]]="hour","-",$BO$18/(Implements77[[#This Row],[Width]]*Implements77[[#This Row],[Speed]]*Implements77[[#This Row],[Efficiency]]))</f>
        <v>3.3700980392156868E-2</v>
      </c>
      <c r="AC48" s="70">
        <f>IF(Implements77[[#This Row],[Use basis]]=$M$128,Implements77[[#This Row],[Ownership costs ($/hr)]],SUM(Implements77[[#This Row],[Depr ($/ac)2]:[OH ($/ac)]]))</f>
        <v>0.79577610125606246</v>
      </c>
      <c r="AD48" s="70"/>
      <c r="AE48" s="70" t="s">
        <v>683</v>
      </c>
      <c r="AF48" s="70"/>
      <c r="AT48" s="46"/>
      <c r="BB48" s="45" t="s">
        <v>432</v>
      </c>
      <c r="BC48" s="89">
        <v>0.18</v>
      </c>
      <c r="BD48" s="89">
        <v>1.7</v>
      </c>
      <c r="BE48" s="89">
        <v>2000</v>
      </c>
      <c r="BF48" s="89">
        <v>0.71940000000000004</v>
      </c>
      <c r="BG48" s="89">
        <v>0.11020000000000001</v>
      </c>
      <c r="BH48" s="89">
        <v>0</v>
      </c>
      <c r="BI48" s="89">
        <v>3.0000000000000001E-3</v>
      </c>
      <c r="BJ48" s="42">
        <f t="shared" si="6"/>
        <v>1.4713690000000001E-2</v>
      </c>
      <c r="BK48" s="89">
        <v>0.12130000000000001</v>
      </c>
      <c r="BL48" s="90"/>
    </row>
    <row r="49" spans="1:64">
      <c r="A49" s="38" t="str">
        <f>Implements77[[#This Row],[Implement type]]&amp;", "&amp;Implements77[[#This Row],[Width]]&amp;" "&amp;Implements77[[#This Row],[Width Unit]]&amp; ", per "&amp;Implements77[[#This Row],[Use basis]]</f>
        <v>Combine belt pickup hd, 40 Ft, per acre</v>
      </c>
      <c r="B49" s="111" t="s">
        <v>507</v>
      </c>
      <c r="C49" s="56">
        <v>40</v>
      </c>
      <c r="D49" s="111" t="s">
        <v>424</v>
      </c>
      <c r="E49" s="56"/>
      <c r="F49" s="111"/>
      <c r="G49" s="99">
        <v>35000</v>
      </c>
      <c r="H49" s="100">
        <v>0.2</v>
      </c>
      <c r="I49" s="59">
        <f t="shared" si="5"/>
        <v>43750</v>
      </c>
      <c r="J49" s="60">
        <f>VLOOKUP(Implements77[[#This Row],[ASABEtype]],ASABECoefficients88[],4,FALSE)/Implements77[[#This Row],[Use (hr/yr)]]</f>
        <v>20</v>
      </c>
      <c r="K49" s="99">
        <v>150</v>
      </c>
      <c r="L49" s="62">
        <f>IF(Implements77[[#This Row],[Use basis]]="hour",,K49*(C49*O49*P49)/8.25)</f>
        <v>2618.181818181818</v>
      </c>
      <c r="M49" s="112" t="s">
        <v>589</v>
      </c>
      <c r="N49" s="56" t="s">
        <v>440</v>
      </c>
      <c r="O49" s="56">
        <v>4.5</v>
      </c>
      <c r="P49" s="100">
        <v>0.8</v>
      </c>
      <c r="Q49" s="100">
        <v>1.1499999999999999</v>
      </c>
      <c r="R49" s="56">
        <v>75</v>
      </c>
      <c r="S49"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7.0827473143356634E-2</v>
      </c>
      <c r="T49" s="65">
        <f>Implements77[[#This Row],[TradeIn%]]*Implements77[[#This Row],[PriceL]]</f>
        <v>3098.7019500218526</v>
      </c>
      <c r="U49" s="66">
        <f>(Implements77[[#This Row],[PriceP]]-Implements77[[#This Row],[TradeIn$]])/Implements77[[#This Row],[Life (yr)]]/Implements77[[#This Row],[Use (hr/yr)]]</f>
        <v>10.633766016659383</v>
      </c>
      <c r="V49" s="66">
        <f>((Implements77[[#This Row],[PriceP]]+Implements77[[#This Row],[TradeIn$]])/2*($BO$7+$BO$8+$BO$9)+Implements77[[#This Row],[Shed (ft^2)]]*$BO$12)/Implements77[[#This Row],[Use (hr/yr)]]</f>
        <v>11.639117075256447</v>
      </c>
      <c r="W49" s="66">
        <f>Implements77[[#This Row],[PriceL]]*(VLOOKUP(Implements77[[#This Row],[ASABEtype]],$BB$6:$BL$52,2)*(Implements77[[#This Row],[Life (yr)]]*Implements77[[#This Row],[Use (hr/yr)]]/1000)^VLOOKUP(Implements77[[#This Row],[ASABEtype]],$BB$6:$BL$52,3))/Implements77[[#This Row],[Life (yr)]]/Implements77[[#This Row],[Use (hr/yr)]]</f>
        <v>5.8596466636780011</v>
      </c>
      <c r="X49" s="66">
        <f>Implements77[[#This Row],[Depr ($/hr)]]+Implements77[[#This Row],[OH ($/hr)]]</f>
        <v>22.27288309191583</v>
      </c>
      <c r="Y49" s="66">
        <f>(Implements77[[#This Row],[PriceP]]-Implements77[[#This Row],[TradeIn$]])/Implements77[[#This Row],[Life (yr)]]/Implements77[[#This Row],[Use (ac/yr)]]</f>
        <v>0.60922617803777723</v>
      </c>
      <c r="Z49" s="67">
        <f>((Implements77[[#This Row],[PriceP]]+Implements77[[#This Row],[TradeIn$]])/2*($BO$7+$BO$8+$BO$9)+Implements77[[#This Row],[Shed (ft^2)]]*$BO$12)/Implements77[[#This Row],[Use (ac/yr)]]</f>
        <v>0.66682441576990059</v>
      </c>
      <c r="AA49" s="68">
        <f>IF(Implements77[[#This Row],[Use basis]]=M167,Implements77[[#This Row],[Rep ($/hr)]],Implements77[[#This Row],[PriceL]]*(VLOOKUP(Implements77[[#This Row],[ASABEtype]],$BB$6:$BL$52,2)*(Implements77[[#This Row],[Life (yr)]]*Implements77[[#This Row],[Use (hr/yr)]]/1000)^VLOOKUP(Implements77[[#This Row],[ASABEtype]],$BB$6:$BL$52,3))/Implements77[[#This Row],[Life (yr)]]/Implements77[[#This Row],[Use (ac/yr)]])</f>
        <v>0.33570892343988551</v>
      </c>
      <c r="AB49" s="69">
        <f>IF(Implements77[[#This Row],[Use basis]]="hour","-",$BO$18/(Implements77[[#This Row],[Width]]*Implements77[[#This Row],[Speed]]*Implements77[[#This Row],[Efficiency]]))</f>
        <v>5.7291666666666664E-2</v>
      </c>
      <c r="AC49" s="70">
        <f>IF(Implements77[[#This Row],[Use basis]]=$M$128,Implements77[[#This Row],[Ownership costs ($/hr)]],SUM(Implements77[[#This Row],[Depr ($/ac)2]:[OH ($/ac)]]))</f>
        <v>1.2760505938076778</v>
      </c>
      <c r="AD49" s="114">
        <v>53</v>
      </c>
      <c r="AE49" s="38" t="s">
        <v>546</v>
      </c>
      <c r="AF49" s="70"/>
      <c r="AT49" s="45"/>
      <c r="BB49" s="45" t="s">
        <v>499</v>
      </c>
      <c r="BC49" s="89">
        <v>1.4999999999999999E-2</v>
      </c>
      <c r="BD49" s="89">
        <v>1.6</v>
      </c>
      <c r="BE49" s="89">
        <v>5000</v>
      </c>
      <c r="BF49" s="89">
        <v>0.80910000000000004</v>
      </c>
      <c r="BG49" s="89">
        <v>0.1109</v>
      </c>
      <c r="BH49" s="89">
        <v>0</v>
      </c>
      <c r="BI49" s="89">
        <v>1.4E-3</v>
      </c>
      <c r="BJ49" s="42">
        <f t="shared" si="6"/>
        <v>1.605289E-2</v>
      </c>
      <c r="BK49" s="89">
        <v>0.12670000000000001</v>
      </c>
      <c r="BL49" s="90" t="s">
        <v>466</v>
      </c>
    </row>
    <row r="50" spans="1:64">
      <c r="A50" s="38" t="str">
        <f>Implements77[[#This Row],[Implement type]]&amp;", "&amp;Implements77[[#This Row],[Width]]&amp;" "&amp;Implements77[[#This Row],[Width Unit]]&amp; ", per "&amp;Implements77[[#This Row],[Use basis]]</f>
        <v>Combine chopping corn hd, 20 Ft, per acre</v>
      </c>
      <c r="B50" s="111" t="s">
        <v>506</v>
      </c>
      <c r="C50" s="56">
        <v>20</v>
      </c>
      <c r="D50" s="111" t="s">
        <v>424</v>
      </c>
      <c r="E50" s="56">
        <v>8</v>
      </c>
      <c r="F50" s="111" t="s">
        <v>455</v>
      </c>
      <c r="G50" s="99">
        <v>108000</v>
      </c>
      <c r="H50" s="100">
        <v>0.2</v>
      </c>
      <c r="I50" s="59">
        <f t="shared" si="5"/>
        <v>135000</v>
      </c>
      <c r="J50" s="60">
        <f>VLOOKUP(Implements77[[#This Row],[ASABEtype]],ASABECoefficients88[],4,FALSE)/Implements77[[#This Row],[Use (hr/yr)]]</f>
        <v>20</v>
      </c>
      <c r="K50" s="56">
        <v>150</v>
      </c>
      <c r="L50" s="62">
        <f>IF(Implements77[[#This Row],[Use basis]]="hour",,K50*(C50*O50*P50)/8.25)</f>
        <v>1227.2727272727273</v>
      </c>
      <c r="M50" s="112" t="s">
        <v>589</v>
      </c>
      <c r="N50" s="56" t="s">
        <v>440</v>
      </c>
      <c r="O50" s="56">
        <v>4.5</v>
      </c>
      <c r="P50" s="100">
        <v>0.75</v>
      </c>
      <c r="Q50" s="100">
        <v>1.1499999999999999</v>
      </c>
      <c r="R50" s="56">
        <v>160</v>
      </c>
      <c r="S50"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7.0827473143356634E-2</v>
      </c>
      <c r="T50" s="65">
        <f>Implements77[[#This Row],[TradeIn%]]*Implements77[[#This Row],[PriceL]]</f>
        <v>9561.7088743531458</v>
      </c>
      <c r="U50" s="66">
        <f>(Implements77[[#This Row],[PriceP]]-Implements77[[#This Row],[TradeIn$]])/Implements77[[#This Row],[Life (yr)]]/Implements77[[#This Row],[Use (hr/yr)]]</f>
        <v>32.81276370854895</v>
      </c>
      <c r="V50" s="66">
        <f>((Implements77[[#This Row],[PriceP]]+Implements77[[#This Row],[TradeIn$]])/2*($BO$7+$BO$8+$BO$9)+Implements77[[#This Row],[Shed (ft^2)]]*$BO$12)/Implements77[[#This Row],[Use (hr/yr)]]</f>
        <v>35.534037451267508</v>
      </c>
      <c r="W50" s="66">
        <f>Implements77[[#This Row],[PriceL]]*(VLOOKUP(Implements77[[#This Row],[ASABEtype]],$BB$6:$BL$52,2)*(Implements77[[#This Row],[Life (yr)]]*Implements77[[#This Row],[Use (hr/yr)]]/1000)^VLOOKUP(Implements77[[#This Row],[ASABEtype]],$BB$6:$BL$52,3))/Implements77[[#This Row],[Life (yr)]]/Implements77[[#This Row],[Use (hr/yr)]]</f>
        <v>18.08119541934926</v>
      </c>
      <c r="X50" s="66">
        <f>Implements77[[#This Row],[Depr ($/hr)]]+Implements77[[#This Row],[OH ($/hr)]]</f>
        <v>68.346801159816465</v>
      </c>
      <c r="Y50" s="66">
        <f>(Implements77[[#This Row],[PriceP]]-Implements77[[#This Row],[TradeIn$]])/Implements77[[#This Row],[Life (yr)]]/Implements77[[#This Row],[Use (ac/yr)]]</f>
        <v>4.0104488977115382</v>
      </c>
      <c r="Z50" s="67">
        <f>((Implements77[[#This Row],[PriceP]]+Implements77[[#This Row],[TradeIn$]])/2*($BO$7+$BO$8+$BO$9)+Implements77[[#This Row],[Shed (ft^2)]]*$BO$12)/Implements77[[#This Row],[Use (ac/yr)]]</f>
        <v>4.3430490218215843</v>
      </c>
      <c r="AA50" s="68">
        <f>IF(Implements77[[#This Row],[Use basis]]=M168,Implements77[[#This Row],[Rep ($/hr)]],Implements77[[#This Row],[PriceL]]*(VLOOKUP(Implements77[[#This Row],[ASABEtype]],$BB$6:$BL$52,2)*(Implements77[[#This Row],[Life (yr)]]*Implements77[[#This Row],[Use (hr/yr)]]/1000)^VLOOKUP(Implements77[[#This Row],[ASABEtype]],$BB$6:$BL$52,3))/Implements77[[#This Row],[Life (yr)]]/Implements77[[#This Row],[Use (ac/yr)]])</f>
        <v>2.2099238845871318</v>
      </c>
      <c r="AB50" s="69">
        <f>IF(Implements77[[#This Row],[Use basis]]="hour","-",$BO$18/(Implements77[[#This Row],[Width]]*Implements77[[#This Row],[Speed]]*Implements77[[#This Row],[Efficiency]]))</f>
        <v>0.12222222222222222</v>
      </c>
      <c r="AC50" s="70">
        <f>IF(Implements77[[#This Row],[Use basis]]=$M$128,Implements77[[#This Row],[Ownership costs ($/hr)]],SUM(Implements77[[#This Row],[Depr ($/ac)2]:[OH ($/ac)]]))</f>
        <v>8.3534979195331225</v>
      </c>
      <c r="AD50" s="114">
        <v>48</v>
      </c>
      <c r="AE50" s="38" t="s">
        <v>546</v>
      </c>
      <c r="AF50" s="70"/>
      <c r="BB50" s="45" t="s">
        <v>425</v>
      </c>
      <c r="BC50" s="89">
        <v>7.0000000000000001E-3</v>
      </c>
      <c r="BD50" s="89">
        <v>2</v>
      </c>
      <c r="BE50" s="89">
        <v>8000</v>
      </c>
      <c r="BF50" s="89">
        <v>0.84930000000000005</v>
      </c>
      <c r="BG50" s="89">
        <v>9.6600000000000005E-2</v>
      </c>
      <c r="BH50" s="89">
        <v>5.8999999999999999E-3</v>
      </c>
      <c r="BI50" s="89">
        <v>3.8E-3</v>
      </c>
      <c r="BJ50" s="42">
        <f t="shared" si="6"/>
        <v>1.1278440000000001E-2</v>
      </c>
      <c r="BK50" s="89">
        <v>0.1062</v>
      </c>
      <c r="BL50" s="90"/>
    </row>
    <row r="51" spans="1:64">
      <c r="A51" s="38" t="str">
        <f>Implements77[[#This Row],[Implement type]]&amp;", "&amp;Implements77[[#This Row],[Width]]&amp;" "&amp;Implements77[[#This Row],[Width Unit]]&amp; ", per "&amp;Implements77[[#This Row],[Use basis]]</f>
        <v>Combine chopping corn hd, 30 Ft, per acre</v>
      </c>
      <c r="B51" s="111" t="s">
        <v>506</v>
      </c>
      <c r="C51" s="56">
        <v>30</v>
      </c>
      <c r="D51" s="111" t="s">
        <v>424</v>
      </c>
      <c r="E51" s="56">
        <v>12</v>
      </c>
      <c r="F51" s="111" t="s">
        <v>455</v>
      </c>
      <c r="G51" s="99">
        <v>154000</v>
      </c>
      <c r="H51" s="100">
        <v>0.2</v>
      </c>
      <c r="I51" s="59">
        <f t="shared" si="5"/>
        <v>192500</v>
      </c>
      <c r="J51" s="60">
        <f>VLOOKUP(Implements77[[#This Row],[ASABEtype]],ASABECoefficients88[],4,FALSE)/Implements77[[#This Row],[Use (hr/yr)]]</f>
        <v>20</v>
      </c>
      <c r="K51" s="56">
        <v>150</v>
      </c>
      <c r="L51" s="62">
        <f>IF(Implements77[[#This Row],[Use basis]]="hour",,K51*(C51*O51*P51)/8.25)</f>
        <v>1840.909090909091</v>
      </c>
      <c r="M51" s="112" t="s">
        <v>589</v>
      </c>
      <c r="N51" s="56" t="s">
        <v>440</v>
      </c>
      <c r="O51" s="56">
        <v>4.5</v>
      </c>
      <c r="P51" s="100">
        <v>0.75</v>
      </c>
      <c r="Q51" s="100">
        <v>1.1499999999999999</v>
      </c>
      <c r="R51" s="56">
        <v>160</v>
      </c>
      <c r="S51"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7.0827473143356634E-2</v>
      </c>
      <c r="T51" s="65">
        <f>Implements77[[#This Row],[TradeIn%]]*Implements77[[#This Row],[PriceL]]</f>
        <v>13634.288580096152</v>
      </c>
      <c r="U51" s="66">
        <f>(Implements77[[#This Row],[PriceP]]-Implements77[[#This Row],[TradeIn$]])/Implements77[[#This Row],[Life (yr)]]/Implements77[[#This Row],[Use (hr/yr)]]</f>
        <v>46.788570473301284</v>
      </c>
      <c r="V51" s="66">
        <f>((Implements77[[#This Row],[PriceP]]+Implements77[[#This Row],[TradeIn$]])/2*($BO$7+$BO$8+$BO$9)+Implements77[[#This Row],[Shed (ft^2)]]*$BO$12)/Implements77[[#This Row],[Use (hr/yr)]]</f>
        <v>50.305448464461698</v>
      </c>
      <c r="W51" s="66">
        <f>Implements77[[#This Row],[PriceL]]*(VLOOKUP(Implements77[[#This Row],[ASABEtype]],$BB$6:$BL$52,2)*(Implements77[[#This Row],[Life (yr)]]*Implements77[[#This Row],[Use (hr/yr)]]/1000)^VLOOKUP(Implements77[[#This Row],[ASABEtype]],$BB$6:$BL$52,3))/Implements77[[#This Row],[Life (yr)]]/Implements77[[#This Row],[Use (hr/yr)]]</f>
        <v>25.782445320183204</v>
      </c>
      <c r="X51" s="66">
        <f>Implements77[[#This Row],[Depr ($/hr)]]+Implements77[[#This Row],[OH ($/hr)]]</f>
        <v>97.094018937762982</v>
      </c>
      <c r="Y51" s="66">
        <f>(Implements77[[#This Row],[PriceP]]-Implements77[[#This Row],[TradeIn$]])/Implements77[[#This Row],[Life (yr)]]/Implements77[[#This Row],[Use (ac/yr)]]</f>
        <v>3.8124020385652897</v>
      </c>
      <c r="Z51" s="67">
        <f>((Implements77[[#This Row],[PriceP]]+Implements77[[#This Row],[TradeIn$]])/2*($BO$7+$BO$8+$BO$9)+Implements77[[#This Row],[Shed (ft^2)]]*$BO$12)/Implements77[[#This Row],[Use (ac/yr)]]</f>
        <v>4.0989624674746565</v>
      </c>
      <c r="AA51" s="68">
        <f>IF(Implements77[[#This Row],[Use basis]]=M169,Implements77[[#This Row],[Rep ($/hr)]],Implements77[[#This Row],[PriceL]]*(VLOOKUP(Implements77[[#This Row],[ASABEtype]],$BB$6:$BL$52,2)*(Implements77[[#This Row],[Life (yr)]]*Implements77[[#This Row],[Use (hr/yr)]]/1000)^VLOOKUP(Implements77[[#This Row],[ASABEtype]],$BB$6:$BL$52,3))/Implements77[[#This Row],[Life (yr)]]/Implements77[[#This Row],[Use (ac/yr)]])</f>
        <v>2.1007918409038164</v>
      </c>
      <c r="AB51" s="69">
        <f>IF(Implements77[[#This Row],[Use basis]]="hour","-",$BO$18/(Implements77[[#This Row],[Width]]*Implements77[[#This Row],[Speed]]*Implements77[[#This Row],[Efficiency]]))</f>
        <v>8.1481481481481488E-2</v>
      </c>
      <c r="AC51" s="70">
        <f>IF(Implements77[[#This Row],[Use basis]]=$M$128,Implements77[[#This Row],[Ownership costs ($/hr)]],SUM(Implements77[[#This Row],[Depr ($/ac)2]:[OH ($/ac)]]))</f>
        <v>7.9113645060399467</v>
      </c>
      <c r="AD51" s="114">
        <v>52</v>
      </c>
      <c r="AE51" s="38" t="s">
        <v>546</v>
      </c>
      <c r="AF51" s="70"/>
      <c r="BB51" s="45" t="s">
        <v>501</v>
      </c>
      <c r="BC51" s="89">
        <v>0.19</v>
      </c>
      <c r="BD51" s="89">
        <v>1.3</v>
      </c>
      <c r="BE51" s="89">
        <v>3000</v>
      </c>
      <c r="BF51" s="89">
        <v>0.80910000000000004</v>
      </c>
      <c r="BG51" s="89">
        <v>0.1109</v>
      </c>
      <c r="BH51" s="89">
        <v>0</v>
      </c>
      <c r="BI51" s="89">
        <v>1.4E-3</v>
      </c>
      <c r="BJ51" s="42">
        <f t="shared" si="6"/>
        <v>1.605289E-2</v>
      </c>
      <c r="BK51" s="89">
        <v>0.12670000000000001</v>
      </c>
      <c r="BL51" s="90"/>
    </row>
    <row r="52" spans="1:64">
      <c r="A52" s="38" t="str">
        <f>Implements77[[#This Row],[Implement type]]&amp;", "&amp;Implements77[[#This Row],[Width]]&amp;" "&amp;Implements77[[#This Row],[Width Unit]]&amp; ", per "&amp;Implements77[[#This Row],[Use basis]]</f>
        <v>Combine chopping corn hd, 40 Ft, per acre</v>
      </c>
      <c r="B52" s="111" t="s">
        <v>506</v>
      </c>
      <c r="C52" s="56">
        <v>40</v>
      </c>
      <c r="D52" s="111" t="s">
        <v>424</v>
      </c>
      <c r="E52" s="56">
        <v>16</v>
      </c>
      <c r="F52" s="111" t="s">
        <v>455</v>
      </c>
      <c r="G52" s="99">
        <v>210000</v>
      </c>
      <c r="H52" s="100">
        <v>0.2</v>
      </c>
      <c r="I52" s="59">
        <f t="shared" si="5"/>
        <v>262500</v>
      </c>
      <c r="J52" s="60">
        <f>VLOOKUP(Implements77[[#This Row],[ASABEtype]],ASABECoefficients88[],4,FALSE)/Implements77[[#This Row],[Use (hr/yr)]]</f>
        <v>20</v>
      </c>
      <c r="K52" s="56">
        <v>150</v>
      </c>
      <c r="L52" s="62">
        <f>IF(Implements77[[#This Row],[Use basis]]="hour",,K52*(C52*O52*P52)/8.25)</f>
        <v>2454.5454545454545</v>
      </c>
      <c r="M52" s="112" t="s">
        <v>589</v>
      </c>
      <c r="N52" s="56" t="s">
        <v>440</v>
      </c>
      <c r="O52" s="56">
        <v>4.5</v>
      </c>
      <c r="P52" s="100">
        <v>0.75</v>
      </c>
      <c r="Q52" s="100">
        <v>1.1499999999999999</v>
      </c>
      <c r="R52" s="56">
        <v>160</v>
      </c>
      <c r="S52"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7.0827473143356634E-2</v>
      </c>
      <c r="T52" s="65">
        <f>Implements77[[#This Row],[TradeIn%]]*Implements77[[#This Row],[PriceL]]</f>
        <v>18592.211700131116</v>
      </c>
      <c r="U52" s="66">
        <f>(Implements77[[#This Row],[PriceP]]-Implements77[[#This Row],[TradeIn$]])/Implements77[[#This Row],[Life (yr)]]/Implements77[[#This Row],[Use (hr/yr)]]</f>
        <v>63.802596099956297</v>
      </c>
      <c r="V52" s="66">
        <f>((Implements77[[#This Row],[PriceP]]+Implements77[[#This Row],[TradeIn$]])/2*($BO$7+$BO$8+$BO$9)+Implements77[[#This Row],[Shed (ft^2)]]*$BO$12)/Implements77[[#This Row],[Use (hr/yr)]]</f>
        <v>68.288035784872008</v>
      </c>
      <c r="W52" s="66">
        <f>Implements77[[#This Row],[PriceL]]*(VLOOKUP(Implements77[[#This Row],[ASABEtype]],$BB$6:$BL$52,2)*(Implements77[[#This Row],[Life (yr)]]*Implements77[[#This Row],[Use (hr/yr)]]/1000)^VLOOKUP(Implements77[[#This Row],[ASABEtype]],$BB$6:$BL$52,3))/Implements77[[#This Row],[Life (yr)]]/Implements77[[#This Row],[Use (hr/yr)]]</f>
        <v>35.15787998206801</v>
      </c>
      <c r="X52" s="66">
        <f>Implements77[[#This Row],[Depr ($/hr)]]+Implements77[[#This Row],[OH ($/hr)]]</f>
        <v>132.0906318848283</v>
      </c>
      <c r="Y52" s="66">
        <f>(Implements77[[#This Row],[PriceP]]-Implements77[[#This Row],[TradeIn$]])/Implements77[[#This Row],[Life (yr)]]/Implements77[[#This Row],[Use (ac/yr)]]</f>
        <v>3.8990475394417734</v>
      </c>
      <c r="Z52" s="67">
        <f>((Implements77[[#This Row],[PriceP]]+Implements77[[#This Row],[TradeIn$]])/2*($BO$7+$BO$8+$BO$9)+Implements77[[#This Row],[Shed (ft^2)]]*$BO$12)/Implements77[[#This Row],[Use (ac/yr)]]</f>
        <v>4.1731577424088453</v>
      </c>
      <c r="AA52" s="68">
        <f>IF(Implements77[[#This Row],[Use basis]]=M170,Implements77[[#This Row],[Rep ($/hr)]],Implements77[[#This Row],[PriceL]]*(VLOOKUP(Implements77[[#This Row],[ASABEtype]],$BB$6:$BL$52,2)*(Implements77[[#This Row],[Life (yr)]]*Implements77[[#This Row],[Use (hr/yr)]]/1000)^VLOOKUP(Implements77[[#This Row],[ASABEtype]],$BB$6:$BL$52,3))/Implements77[[#This Row],[Life (yr)]]/Implements77[[#This Row],[Use (ac/yr)]])</f>
        <v>2.1485371100152673</v>
      </c>
      <c r="AB52" s="69">
        <f>IF(Implements77[[#This Row],[Use basis]]="hour","-",$BO$18/(Implements77[[#This Row],[Width]]*Implements77[[#This Row],[Speed]]*Implements77[[#This Row],[Efficiency]]))</f>
        <v>6.1111111111111109E-2</v>
      </c>
      <c r="AC52" s="70">
        <f>IF(Implements77[[#This Row],[Use basis]]=$M$128,Implements77[[#This Row],[Ownership costs ($/hr)]],SUM(Implements77[[#This Row],[Depr ($/ac)2]:[OH ($/ac)]]))</f>
        <v>8.0722052818506178</v>
      </c>
      <c r="AD52" s="114">
        <v>51</v>
      </c>
      <c r="AE52" s="38" t="s">
        <v>546</v>
      </c>
      <c r="AF52" s="70"/>
      <c r="BB52" s="45" t="s">
        <v>487</v>
      </c>
      <c r="BC52" s="89">
        <v>0.06</v>
      </c>
      <c r="BD52" s="89">
        <v>2</v>
      </c>
      <c r="BE52" s="89">
        <v>3000</v>
      </c>
      <c r="BF52" s="89">
        <v>0.72430000000000005</v>
      </c>
      <c r="BG52" s="89">
        <v>0.11269999999999999</v>
      </c>
      <c r="BH52" s="89">
        <v>0</v>
      </c>
      <c r="BI52" s="89">
        <v>3.3999999999999998E-3</v>
      </c>
      <c r="BJ52" s="42">
        <f t="shared" si="6"/>
        <v>1.4113440000000001E-2</v>
      </c>
      <c r="BK52" s="89">
        <v>0.1188</v>
      </c>
      <c r="BL52" s="90"/>
    </row>
    <row r="53" spans="1:64">
      <c r="A53" s="38" t="str">
        <f>Implements77[[#This Row],[Implement type]]&amp;", "&amp;Implements77[[#This Row],[Width]]&amp;" "&amp;Implements77[[#This Row],[Width Unit]]&amp; ", per "&amp;Implements77[[#This Row],[Use basis]]</f>
        <v>Combine corn hd, 15 Ft, per acre</v>
      </c>
      <c r="B53" s="111" t="s">
        <v>505</v>
      </c>
      <c r="C53" s="56">
        <v>15</v>
      </c>
      <c r="D53" s="111" t="s">
        <v>424</v>
      </c>
      <c r="E53" s="56">
        <v>6</v>
      </c>
      <c r="F53" s="111" t="s">
        <v>455</v>
      </c>
      <c r="G53" s="99">
        <v>61000</v>
      </c>
      <c r="H53" s="100">
        <v>0.2</v>
      </c>
      <c r="I53" s="59">
        <f t="shared" si="5"/>
        <v>76250</v>
      </c>
      <c r="J53" s="60">
        <f>VLOOKUP(Implements77[[#This Row],[ASABEtype]],ASABECoefficients88[],4,FALSE)/Implements77[[#This Row],[Use (hr/yr)]]</f>
        <v>20</v>
      </c>
      <c r="K53" s="56">
        <v>150</v>
      </c>
      <c r="L53" s="62">
        <f>IF(Implements77[[#This Row],[Use basis]]="hour",,K53*(C53*O53*P53)/8.25)</f>
        <v>920.4545454545455</v>
      </c>
      <c r="M53" s="112" t="s">
        <v>589</v>
      </c>
      <c r="N53" s="56" t="s">
        <v>440</v>
      </c>
      <c r="O53" s="56">
        <v>4.5</v>
      </c>
      <c r="P53" s="100">
        <v>0.75</v>
      </c>
      <c r="Q53" s="100">
        <v>1.1499999999999999</v>
      </c>
      <c r="R53" s="56">
        <v>120</v>
      </c>
      <c r="S53"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7.0827473143356634E-2</v>
      </c>
      <c r="T53" s="65">
        <f>Implements77[[#This Row],[TradeIn%]]*Implements77[[#This Row],[PriceL]]</f>
        <v>5400.594827180943</v>
      </c>
      <c r="U53" s="66">
        <f>(Implements77[[#This Row],[PriceP]]-Implements77[[#This Row],[TradeIn$]])/Implements77[[#This Row],[Life (yr)]]/Implements77[[#This Row],[Use (hr/yr)]]</f>
        <v>18.533135057606351</v>
      </c>
      <c r="V53" s="66">
        <f>((Implements77[[#This Row],[PriceP]]+Implements77[[#This Row],[TradeIn$]])/2*($BO$7+$BO$8+$BO$9)+Implements77[[#This Row],[Shed (ft^2)]]*$BO$12)/Implements77[[#This Row],[Use (hr/yr)]]</f>
        <v>20.228175474018379</v>
      </c>
      <c r="W53" s="66">
        <f>Implements77[[#This Row],[PriceL]]*(VLOOKUP(Implements77[[#This Row],[ASABEtype]],$BB$6:$BL$52,2)*(Implements77[[#This Row],[Life (yr)]]*Implements77[[#This Row],[Use (hr/yr)]]/1000)^VLOOKUP(Implements77[[#This Row],[ASABEtype]],$BB$6:$BL$52,3))/Implements77[[#This Row],[Life (yr)]]/Implements77[[#This Row],[Use (hr/yr)]]</f>
        <v>10.21252704241023</v>
      </c>
      <c r="X53" s="66">
        <f>Implements77[[#This Row],[Depr ($/hr)]]+Implements77[[#This Row],[OH ($/hr)]]</f>
        <v>38.76131053162473</v>
      </c>
      <c r="Y53" s="66">
        <f>(Implements77[[#This Row],[PriceP]]-Implements77[[#This Row],[TradeIn$]])/Implements77[[#This Row],[Life (yr)]]/Implements77[[#This Row],[Use (ac/yr)]]</f>
        <v>3.0202146019802942</v>
      </c>
      <c r="Z53" s="67">
        <f>((Implements77[[#This Row],[PriceP]]+Implements77[[#This Row],[TradeIn$]])/2*($BO$7+$BO$8+$BO$9)+Implements77[[#This Row],[Shed (ft^2)]]*$BO$12)/Implements77[[#This Row],[Use (ac/yr)]]</f>
        <v>3.2964434105807725</v>
      </c>
      <c r="AA53" s="68">
        <f>IF(Implements77[[#This Row],[Use basis]]=M171,Implements77[[#This Row],[Rep ($/hr)]],Implements77[[#This Row],[PriceL]]*(VLOOKUP(Implements77[[#This Row],[ASABEtype]],$BB$6:$BL$52,2)*(Implements77[[#This Row],[Life (yr)]]*Implements77[[#This Row],[Use (hr/yr)]]/1000)^VLOOKUP(Implements77[[#This Row],[ASABEtype]],$BB$6:$BL$52,3))/Implements77[[#This Row],[Life (yr)]]/Implements77[[#This Row],[Use (ac/yr)]])</f>
        <v>1.6642636661705559</v>
      </c>
      <c r="AB53" s="69">
        <f>IF(Implements77[[#This Row],[Use basis]]="hour","-",$BO$18/(Implements77[[#This Row],[Width]]*Implements77[[#This Row],[Speed]]*Implements77[[#This Row],[Efficiency]]))</f>
        <v>0.16296296296296298</v>
      </c>
      <c r="AC53" s="70">
        <f>IF(Implements77[[#This Row],[Use basis]]=$M$128,Implements77[[#This Row],[Ownership costs ($/hr)]],SUM(Implements77[[#This Row],[Depr ($/ac)2]:[OH ($/ac)]]))</f>
        <v>6.3166580125610672</v>
      </c>
      <c r="AD53" s="114">
        <v>46</v>
      </c>
      <c r="AE53" s="38" t="s">
        <v>546</v>
      </c>
      <c r="AF53" s="70"/>
    </row>
    <row r="54" spans="1:64">
      <c r="A54" s="38" t="str">
        <f>Implements77[[#This Row],[Implement type]]&amp;", "&amp;Implements77[[#This Row],[Width]]&amp;" "&amp;Implements77[[#This Row],[Width Unit]]&amp; ", per "&amp;Implements77[[#This Row],[Use basis]]</f>
        <v>Combine corn hd, 20 Ft, per acre</v>
      </c>
      <c r="B54" s="111" t="s">
        <v>505</v>
      </c>
      <c r="C54" s="56">
        <v>20</v>
      </c>
      <c r="D54" s="111" t="s">
        <v>424</v>
      </c>
      <c r="E54" s="56">
        <v>8</v>
      </c>
      <c r="F54" s="111" t="s">
        <v>455</v>
      </c>
      <c r="G54" s="99">
        <v>78000</v>
      </c>
      <c r="H54" s="100">
        <v>0.2</v>
      </c>
      <c r="I54" s="59">
        <f t="shared" si="5"/>
        <v>97500</v>
      </c>
      <c r="J54" s="60">
        <f>VLOOKUP(Implements77[[#This Row],[ASABEtype]],ASABECoefficients88[],4,FALSE)/Implements77[[#This Row],[Use (hr/yr)]]</f>
        <v>20</v>
      </c>
      <c r="K54" s="56">
        <v>150</v>
      </c>
      <c r="L54" s="62">
        <f>IF(Implements77[[#This Row],[Use basis]]="hour",,K54*(C54*O54*P54)/8.25)</f>
        <v>1227.2727272727273</v>
      </c>
      <c r="M54" s="112" t="s">
        <v>589</v>
      </c>
      <c r="N54" s="56" t="s">
        <v>440</v>
      </c>
      <c r="O54" s="56">
        <v>4.5</v>
      </c>
      <c r="P54" s="100">
        <v>0.75</v>
      </c>
      <c r="Q54" s="100">
        <v>1.1499999999999999</v>
      </c>
      <c r="R54" s="56">
        <v>160</v>
      </c>
      <c r="S54"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7.0827473143356634E-2</v>
      </c>
      <c r="T54" s="65">
        <f>Implements77[[#This Row],[TradeIn%]]*Implements77[[#This Row],[PriceL]]</f>
        <v>6905.6786314772717</v>
      </c>
      <c r="U54" s="66">
        <f>(Implements77[[#This Row],[PriceP]]-Implements77[[#This Row],[TradeIn$]])/Implements77[[#This Row],[Life (yr)]]/Implements77[[#This Row],[Use (hr/yr)]]</f>
        <v>23.698107122840909</v>
      </c>
      <c r="V54" s="66">
        <f>((Implements77[[#This Row],[PriceP]]+Implements77[[#This Row],[TradeIn$]])/2*($BO$7+$BO$8+$BO$9)+Implements77[[#This Row],[Shed (ft^2)]]*$BO$12)/Implements77[[#This Row],[Use (hr/yr)]]</f>
        <v>25.900508529619128</v>
      </c>
      <c r="W54" s="66">
        <f>Implements77[[#This Row],[PriceL]]*(VLOOKUP(Implements77[[#This Row],[ASABEtype]],$BB$6:$BL$52,2)*(Implements77[[#This Row],[Life (yr)]]*Implements77[[#This Row],[Use (hr/yr)]]/1000)^VLOOKUP(Implements77[[#This Row],[ASABEtype]],$BB$6:$BL$52,3))/Implements77[[#This Row],[Life (yr)]]/Implements77[[#This Row],[Use (hr/yr)]]</f>
        <v>13.058641136196687</v>
      </c>
      <c r="X54" s="66">
        <f>Implements77[[#This Row],[Depr ($/hr)]]+Implements77[[#This Row],[OH ($/hr)]]</f>
        <v>49.59861565246004</v>
      </c>
      <c r="Y54" s="66">
        <f>(Implements77[[#This Row],[PriceP]]-Implements77[[#This Row],[TradeIn$]])/Implements77[[#This Row],[Life (yr)]]/Implements77[[#This Row],[Use (ac/yr)]]</f>
        <v>2.8964353150138886</v>
      </c>
      <c r="Z54" s="67">
        <f>((Implements77[[#This Row],[PriceP]]+Implements77[[#This Row],[TradeIn$]])/2*($BO$7+$BO$8+$BO$9)+Implements77[[#This Row],[Shed (ft^2)]]*$BO$12)/Implements77[[#This Row],[Use (ac/yr)]]</f>
        <v>3.1656177091756712</v>
      </c>
      <c r="AA54" s="68">
        <f>IF(Implements77[[#This Row],[Use basis]]=M172,Implements77[[#This Row],[Rep ($/hr)]],Implements77[[#This Row],[PriceL]]*(VLOOKUP(Implements77[[#This Row],[ASABEtype]],$BB$6:$BL$52,2)*(Implements77[[#This Row],[Life (yr)]]*Implements77[[#This Row],[Use (hr/yr)]]/1000)^VLOOKUP(Implements77[[#This Row],[ASABEtype]],$BB$6:$BL$52,3))/Implements77[[#This Row],[Life (yr)]]/Implements77[[#This Row],[Use (ac/yr)]])</f>
        <v>1.596056138868484</v>
      </c>
      <c r="AB54" s="69">
        <f>IF(Implements77[[#This Row],[Use basis]]="hour","-",$BO$18/(Implements77[[#This Row],[Width]]*Implements77[[#This Row],[Speed]]*Implements77[[#This Row],[Efficiency]]))</f>
        <v>0.12222222222222222</v>
      </c>
      <c r="AC54" s="70">
        <f>IF(Implements77[[#This Row],[Use basis]]=$M$128,Implements77[[#This Row],[Ownership costs ($/hr)]],SUM(Implements77[[#This Row],[Depr ($/ac)2]:[OH ($/ac)]]))</f>
        <v>6.0620530241895594</v>
      </c>
      <c r="AD54" s="114">
        <v>47</v>
      </c>
      <c r="AE54" s="38" t="s">
        <v>546</v>
      </c>
      <c r="AF54" s="70"/>
    </row>
    <row r="55" spans="1:64">
      <c r="A55" s="38" t="str">
        <f>Implements77[[#This Row],[Implement type]]&amp;", "&amp;Implements77[[#This Row],[Width]]&amp;" "&amp;Implements77[[#This Row],[Width Unit]]&amp; ", per "&amp;Implements77[[#This Row],[Use basis]]</f>
        <v>Combine corn hd, 30 Ft, per acre</v>
      </c>
      <c r="B55" s="111" t="s">
        <v>505</v>
      </c>
      <c r="C55" s="56">
        <v>30</v>
      </c>
      <c r="D55" s="111" t="s">
        <v>424</v>
      </c>
      <c r="E55" s="56">
        <v>12</v>
      </c>
      <c r="F55" s="111" t="s">
        <v>455</v>
      </c>
      <c r="G55" s="99">
        <v>145000</v>
      </c>
      <c r="H55" s="100">
        <v>0.2</v>
      </c>
      <c r="I55" s="59">
        <f t="shared" si="5"/>
        <v>181250</v>
      </c>
      <c r="J55" s="60">
        <f>VLOOKUP(Implements77[[#This Row],[ASABEtype]],ASABECoefficients88[],4,FALSE)/Implements77[[#This Row],[Use (hr/yr)]]</f>
        <v>20</v>
      </c>
      <c r="K55" s="56">
        <v>150</v>
      </c>
      <c r="L55" s="62">
        <f>IF(Implements77[[#This Row],[Use basis]]="hour",,K55*(C55*O55*P55)/8.25)</f>
        <v>1840.909090909091</v>
      </c>
      <c r="M55" s="112" t="s">
        <v>589</v>
      </c>
      <c r="N55" s="56" t="s">
        <v>440</v>
      </c>
      <c r="O55" s="56">
        <v>4.5</v>
      </c>
      <c r="P55" s="100">
        <v>0.75</v>
      </c>
      <c r="Q55" s="100">
        <v>1.1499999999999999</v>
      </c>
      <c r="R55" s="56">
        <v>160</v>
      </c>
      <c r="S55"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7.0827473143356634E-2</v>
      </c>
      <c r="T55" s="65">
        <f>Implements77[[#This Row],[TradeIn%]]*Implements77[[#This Row],[PriceL]]</f>
        <v>12837.479507233389</v>
      </c>
      <c r="U55" s="66">
        <f>(Implements77[[#This Row],[PriceP]]-Implements77[[#This Row],[TradeIn$]])/Implements77[[#This Row],[Life (yr)]]/Implements77[[#This Row],[Use (hr/yr)]]</f>
        <v>44.054173497588863</v>
      </c>
      <c r="V55" s="66">
        <f>((Implements77[[#This Row],[PriceP]]+Implements77[[#This Row],[TradeIn$]])/2*($BO$7+$BO$8+$BO$9)+Implements77[[#This Row],[Shed (ft^2)]]*$BO$12)/Implements77[[#This Row],[Use (hr/yr)]]</f>
        <v>47.415389787967186</v>
      </c>
      <c r="W55" s="66">
        <f>Implements77[[#This Row],[PriceL]]*(VLOOKUP(Implements77[[#This Row],[ASABEtype]],$BB$6:$BL$52,2)*(Implements77[[#This Row],[Life (yr)]]*Implements77[[#This Row],[Use (hr/yr)]]/1000)^VLOOKUP(Implements77[[#This Row],[ASABEtype]],$BB$6:$BL$52,3))/Implements77[[#This Row],[Life (yr)]]/Implements77[[#This Row],[Use (hr/yr)]]</f>
        <v>24.275679035237431</v>
      </c>
      <c r="X55" s="66">
        <f>Implements77[[#This Row],[Depr ($/hr)]]+Implements77[[#This Row],[OH ($/hr)]]</f>
        <v>91.469563285556049</v>
      </c>
      <c r="Y55" s="66">
        <f>(Implements77[[#This Row],[PriceP]]-Implements77[[#This Row],[TradeIn$]])/Implements77[[#This Row],[Life (yr)]]/Implements77[[#This Row],[Use (ac/yr)]]</f>
        <v>3.5895993220257592</v>
      </c>
      <c r="Z55" s="67">
        <f>((Implements77[[#This Row],[PriceP]]+Implements77[[#This Row],[TradeIn$]])/2*($BO$7+$BO$8+$BO$9)+Implements77[[#This Row],[Shed (ft^2)]]*$BO$12)/Implements77[[#This Row],[Use (ac/yr)]]</f>
        <v>3.8634762049454743</v>
      </c>
      <c r="AA55" s="68">
        <f>IF(Implements77[[#This Row],[Use basis]]=M173,Implements77[[#This Row],[Rep ($/hr)]],Implements77[[#This Row],[PriceL]]*(VLOOKUP(Implements77[[#This Row],[ASABEtype]],$BB$6:$BL$52,2)*(Implements77[[#This Row],[Life (yr)]]*Implements77[[#This Row],[Use (hr/yr)]]/1000)^VLOOKUP(Implements77[[#This Row],[ASABEtype]],$BB$6:$BL$52,3))/Implements77[[#This Row],[Life (yr)]]/Implements77[[#This Row],[Use (ac/yr)]])</f>
        <v>1.978018291760087</v>
      </c>
      <c r="AB55" s="69">
        <f>IF(Implements77[[#This Row],[Use basis]]="hour","-",$BO$18/(Implements77[[#This Row],[Width]]*Implements77[[#This Row],[Speed]]*Implements77[[#This Row],[Efficiency]]))</f>
        <v>8.1481481481481488E-2</v>
      </c>
      <c r="AC55" s="70">
        <f>IF(Implements77[[#This Row],[Use basis]]=$M$128,Implements77[[#This Row],[Ownership costs ($/hr)]],SUM(Implements77[[#This Row],[Depr ($/ac)2]:[OH ($/ac)]]))</f>
        <v>7.453075526971233</v>
      </c>
      <c r="AD55" s="114">
        <v>50</v>
      </c>
      <c r="AE55" s="38" t="s">
        <v>546</v>
      </c>
      <c r="AF55" s="70"/>
    </row>
    <row r="56" spans="1:64">
      <c r="A56" s="38" t="str">
        <f>Implements77[[#This Row],[Implement type]]&amp;", "&amp;Implements77[[#This Row],[Width]]&amp;" "&amp;Implements77[[#This Row],[Width Unit]]&amp; ", per "&amp;Implements77[[#This Row],[Use basis]]</f>
        <v>Combine corn hd, 40 Ft, per acre</v>
      </c>
      <c r="B56" s="111" t="s">
        <v>505</v>
      </c>
      <c r="C56" s="56">
        <v>40</v>
      </c>
      <c r="D56" s="111" t="s">
        <v>424</v>
      </c>
      <c r="E56" s="56">
        <v>16</v>
      </c>
      <c r="F56" s="111" t="s">
        <v>455</v>
      </c>
      <c r="G56" s="99">
        <v>205000</v>
      </c>
      <c r="H56" s="100">
        <v>0.2</v>
      </c>
      <c r="I56" s="59">
        <f t="shared" si="5"/>
        <v>256250</v>
      </c>
      <c r="J56" s="60">
        <f>VLOOKUP(Implements77[[#This Row],[ASABEtype]],ASABECoefficients88[],4,FALSE)/Implements77[[#This Row],[Use (hr/yr)]]</f>
        <v>20</v>
      </c>
      <c r="K56" s="56">
        <v>150</v>
      </c>
      <c r="L56" s="62">
        <f>IF(Implements77[[#This Row],[Use basis]]="hour",,K56*(C56*O56*P56)/8.25)</f>
        <v>2454.5454545454545</v>
      </c>
      <c r="M56" s="112" t="s">
        <v>589</v>
      </c>
      <c r="N56" s="56" t="s">
        <v>440</v>
      </c>
      <c r="O56" s="56">
        <v>4.5</v>
      </c>
      <c r="P56" s="100">
        <v>0.75</v>
      </c>
      <c r="Q56" s="100">
        <v>1.1499999999999999</v>
      </c>
      <c r="R56" s="56">
        <v>160</v>
      </c>
      <c r="S56"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7.0827473143356634E-2</v>
      </c>
      <c r="T56" s="65">
        <f>Implements77[[#This Row],[TradeIn%]]*Implements77[[#This Row],[PriceL]]</f>
        <v>18149.539992985137</v>
      </c>
      <c r="U56" s="66">
        <f>(Implements77[[#This Row],[PriceP]]-Implements77[[#This Row],[TradeIn$]])/Implements77[[#This Row],[Life (yr)]]/Implements77[[#This Row],[Use (hr/yr)]]</f>
        <v>62.283486669004951</v>
      </c>
      <c r="V56" s="66">
        <f>((Implements77[[#This Row],[PriceP]]+Implements77[[#This Row],[TradeIn$]])/2*($BO$7+$BO$8+$BO$9)+Implements77[[#This Row],[Shed (ft^2)]]*$BO$12)/Implements77[[#This Row],[Use (hr/yr)]]</f>
        <v>66.68244763126394</v>
      </c>
      <c r="W56" s="66">
        <f>Implements77[[#This Row],[PriceL]]*(VLOOKUP(Implements77[[#This Row],[ASABEtype]],$BB$6:$BL$52,2)*(Implements77[[#This Row],[Life (yr)]]*Implements77[[#This Row],[Use (hr/yr)]]/1000)^VLOOKUP(Implements77[[#This Row],[ASABEtype]],$BB$6:$BL$52,3))/Implements77[[#This Row],[Life (yr)]]/Implements77[[#This Row],[Use (hr/yr)]]</f>
        <v>34.320787601542577</v>
      </c>
      <c r="X56" s="66">
        <f>Implements77[[#This Row],[Depr ($/hr)]]+Implements77[[#This Row],[OH ($/hr)]]</f>
        <v>128.96593430026888</v>
      </c>
      <c r="Y56" s="66">
        <f>(Implements77[[#This Row],[PriceP]]-Implements77[[#This Row],[TradeIn$]])/Implements77[[#This Row],[Life (yr)]]/Implements77[[#This Row],[Use (ac/yr)]]</f>
        <v>3.8062130742169691</v>
      </c>
      <c r="Z56" s="67">
        <f>((Implements77[[#This Row],[PriceP]]+Implements77[[#This Row],[TradeIn$]])/2*($BO$7+$BO$8+$BO$9)+Implements77[[#This Row],[Shed (ft^2)]]*$BO$12)/Implements77[[#This Row],[Use (ac/yr)]]</f>
        <v>4.0750384663550188</v>
      </c>
      <c r="AA56" s="68">
        <f>IF(Implements77[[#This Row],[Use basis]]=M174,Implements77[[#This Row],[Rep ($/hr)]],Implements77[[#This Row],[PriceL]]*(VLOOKUP(Implements77[[#This Row],[ASABEtype]],$BB$6:$BL$52,2)*(Implements77[[#This Row],[Life (yr)]]*Implements77[[#This Row],[Use (hr/yr)]]/1000)^VLOOKUP(Implements77[[#This Row],[ASABEtype]],$BB$6:$BL$52,3))/Implements77[[#This Row],[Life (yr)]]/Implements77[[#This Row],[Use (ac/yr)]])</f>
        <v>2.0973814645387132</v>
      </c>
      <c r="AB56" s="69">
        <f>IF(Implements77[[#This Row],[Use basis]]="hour","-",$BO$18/(Implements77[[#This Row],[Width]]*Implements77[[#This Row],[Speed]]*Implements77[[#This Row],[Efficiency]]))</f>
        <v>6.1111111111111109E-2</v>
      </c>
      <c r="AC56" s="70">
        <f>IF(Implements77[[#This Row],[Use basis]]=$M$128,Implements77[[#This Row],[Ownership costs ($/hr)]],SUM(Implements77[[#This Row],[Depr ($/ac)2]:[OH ($/ac)]]))</f>
        <v>7.8812515405719878</v>
      </c>
      <c r="AD56" s="114">
        <v>49</v>
      </c>
      <c r="AE56" s="38" t="s">
        <v>546</v>
      </c>
      <c r="AF56" s="70"/>
    </row>
    <row r="57" spans="1:64">
      <c r="A57" s="38" t="str">
        <f>Implements77[[#This Row],[Implement type]]&amp;", "&amp;Implements77[[#This Row],[Width]]&amp;" "&amp;Implements77[[#This Row],[Width Unit]]&amp; ", per "&amp;Implements77[[#This Row],[Use basis]]</f>
        <v>Combine platform, 25 Ft, per acre</v>
      </c>
      <c r="B57" s="111" t="s">
        <v>503</v>
      </c>
      <c r="C57" s="56">
        <v>25</v>
      </c>
      <c r="D57" s="111" t="s">
        <v>424</v>
      </c>
      <c r="E57" s="56"/>
      <c r="F57" s="56"/>
      <c r="G57" s="99">
        <v>51000</v>
      </c>
      <c r="H57" s="100">
        <v>0.2</v>
      </c>
      <c r="I57" s="59">
        <f t="shared" si="5"/>
        <v>63750</v>
      </c>
      <c r="J57" s="60">
        <f>VLOOKUP(Implements77[[#This Row],[ASABEtype]],ASABECoefficients88[],4,FALSE)/Implements77[[#This Row],[Use (hr/yr)]]</f>
        <v>20</v>
      </c>
      <c r="K57" s="56">
        <v>150</v>
      </c>
      <c r="L57" s="62">
        <f>IF(Implements77[[#This Row],[Use basis]]="hour",,K57*(C57*O57*P57)/8.25)</f>
        <v>1454.5454545454545</v>
      </c>
      <c r="M57" s="112" t="s">
        <v>589</v>
      </c>
      <c r="N57" s="56" t="s">
        <v>440</v>
      </c>
      <c r="O57" s="56">
        <v>4</v>
      </c>
      <c r="P57" s="100">
        <v>0.8</v>
      </c>
      <c r="Q57" s="100">
        <v>1.1499999999999999</v>
      </c>
      <c r="R57" s="56">
        <v>108</v>
      </c>
      <c r="S57"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7.0827473143356634E-2</v>
      </c>
      <c r="T57" s="65">
        <f>Implements77[[#This Row],[TradeIn%]]*Implements77[[#This Row],[PriceL]]</f>
        <v>4515.2514128889852</v>
      </c>
      <c r="U57" s="66">
        <f>(Implements77[[#This Row],[PriceP]]-Implements77[[#This Row],[TradeIn$]])/Implements77[[#This Row],[Life (yr)]]/Implements77[[#This Row],[Use (hr/yr)]]</f>
        <v>15.494916195703668</v>
      </c>
      <c r="V57" s="66">
        <f>((Implements77[[#This Row],[PriceP]]+Implements77[[#This Row],[TradeIn$]])/2*($BO$7+$BO$8+$BO$9)+Implements77[[#This Row],[Shed (ft^2)]]*$BO$12)/Implements77[[#This Row],[Use (hr/yr)]]</f>
        <v>16.952999166802254</v>
      </c>
      <c r="W57" s="66">
        <f>Implements77[[#This Row],[PriceL]]*(VLOOKUP(Implements77[[#This Row],[ASABEtype]],$BB$6:$BL$52,2)*(Implements77[[#This Row],[Life (yr)]]*Implements77[[#This Row],[Use (hr/yr)]]/1000)^VLOOKUP(Implements77[[#This Row],[ASABEtype]],$BB$6:$BL$52,3))/Implements77[[#This Row],[Life (yr)]]/Implements77[[#This Row],[Use (hr/yr)]]</f>
        <v>8.5383422813593732</v>
      </c>
      <c r="X57" s="66">
        <f>Implements77[[#This Row],[Depr ($/hr)]]+Implements77[[#This Row],[OH ($/hr)]]</f>
        <v>32.447915362505924</v>
      </c>
      <c r="Y57" s="66">
        <f>(Implements77[[#This Row],[PriceP]]-Implements77[[#This Row],[TradeIn$]])/Implements77[[#This Row],[Life (yr)]]/Implements77[[#This Row],[Use (ac/yr)]]</f>
        <v>1.597913232681941</v>
      </c>
      <c r="Z57" s="67">
        <f>((Implements77[[#This Row],[PriceP]]+Implements77[[#This Row],[TradeIn$]])/2*($BO$7+$BO$8+$BO$9)+Implements77[[#This Row],[Shed (ft^2)]]*$BO$12)/Implements77[[#This Row],[Use (ac/yr)]]</f>
        <v>1.7482780390764823</v>
      </c>
      <c r="AA57" s="68">
        <f>IF(Implements77[[#This Row],[Use basis]]=M175,Implements77[[#This Row],[Rep ($/hr)]],Implements77[[#This Row],[PriceL]]*(VLOOKUP(Implements77[[#This Row],[ASABEtype]],$BB$6:$BL$52,2)*(Implements77[[#This Row],[Life (yr)]]*Implements77[[#This Row],[Use (hr/yr)]]/1000)^VLOOKUP(Implements77[[#This Row],[ASABEtype]],$BB$6:$BL$52,3))/Implements77[[#This Row],[Life (yr)]]/Implements77[[#This Row],[Use (ac/yr)]])</f>
        <v>0.8805165477651854</v>
      </c>
      <c r="AB57" s="69">
        <f>IF(Implements77[[#This Row],[Use basis]]="hour","-",$BO$18/(Implements77[[#This Row],[Width]]*Implements77[[#This Row],[Speed]]*Implements77[[#This Row],[Efficiency]]))</f>
        <v>0.10312499999999999</v>
      </c>
      <c r="AC57" s="70">
        <f>IF(Implements77[[#This Row],[Use basis]]=$M$128,Implements77[[#This Row],[Ownership costs ($/hr)]],SUM(Implements77[[#This Row],[Depr ($/ac)2]:[OH ($/ac)]]))</f>
        <v>3.346191271758423</v>
      </c>
      <c r="AD57" s="114">
        <v>43</v>
      </c>
      <c r="AE57" s="38" t="s">
        <v>546</v>
      </c>
      <c r="AF57" s="70"/>
    </row>
    <row r="58" spans="1:64">
      <c r="A58" s="38" t="str">
        <f>Implements77[[#This Row],[Implement type]]&amp;", "&amp;Implements77[[#This Row],[Width]]&amp;" "&amp;Implements77[[#This Row],[Width Unit]]&amp; ", per "&amp;Implements77[[#This Row],[Use basis]]</f>
        <v>Draper platform, 35 Ft, per acre</v>
      </c>
      <c r="B58" s="111" t="s">
        <v>686</v>
      </c>
      <c r="C58" s="56">
        <v>35</v>
      </c>
      <c r="D58" s="111" t="s">
        <v>424</v>
      </c>
      <c r="E58" s="56"/>
      <c r="F58" s="56"/>
      <c r="G58" s="99">
        <v>107000</v>
      </c>
      <c r="H58" s="100">
        <v>0.1</v>
      </c>
      <c r="I58" s="59">
        <f t="shared" si="5"/>
        <v>118888.88888888889</v>
      </c>
      <c r="J58" s="60">
        <f>VLOOKUP(Implements77[[#This Row],[ASABEtype]],ASABECoefficients88[],4,FALSE)/Implements77[[#This Row],[Use (hr/yr)]]</f>
        <v>20</v>
      </c>
      <c r="K58" s="56">
        <v>150</v>
      </c>
      <c r="L58" s="62">
        <f>IF(Implements77[[#This Row],[Use basis]]="hour",,K58*(C58*O58*P58)/8.25)</f>
        <v>2036.3636363636363</v>
      </c>
      <c r="M58" s="112" t="s">
        <v>589</v>
      </c>
      <c r="N58" s="56" t="s">
        <v>440</v>
      </c>
      <c r="O58" s="56">
        <v>4</v>
      </c>
      <c r="P58" s="100">
        <v>0.8</v>
      </c>
      <c r="Q58" s="100">
        <v>1.1499999999999999</v>
      </c>
      <c r="R58" s="56">
        <v>108</v>
      </c>
      <c r="S58"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7.0827473143356634E-2</v>
      </c>
      <c r="T58" s="65">
        <f>Implements77[[#This Row],[TradeIn%]]*Implements77[[#This Row],[PriceL]]</f>
        <v>8420.5995848212897</v>
      </c>
      <c r="U58" s="66">
        <f>(Implements77[[#This Row],[PriceP]]-Implements77[[#This Row],[TradeIn$]])/Implements77[[#This Row],[Life (yr)]]/Implements77[[#This Row],[Use (hr/yr)]]</f>
        <v>32.859800138392906</v>
      </c>
      <c r="V58" s="66">
        <f>((Implements77[[#This Row],[PriceP]]+Implements77[[#This Row],[TradeIn$]])/2*($BO$7+$BO$8+$BO$9)+Implements77[[#This Row],[Shed (ft^2)]]*$BO$12)/Implements77[[#This Row],[Use (hr/yr)]]</f>
        <v>34.625076877522275</v>
      </c>
      <c r="W58" s="66">
        <f>Implements77[[#This Row],[PriceL]]*(VLOOKUP(Implements77[[#This Row],[ASABEtype]],$BB$6:$BL$52,2)*(Implements77[[#This Row],[Life (yr)]]*Implements77[[#This Row],[Use (hr/yr)]]/1000)^VLOOKUP(Implements77[[#This Row],[ASABEtype]],$BB$6:$BL$52,3))/Implements77[[#This Row],[Life (yr)]]/Implements77[[#This Row],[Use (hr/yr)]]</f>
        <v>15.92335728288371</v>
      </c>
      <c r="X58" s="66">
        <f>Implements77[[#This Row],[Depr ($/hr)]]+Implements77[[#This Row],[OH ($/hr)]]</f>
        <v>67.484877015915174</v>
      </c>
      <c r="Y58" s="66">
        <f>(Implements77[[#This Row],[PriceP]]-Implements77[[#This Row],[TradeIn$]])/Implements77[[#This Row],[Life (yr)]]/Implements77[[#This Row],[Use (ac/yr)]]</f>
        <v>2.4204763494798347</v>
      </c>
      <c r="Z58" s="67">
        <f>((Implements77[[#This Row],[PriceP]]+Implements77[[#This Row],[TradeIn$]])/2*($BO$7+$BO$8+$BO$9)+Implements77[[#This Row],[Shed (ft^2)]]*$BO$12)/Implements77[[#This Row],[Use (ac/yr)]]</f>
        <v>2.5505078949960609</v>
      </c>
      <c r="AA58" s="68">
        <f>IF(Implements77[[#This Row],[Use basis]]=M176,Implements77[[#This Row],[Rep ($/hr)]],Implements77[[#This Row],[PriceL]]*(VLOOKUP(Implements77[[#This Row],[ASABEtype]],$BB$6:$BL$52,2)*(Implements77[[#This Row],[Life (yr)]]*Implements77[[#This Row],[Use (hr/yr)]]/1000)^VLOOKUP(Implements77[[#This Row],[ASABEtype]],$BB$6:$BL$52,3))/Implements77[[#This Row],[Life (yr)]]/Implements77[[#This Row],[Use (ac/yr)]])</f>
        <v>1.1729258712838448</v>
      </c>
      <c r="AB58" s="69">
        <f>IF(Implements77[[#This Row],[Use basis]]="hour","-",$BO$18/(Implements77[[#This Row],[Width]]*Implements77[[#This Row],[Speed]]*Implements77[[#This Row],[Efficiency]]))</f>
        <v>7.3660714285714288E-2</v>
      </c>
      <c r="AC58" s="70">
        <f>IF(Implements77[[#This Row],[Use basis]]=$M$128,Implements77[[#This Row],[Ownership costs ($/hr)]],SUM(Implements77[[#This Row],[Depr ($/ac)2]:[OH ($/ac)]]))</f>
        <v>4.9709842444758952</v>
      </c>
      <c r="AD58" s="114">
        <v>44</v>
      </c>
      <c r="AE58" s="38" t="s">
        <v>546</v>
      </c>
      <c r="AF58" s="70"/>
    </row>
    <row r="59" spans="1:64">
      <c r="A59" s="38" t="str">
        <f>Implements77[[#This Row],[Implement type]]&amp;", "&amp;Implements77[[#This Row],[Width]]&amp;" "&amp;Implements77[[#This Row],[Width Unit]]&amp; ", per "&amp;Implements77[[#This Row],[Use basis]]</f>
        <v>Draper platform, 45 Ft, per acre</v>
      </c>
      <c r="B59" s="111" t="s">
        <v>686</v>
      </c>
      <c r="C59" s="56">
        <v>45</v>
      </c>
      <c r="D59" s="111" t="s">
        <v>424</v>
      </c>
      <c r="E59" s="56"/>
      <c r="F59" s="56"/>
      <c r="G59" s="99">
        <v>122000</v>
      </c>
      <c r="H59" s="100">
        <v>0.1</v>
      </c>
      <c r="I59" s="59">
        <f t="shared" si="5"/>
        <v>135555.55555555556</v>
      </c>
      <c r="J59" s="60">
        <f>VLOOKUP(Implements77[[#This Row],[ASABEtype]],ASABECoefficients88[],4,FALSE)/Implements77[[#This Row],[Use (hr/yr)]]</f>
        <v>20</v>
      </c>
      <c r="K59" s="56">
        <v>150</v>
      </c>
      <c r="L59" s="62">
        <f>IF(Implements77[[#This Row],[Use basis]]="hour",,K59*(C59*O59*P59)/8.25)</f>
        <v>2618.181818181818</v>
      </c>
      <c r="M59" s="112" t="s">
        <v>589</v>
      </c>
      <c r="N59" s="56" t="s">
        <v>440</v>
      </c>
      <c r="O59" s="56">
        <v>4</v>
      </c>
      <c r="P59" s="100">
        <v>0.8</v>
      </c>
      <c r="Q59" s="100">
        <v>1.1499999999999999</v>
      </c>
      <c r="R59" s="56">
        <v>108</v>
      </c>
      <c r="S59"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7.0827473143356634E-2</v>
      </c>
      <c r="T59" s="65">
        <f>Implements77[[#This Row],[TradeIn%]]*Implements77[[#This Row],[PriceL]]</f>
        <v>9601.0574705438994</v>
      </c>
      <c r="U59" s="66">
        <f>(Implements77[[#This Row],[PriceP]]-Implements77[[#This Row],[TradeIn$]])/Implements77[[#This Row],[Life (yr)]]/Implements77[[#This Row],[Use (hr/yr)]]</f>
        <v>37.466314176485369</v>
      </c>
      <c r="V59" s="66">
        <f>((Implements77[[#This Row],[PriceP]]+Implements77[[#This Row],[TradeIn$]])/2*($BO$7+$BO$8+$BO$9)+Implements77[[#This Row],[Shed (ft^2)]]*$BO$12)/Implements77[[#This Row],[Use (hr/yr)]]</f>
        <v>39.398311953810442</v>
      </c>
      <c r="W59" s="66">
        <f>Implements77[[#This Row],[PriceL]]*(VLOOKUP(Implements77[[#This Row],[ASABEtype]],$BB$6:$BL$52,2)*(Implements77[[#This Row],[Life (yr)]]*Implements77[[#This Row],[Use (hr/yr)]]/1000)^VLOOKUP(Implements77[[#This Row],[ASABEtype]],$BB$6:$BL$52,3))/Implements77[[#This Row],[Life (yr)]]/Implements77[[#This Row],[Use (hr/yr)]]</f>
        <v>18.155603630951521</v>
      </c>
      <c r="X59" s="66">
        <f>Implements77[[#This Row],[Depr ($/hr)]]+Implements77[[#This Row],[OH ($/hr)]]</f>
        <v>76.864626130295818</v>
      </c>
      <c r="Y59" s="66">
        <f>(Implements77[[#This Row],[PriceP]]-Implements77[[#This Row],[TradeIn$]])/Implements77[[#This Row],[Life (yr)]]/Implements77[[#This Row],[Use (ac/yr)]]</f>
        <v>2.1465075830278075</v>
      </c>
      <c r="Z59" s="67">
        <f>((Implements77[[#This Row],[PriceP]]+Implements77[[#This Row],[TradeIn$]])/2*($BO$7+$BO$8+$BO$9)+Implements77[[#This Row],[Shed (ft^2)]]*$BO$12)/Implements77[[#This Row],[Use (ac/yr)]]</f>
        <v>2.2571949556870567</v>
      </c>
      <c r="AA59" s="68">
        <f>IF(Implements77[[#This Row],[Use basis]]=M177,Implements77[[#This Row],[Rep ($/hr)]],Implements77[[#This Row],[PriceL]]*(VLOOKUP(Implements77[[#This Row],[ASABEtype]],$BB$6:$BL$52,2)*(Implements77[[#This Row],[Life (yr)]]*Implements77[[#This Row],[Use (hr/yr)]]/1000)^VLOOKUP(Implements77[[#This Row],[ASABEtype]],$BB$6:$BL$52,3))/Implements77[[#This Row],[Life (yr)]]/Implements77[[#This Row],[Use (ac/yr)]])</f>
        <v>1.0401647913565977</v>
      </c>
      <c r="AB59" s="69">
        <f>IF(Implements77[[#This Row],[Use basis]]="hour","-",$BO$18/(Implements77[[#This Row],[Width]]*Implements77[[#This Row],[Speed]]*Implements77[[#This Row],[Efficiency]]))</f>
        <v>5.7291666666666664E-2</v>
      </c>
      <c r="AC59" s="70">
        <f>IF(Implements77[[#This Row],[Use basis]]=$M$128,Implements77[[#This Row],[Ownership costs ($/hr)]],SUM(Implements77[[#This Row],[Depr ($/ac)2]:[OH ($/ac)]]))</f>
        <v>4.4037025387148638</v>
      </c>
      <c r="AD59" s="114">
        <v>45</v>
      </c>
      <c r="AE59" s="38" t="s">
        <v>546</v>
      </c>
      <c r="AF59" s="70"/>
    </row>
    <row r="60" spans="1:64">
      <c r="A60" s="38" t="str">
        <f>Implements77[[#This Row],[Implement type]]&amp;", "&amp;Implements77[[#This Row],[Width]]&amp;" "&amp;Implements77[[#This Row],[Width Unit]]&amp; ", per "&amp;Implements77[[#This Row],[Use basis]]</f>
        <v>Grain cart, 1000 Bushel , per hour</v>
      </c>
      <c r="B60" s="111" t="s">
        <v>584</v>
      </c>
      <c r="C60" s="56">
        <v>1000</v>
      </c>
      <c r="D60" s="111" t="s">
        <v>687</v>
      </c>
      <c r="E60" s="56">
        <v>1000</v>
      </c>
      <c r="F60" s="111" t="s">
        <v>688</v>
      </c>
      <c r="G60" s="99">
        <v>99000</v>
      </c>
      <c r="H60" s="100">
        <v>0.1</v>
      </c>
      <c r="I60" s="59">
        <f t="shared" si="5"/>
        <v>110000</v>
      </c>
      <c r="J60" s="60">
        <f>VLOOKUP(Implements77[[#This Row],[ASABEtype]],ASABECoefficients88[],4,FALSE)/Implements77[[#This Row],[Use (hr/yr)]]</f>
        <v>15</v>
      </c>
      <c r="K60" s="56">
        <v>200</v>
      </c>
      <c r="L60" s="62">
        <f>IF(Implements77[[#This Row],[Use basis]]="hour",,K60*(C60*O60*P60)/8.25)</f>
        <v>0</v>
      </c>
      <c r="M60" s="112" t="s">
        <v>590</v>
      </c>
      <c r="N60" s="56" t="s">
        <v>501</v>
      </c>
      <c r="O60" s="56">
        <v>4</v>
      </c>
      <c r="P60" s="100">
        <v>0.63</v>
      </c>
      <c r="Q60" s="100">
        <v>1.1499999999999999</v>
      </c>
      <c r="R60" s="56">
        <v>0</v>
      </c>
      <c r="S60"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0.26890234728499196</v>
      </c>
      <c r="T60" s="65">
        <f>Implements77[[#This Row],[TradeIn%]]*Implements77[[#This Row],[PriceL]]</f>
        <v>29579.258201349116</v>
      </c>
      <c r="U60" s="66">
        <f>(Implements77[[#This Row],[PriceP]]-Implements77[[#This Row],[TradeIn$]])/Implements77[[#This Row],[Life (yr)]]/Implements77[[#This Row],[Use (hr/yr)]]</f>
        <v>23.14024726621696</v>
      </c>
      <c r="V60" s="66">
        <f>((Implements77[[#This Row],[PriceP]]+Implements77[[#This Row],[TradeIn$]])/2*($BO$7+$BO$8+$BO$9)+Implements77[[#This Row],[Shed (ft^2)]]*$BO$12)/Implements77[[#This Row],[Use (hr/yr)]]</f>
        <v>28.44816087704849</v>
      </c>
      <c r="W60" s="66">
        <f>Implements77[[#This Row],[PriceL]]*(VLOOKUP(Implements77[[#This Row],[ASABEtype]],$BB$6:$BL$52,2)*(Implements77[[#This Row],[Life (yr)]]*Implements77[[#This Row],[Use (hr/yr)]]/1000)^VLOOKUP(Implements77[[#This Row],[ASABEtype]],$BB$6:$BL$52,3))/Implements77[[#This Row],[Life (yr)]]/Implements77[[#This Row],[Use (hr/yr)]]</f>
        <v>29.059133659602509</v>
      </c>
      <c r="X60" s="66">
        <f>Implements77[[#This Row],[Depr ($/hr)]]+Implements77[[#This Row],[OH ($/hr)]]</f>
        <v>51.588408143265454</v>
      </c>
      <c r="Y60" s="66" t="e">
        <f>(Implements77[[#This Row],[PriceP]]-Implements77[[#This Row],[TradeIn$]])/Implements77[[#This Row],[Life (yr)]]/Implements77[[#This Row],[Use (ac/yr)]]</f>
        <v>#DIV/0!</v>
      </c>
      <c r="Z60" s="67" t="e">
        <f>((Implements77[[#This Row],[PriceP]]+Implements77[[#This Row],[TradeIn$]])/2*($BO$7+$BO$8+$BO$9)+Implements77[[#This Row],[Shed (ft^2)]]*$BO$12)/Implements77[[#This Row],[Use (ac/yr)]]</f>
        <v>#DIV/0!</v>
      </c>
      <c r="AA60" s="68" t="e">
        <f>IF(Implements77[[#This Row],[Use basis]]=M178,Implements77[[#This Row],[Rep ($/hr)]],Implements77[[#This Row],[PriceL]]*(VLOOKUP(Implements77[[#This Row],[ASABEtype]],$BB$6:$BL$52,2)*(Implements77[[#This Row],[Life (yr)]]*Implements77[[#This Row],[Use (hr/yr)]]/1000)^VLOOKUP(Implements77[[#This Row],[ASABEtype]],$BB$6:$BL$52,3))/Implements77[[#This Row],[Life (yr)]]/Implements77[[#This Row],[Use (ac/yr)]])</f>
        <v>#DIV/0!</v>
      </c>
      <c r="AB60" s="69" t="str">
        <f>IF(Implements77[[#This Row],[Use basis]]="hour","-",$BO$18/(Implements77[[#This Row],[Width]]*Implements77[[#This Row],[Speed]]*Implements77[[#This Row],[Efficiency]]))</f>
        <v>-</v>
      </c>
      <c r="AC60" s="70">
        <f>IF(Implements77[[#This Row],[Use basis]]=$M$128,Implements77[[#This Row],[Ownership costs ($/hr)]],SUM(Implements77[[#This Row],[Depr ($/ac)2]:[OH ($/ac)]]))</f>
        <v>51.588408143265454</v>
      </c>
      <c r="AD60" s="114">
        <v>54</v>
      </c>
      <c r="AE60" s="38" t="s">
        <v>546</v>
      </c>
      <c r="AF60" s="70"/>
    </row>
    <row r="61" spans="1:64">
      <c r="A61" s="38" t="str">
        <f>Implements77[[#This Row],[Implement type]]&amp;", "&amp;Implements77[[#This Row],[Width]]&amp;" "&amp;Implements77[[#This Row],[Width Unit]]&amp; ", per "&amp;Implements77[[#This Row],[Use basis]]</f>
        <v>Grain auger, 13 x 90 , per hour</v>
      </c>
      <c r="B61" s="111" t="s">
        <v>689</v>
      </c>
      <c r="C61" s="56" t="s">
        <v>773</v>
      </c>
      <c r="D61" s="111"/>
      <c r="E61" s="56">
        <v>90</v>
      </c>
      <c r="F61" s="55" t="s">
        <v>690</v>
      </c>
      <c r="G61" s="99">
        <v>31500</v>
      </c>
      <c r="H61" s="100">
        <v>0.1</v>
      </c>
      <c r="I61" s="59">
        <f t="shared" si="5"/>
        <v>35000</v>
      </c>
      <c r="J61" s="60">
        <f>VLOOKUP(Implements77[[#This Row],[ASABEtype]],ASABECoefficients88[],4,FALSE)/Implements77[[#This Row],[Use (hr/yr)]]</f>
        <v>7.5</v>
      </c>
      <c r="K61" s="56">
        <v>200</v>
      </c>
      <c r="L61" s="62">
        <f>IF(Implements77[[#This Row],[Use basis]]="hour",,K61*(C61*O61*P61)/8.25)</f>
        <v>0</v>
      </c>
      <c r="M61" s="112" t="s">
        <v>590</v>
      </c>
      <c r="N61" s="56" t="s">
        <v>451</v>
      </c>
      <c r="O61" s="56"/>
      <c r="P61" s="100"/>
      <c r="Q61" s="100">
        <v>1.05</v>
      </c>
      <c r="R61" s="56">
        <v>0</v>
      </c>
      <c r="S61"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0.98733519085289623</v>
      </c>
      <c r="T61" s="65">
        <f>Implements77[[#This Row],[TradeIn%]]*Implements77[[#This Row],[PriceL]]</f>
        <v>34556.731679851371</v>
      </c>
      <c r="U61" s="66">
        <f>(Implements77[[#This Row],[PriceP]]-Implements77[[#This Row],[TradeIn$]])/Implements77[[#This Row],[Life (yr)]]/Implements77[[#This Row],[Use (hr/yr)]]</f>
        <v>-2.0378211199009142</v>
      </c>
      <c r="V61" s="67">
        <f>((Implements77[[#This Row],[PriceP]]+Implements77[[#This Row],[TradeIn$]])/2*($BO$7+$BO$8+$BO$9)+Implements77[[#This Row],[Shed (ft^2)]]*$BO$12)/Implements77[[#This Row],[Use (hr/yr)]]</f>
        <v>14.615051884167114</v>
      </c>
      <c r="W61" s="66">
        <f>Implements77[[#This Row],[PriceL]]*(VLOOKUP(Implements77[[#This Row],[ASABEtype]],$BB$6:$BL$52,2)*(Implements77[[#This Row],[Life (yr)]]*Implements77[[#This Row],[Use (hr/yr)]]/1000)^VLOOKUP(Implements77[[#This Row],[ASABEtype]],$BB$6:$BL$52,3))/Implements77[[#This Row],[Life (yr)]]/Implements77[[#This Row],[Use (hr/yr)]]</f>
        <v>10.650346377613955</v>
      </c>
      <c r="X61" s="66">
        <f>Implements77[[#This Row],[Depr ($/hr)]]+Implements77[[#This Row],[OH ($/hr)]]</f>
        <v>12.577230764266201</v>
      </c>
      <c r="Y61" s="66" t="e">
        <f>(Implements77[[#This Row],[PriceP]]-Implements77[[#This Row],[TradeIn$]])/Implements77[[#This Row],[Life (yr)]]/Implements77[[#This Row],[Use (ac/yr)]]</f>
        <v>#DIV/0!</v>
      </c>
      <c r="Z61" s="67" t="e">
        <f>((Implements77[[#This Row],[PriceP]]+Implements77[[#This Row],[TradeIn$]])/2*($BO$7+$BO$8+$BO$9)+Implements77[[#This Row],[Shed (ft^2)]]*$BO$12)/Implements77[[#This Row],[Use (ac/yr)]]</f>
        <v>#DIV/0!</v>
      </c>
      <c r="AA61" s="68" t="e">
        <f>IF(Implements77[[#This Row],[Use basis]]=M179,Implements77[[#This Row],[Rep ($/hr)]],Implements77[[#This Row],[PriceL]]*(VLOOKUP(Implements77[[#This Row],[ASABEtype]],$BB$6:$BL$52,2)*(Implements77[[#This Row],[Life (yr)]]*Implements77[[#This Row],[Use (hr/yr)]]/1000)^VLOOKUP(Implements77[[#This Row],[ASABEtype]],$BB$6:$BL$52,3))/Implements77[[#This Row],[Life (yr)]]/Implements77[[#This Row],[Use (ac/yr)]])</f>
        <v>#DIV/0!</v>
      </c>
      <c r="AB61" s="69" t="str">
        <f>IF(Implements77[[#This Row],[Use basis]]="hour","-",$BO$18/(Implements77[[#This Row],[Width]]*Implements77[[#This Row],[Speed]]*Implements77[[#This Row],[Efficiency]]))</f>
        <v>-</v>
      </c>
      <c r="AC61" s="70">
        <f>IF(Implements77[[#This Row],[Use basis]]=$M$128,Implements77[[#This Row],[Ownership costs ($/hr)]],SUM(Implements77[[#This Row],[Depr ($/ac)2]:[OH ($/ac)]]))</f>
        <v>12.577230764266201</v>
      </c>
      <c r="AD61" s="70"/>
      <c r="AE61" s="70" t="s">
        <v>546</v>
      </c>
      <c r="AF61" s="70"/>
    </row>
    <row r="62" spans="1:64">
      <c r="A62" s="38" t="str">
        <f>Implements77[[#This Row],[Implement type]]&amp;", "&amp;Implements77[[#This Row],[Width]]&amp;" "&amp;Implements77[[#This Row],[Width Unit]]&amp; ", per "&amp;Implements77[[#This Row],[Use basis]]</f>
        <v>Disk mower, 9 Ft, per acre</v>
      </c>
      <c r="B62" s="55" t="s">
        <v>520</v>
      </c>
      <c r="C62" s="56">
        <v>9</v>
      </c>
      <c r="D62" s="111" t="s">
        <v>424</v>
      </c>
      <c r="E62" s="56"/>
      <c r="F62" s="55"/>
      <c r="G62" s="99">
        <v>15300</v>
      </c>
      <c r="H62" s="100">
        <v>0.1</v>
      </c>
      <c r="I62" s="59">
        <f t="shared" si="5"/>
        <v>17000</v>
      </c>
      <c r="J62" s="60">
        <f>VLOOKUP(Implements77[[#This Row],[ASABEtype]],ASABECoefficients88[],4,FALSE)/Implements77[[#This Row],[Use (hr/yr)]]</f>
        <v>20</v>
      </c>
      <c r="K62" s="56">
        <v>100</v>
      </c>
      <c r="L62" s="62">
        <f>IF(Implements77[[#This Row],[Use basis]]="hour",,K62*(C62*O62*P62)/8.25)</f>
        <v>531.81818181818187</v>
      </c>
      <c r="M62" s="112" t="s">
        <v>589</v>
      </c>
      <c r="N62" s="56" t="s">
        <v>474</v>
      </c>
      <c r="O62" s="56">
        <v>6.5</v>
      </c>
      <c r="P62" s="100">
        <v>0.75</v>
      </c>
      <c r="Q62" s="100">
        <v>1.05</v>
      </c>
      <c r="R62" s="56">
        <v>50</v>
      </c>
      <c r="S62"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0.19822562048629366</v>
      </c>
      <c r="T62" s="65">
        <f>Implements77[[#This Row],[TradeIn%]]*Implements77[[#This Row],[PriceL]]</f>
        <v>3369.8355482669922</v>
      </c>
      <c r="U62" s="66">
        <f>(Implements77[[#This Row],[PriceP]]-Implements77[[#This Row],[TradeIn$]])/Implements77[[#This Row],[Life (yr)]]/Implements77[[#This Row],[Use (hr/yr)]]</f>
        <v>5.9650822258665039</v>
      </c>
      <c r="V62" s="66">
        <f>((Implements77[[#This Row],[PriceP]]+Implements77[[#This Row],[TradeIn$]])/2*($BO$7+$BO$8+$BO$9)+Implements77[[#This Row],[Shed (ft^2)]]*$BO$12)/Implements77[[#This Row],[Use (hr/yr)]]</f>
        <v>8.6614022301081448</v>
      </c>
      <c r="W62" s="66">
        <f>Implements77[[#This Row],[PriceL]]*(VLOOKUP(Implements77[[#This Row],[ASABEtype]],$BB$6:$BL$52,2)*(Implements77[[#This Row],[Life (yr)]]*Implements77[[#This Row],[Use (hr/yr)]]/1000)^VLOOKUP(Implements77[[#This Row],[ASABEtype]],$BB$6:$BL$52,3))/Implements77[[#This Row],[Life (yr)]]/Implements77[[#This Row],[Use (hr/yr)]]</f>
        <v>14.96</v>
      </c>
      <c r="X62" s="66">
        <f>Implements77[[#This Row],[Depr ($/hr)]]+Implements77[[#This Row],[OH ($/hr)]]</f>
        <v>14.626484455974648</v>
      </c>
      <c r="Y62" s="66">
        <f>(Implements77[[#This Row],[PriceP]]-Implements77[[#This Row],[TradeIn$]])/Implements77[[#This Row],[Life (yr)]]/Implements77[[#This Row],[Use (ac/yr)]]</f>
        <v>1.1216393928979749</v>
      </c>
      <c r="Z62" s="67">
        <f>((Implements77[[#This Row],[PriceP]]+Implements77[[#This Row],[TradeIn$]])/2*($BO$7+$BO$8+$BO$9)+Implements77[[#This Row],[Shed (ft^2)]]*$BO$12)/Implements77[[#This Row],[Use (ac/yr)]]</f>
        <v>1.6286397355758904</v>
      </c>
      <c r="AA62" s="68">
        <f>IF(Implements77[[#This Row],[Use basis]]=M180,Implements77[[#This Row],[Rep ($/hr)]],Implements77[[#This Row],[PriceL]]*(VLOOKUP(Implements77[[#This Row],[ASABEtype]],$BB$6:$BL$52,2)*(Implements77[[#This Row],[Life (yr)]]*Implements77[[#This Row],[Use (hr/yr)]]/1000)^VLOOKUP(Implements77[[#This Row],[ASABEtype]],$BB$6:$BL$52,3))/Implements77[[#This Row],[Life (yr)]]/Implements77[[#This Row],[Use (ac/yr)]])</f>
        <v>2.8129914529914526</v>
      </c>
      <c r="AB62" s="69">
        <f>IF(Implements77[[#This Row],[Use basis]]="hour","-",$BO$18/(Implements77[[#This Row],[Width]]*Implements77[[#This Row],[Speed]]*Implements77[[#This Row],[Efficiency]]))</f>
        <v>0.18803418803418803</v>
      </c>
      <c r="AC62" s="70">
        <f>IF(Implements77[[#This Row],[Use basis]]=$M$128,Implements77[[#This Row],[Ownership costs ($/hr)]],SUM(Implements77[[#This Row],[Depr ($/ac)2]:[OH ($/ac)]]))</f>
        <v>2.7502791284738652</v>
      </c>
      <c r="AD62" s="114">
        <v>28</v>
      </c>
      <c r="AE62" s="38" t="s">
        <v>540</v>
      </c>
      <c r="AF62" s="70"/>
    </row>
    <row r="63" spans="1:64">
      <c r="A63" s="38" t="str">
        <f>Implements77[[#This Row],[Implement type]]&amp;", "&amp;Implements77[[#This Row],[Width]]&amp;" "&amp;Implements77[[#This Row],[Width Unit]]&amp; ", per "&amp;Implements77[[#This Row],[Use basis]]</f>
        <v>Disk mower/conditioner, 12 Ft, per acre</v>
      </c>
      <c r="B63" s="55" t="s">
        <v>521</v>
      </c>
      <c r="C63" s="56">
        <v>12</v>
      </c>
      <c r="D63" s="111" t="s">
        <v>424</v>
      </c>
      <c r="E63" s="56"/>
      <c r="F63" s="56"/>
      <c r="G63" s="99">
        <v>54000</v>
      </c>
      <c r="H63" s="100">
        <v>0.1</v>
      </c>
      <c r="I63" s="59">
        <f t="shared" si="5"/>
        <v>60000</v>
      </c>
      <c r="J63" s="60">
        <f>VLOOKUP(Implements77[[#This Row],[ASABEtype]],ASABECoefficients88[],4,FALSE)/Implements77[[#This Row],[Use (hr/yr)]]</f>
        <v>25</v>
      </c>
      <c r="K63" s="56">
        <v>100</v>
      </c>
      <c r="L63" s="62">
        <f>IF(Implements77[[#This Row],[Use basis]]="hour",,K63*(C63*O63*P63)/8.25)</f>
        <v>756.36363636363649</v>
      </c>
      <c r="M63" s="112" t="s">
        <v>589</v>
      </c>
      <c r="N63" s="56" t="s">
        <v>478</v>
      </c>
      <c r="O63" s="56">
        <v>6.5</v>
      </c>
      <c r="P63" s="100">
        <v>0.8</v>
      </c>
      <c r="Q63" s="100">
        <v>1.05</v>
      </c>
      <c r="R63" s="56">
        <v>200</v>
      </c>
      <c r="S63"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0.2425222613320481</v>
      </c>
      <c r="T63" s="65">
        <f>Implements77[[#This Row],[TradeIn%]]*Implements77[[#This Row],[PriceL]]</f>
        <v>14551.335679922886</v>
      </c>
      <c r="U63" s="66">
        <f>(Implements77[[#This Row],[PriceP]]-Implements77[[#This Row],[TradeIn$]])/Implements77[[#This Row],[Life (yr)]]/Implements77[[#This Row],[Use (hr/yr)]]</f>
        <v>15.779465728030846</v>
      </c>
      <c r="V63" s="66">
        <f>((Implements77[[#This Row],[PriceP]]+Implements77[[#This Row],[TradeIn$]])/2*($BO$7+$BO$8+$BO$9)+Implements77[[#This Row],[Shed (ft^2)]]*$BO$12)/Implements77[[#This Row],[Use (hr/yr)]]</f>
        <v>31.933966038365881</v>
      </c>
      <c r="W63" s="66">
        <f>Implements77[[#This Row],[PriceL]]*(VLOOKUP(Implements77[[#This Row],[ASABEtype]],$BB$6:$BL$52,2)*(Implements77[[#This Row],[Life (yr)]]*Implements77[[#This Row],[Use (hr/yr)]]/1000)^VLOOKUP(Implements77[[#This Row],[ASABEtype]],$BB$6:$BL$52,3))/Implements77[[#This Row],[Life (yr)]]/Implements77[[#This Row],[Use (hr/yr)]]</f>
        <v>24</v>
      </c>
      <c r="X63" s="66">
        <f>Implements77[[#This Row],[Depr ($/hr)]]+Implements77[[#This Row],[OH ($/hr)]]</f>
        <v>47.713431766396724</v>
      </c>
      <c r="Y63" s="66">
        <f>(Implements77[[#This Row],[PriceP]]-Implements77[[#This Row],[TradeIn$]])/Implements77[[#This Row],[Life (yr)]]/Implements77[[#This Row],[Use (ac/yr)]]</f>
        <v>2.0862274400040777</v>
      </c>
      <c r="Z63" s="67">
        <f>((Implements77[[#This Row],[PriceP]]+Implements77[[#This Row],[TradeIn$]])/2*($BO$7+$BO$8+$BO$9)+Implements77[[#This Row],[Shed (ft^2)]]*$BO$12)/Implements77[[#This Row],[Use (ac/yr)]]</f>
        <v>4.2220387791108731</v>
      </c>
      <c r="AA63" s="68">
        <f>IF(Implements77[[#This Row],[Use basis]]=M182,Implements77[[#This Row],[Rep ($/hr)]],Implements77[[#This Row],[PriceL]]*(VLOOKUP(Implements77[[#This Row],[ASABEtype]],$BB$6:$BL$52,2)*(Implements77[[#This Row],[Life (yr)]]*Implements77[[#This Row],[Use (hr/yr)]]/1000)^VLOOKUP(Implements77[[#This Row],[ASABEtype]],$BB$6:$BL$52,3))/Implements77[[#This Row],[Life (yr)]]/Implements77[[#This Row],[Use (ac/yr)]])</f>
        <v>3.1730769230769225</v>
      </c>
      <c r="AB63" s="69">
        <f>IF(Implements77[[#This Row],[Use basis]]="hour","-",$BO$18/(Implements77[[#This Row],[Width]]*Implements77[[#This Row],[Speed]]*Implements77[[#This Row],[Efficiency]]))</f>
        <v>0.13221153846153844</v>
      </c>
      <c r="AC63" s="70">
        <f>IF(Implements77[[#This Row],[Use basis]]=$M$128,Implements77[[#This Row],[Ownership costs ($/hr)]],SUM(Implements77[[#This Row],[Depr ($/ac)2]:[OH ($/ac)]]))</f>
        <v>6.3082662191149508</v>
      </c>
      <c r="AD63" s="114">
        <v>28</v>
      </c>
      <c r="AE63" s="38" t="s">
        <v>540</v>
      </c>
      <c r="AF63" s="70"/>
    </row>
    <row r="64" spans="1:64">
      <c r="A64" s="38" t="str">
        <f>Implements77[[#This Row],[Implement type]]&amp;", "&amp;Implements77[[#This Row],[Width]]&amp;" "&amp;Implements77[[#This Row],[Width Unit]]</f>
        <v>Sickle bar mower, 9 Ft</v>
      </c>
      <c r="B64" s="55" t="s">
        <v>691</v>
      </c>
      <c r="C64" s="56">
        <v>9</v>
      </c>
      <c r="D64" s="111" t="s">
        <v>424</v>
      </c>
      <c r="E64" s="56"/>
      <c r="F64" s="55"/>
      <c r="G64" s="99">
        <v>6710</v>
      </c>
      <c r="H64" s="100">
        <v>0.1</v>
      </c>
      <c r="I64" s="59">
        <f t="shared" si="5"/>
        <v>7455.5555555555557</v>
      </c>
      <c r="J64" s="60">
        <f>VLOOKUP(Implements77[[#This Row],[ASABEtype]],ASABECoefficients88[],4,FALSE)/Implements77[[#This Row],[Use (hr/yr)]]</f>
        <v>40</v>
      </c>
      <c r="K64" s="56">
        <v>50</v>
      </c>
      <c r="L64" s="62">
        <f>IF(Implements77[[#This Row],[Use basis]]="hour",,K64*(C64*O64*P64)/8.25)</f>
        <v>184.09090909090909</v>
      </c>
      <c r="M64" s="112" t="s">
        <v>589</v>
      </c>
      <c r="N64" s="56" t="s">
        <v>471</v>
      </c>
      <c r="O64" s="56">
        <v>4.5</v>
      </c>
      <c r="P64" s="100">
        <v>0.75</v>
      </c>
      <c r="Q64" s="100">
        <v>1.05</v>
      </c>
      <c r="R64" s="56">
        <v>30</v>
      </c>
      <c r="S64"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7.4326521794109174E-2</v>
      </c>
      <c r="T64" s="65">
        <f>Implements77[[#This Row],[TradeIn%]]*Implements77[[#This Row],[PriceL]]</f>
        <v>554.1455124871917</v>
      </c>
      <c r="U64" s="66">
        <f>(Implements77[[#This Row],[PriceP]]-Implements77[[#This Row],[TradeIn$]])/Implements77[[#This Row],[Life (yr)]]/Implements77[[#This Row],[Use (hr/yr)]]</f>
        <v>3.0779272437564043</v>
      </c>
      <c r="V64" s="67">
        <f>((Implements77[[#This Row],[PriceP]]+Implements77[[#This Row],[TradeIn$]])/2*($BO$7+$BO$8+$BO$9)+Implements77[[#This Row],[Shed (ft^2)]]*$BO$12)/Implements77[[#This Row],[Use (hr/yr)]]</f>
        <v>6.9087687785511642</v>
      </c>
      <c r="W64" s="66">
        <f>Implements77[[#This Row],[PriceL]]*(VLOOKUP(Implements77[[#This Row],[ASABEtype]],$BB$6:$BL$52,2)*(Implements77[[#This Row],[Life (yr)]]*Implements77[[#This Row],[Use (hr/yr)]]/1000)^VLOOKUP(Implements77[[#This Row],[ASABEtype]],$BB$6:$BL$52,3))/Implements77[[#This Row],[Life (yr)]]/Implements77[[#This Row],[Use (hr/yr)]]</f>
        <v>5.5713294368736817</v>
      </c>
      <c r="X64" s="66">
        <f>Implements77[[#This Row],[Depr ($/hr)]]+Implements77[[#This Row],[OH ($/hr)]]</f>
        <v>9.9866960223075694</v>
      </c>
      <c r="Y64" s="66">
        <f>(Implements77[[#This Row],[PriceP]]-Implements77[[#This Row],[TradeIn$]])/Implements77[[#This Row],[Life (yr)]]/Implements77[[#This Row],[Use (ac/yr)]]</f>
        <v>0.83598023904494934</v>
      </c>
      <c r="Z64" s="67">
        <f>((Implements77[[#This Row],[PriceP]]+Implements77[[#This Row],[TradeIn$]])/2*($BO$7+$BO$8+$BO$9)+Implements77[[#This Row],[Shed (ft^2)]]*$BO$12)/Implements77[[#This Row],[Use (ac/yr)]]</f>
        <v>1.8764557176311802</v>
      </c>
      <c r="AA64" s="68">
        <f>IF(Implements77[[#This Row],[Use basis]]=M183,Implements77[[#This Row],[Rep ($/hr)]],Implements77[[#This Row],[PriceL]]*(VLOOKUP(Implements77[[#This Row],[ASABEtype]],$BB$6:$BL$52,2)*(Implements77[[#This Row],[Life (yr)]]*Implements77[[#This Row],[Use (hr/yr)]]/1000)^VLOOKUP(Implements77[[#This Row],[ASABEtype]],$BB$6:$BL$52,3))/Implements77[[#This Row],[Life (yr)]]/Implements77[[#This Row],[Use (ac/yr)]])</f>
        <v>1.5132005877928518</v>
      </c>
      <c r="AB64" s="69">
        <f>IF(Implements77[[#This Row],[Use basis]]="hour","-",$BO$18/(Implements77[[#This Row],[Width]]*Implements77[[#This Row],[Speed]]*Implements77[[#This Row],[Efficiency]]))</f>
        <v>0.27160493827160492</v>
      </c>
      <c r="AC64" s="70">
        <f>IF(Implements77[[#This Row],[Use basis]]=$M$128,Implements77[[#This Row],[Ownership costs ($/hr)]],SUM(Implements77[[#This Row],[Depr ($/ac)2]:[OH ($/ac)]]))</f>
        <v>2.7124359566761296</v>
      </c>
      <c r="AD64" s="70"/>
      <c r="AE64" s="38" t="s">
        <v>540</v>
      </c>
      <c r="AF64" s="70"/>
    </row>
    <row r="65" spans="1:32">
      <c r="A65" s="38" t="str">
        <f>Implements77[[#This Row],[Implement type]]&amp;", "&amp;Implements77[[#This Row],[Width]]&amp;" "&amp;Implements77[[#This Row],[Width Unit]]&amp; ", per "&amp;Implements77[[#This Row],[Use basis]]</f>
        <v>Hay merger, 14 Ft, per acre</v>
      </c>
      <c r="B65" s="55" t="s">
        <v>485</v>
      </c>
      <c r="C65" s="56">
        <v>14</v>
      </c>
      <c r="D65" s="111" t="s">
        <v>424</v>
      </c>
      <c r="E65" s="56"/>
      <c r="F65" s="56"/>
      <c r="G65" s="99">
        <v>72000</v>
      </c>
      <c r="H65" s="100">
        <v>0.1</v>
      </c>
      <c r="I65" s="59">
        <f t="shared" si="5"/>
        <v>80000</v>
      </c>
      <c r="J65" s="60">
        <f>VLOOKUP(Implements77[[#This Row],[ASABEtype]],ASABECoefficients88[],4,FALSE)/Implements77[[#This Row],[Use (hr/yr)]]</f>
        <v>25</v>
      </c>
      <c r="K65" s="56">
        <v>100</v>
      </c>
      <c r="L65" s="62">
        <f>IF(Implements77[[#This Row],[Use basis]]="hour",,K65*(C65*O65*P65)/8.25)</f>
        <v>1153.939393939394</v>
      </c>
      <c r="M65" s="112" t="s">
        <v>589</v>
      </c>
      <c r="N65" s="56" t="s">
        <v>483</v>
      </c>
      <c r="O65" s="56">
        <v>8</v>
      </c>
      <c r="P65" s="100">
        <v>0.85</v>
      </c>
      <c r="Q65" s="100">
        <v>1.05</v>
      </c>
      <c r="R65" s="56">
        <v>345</v>
      </c>
      <c r="S65"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0.1558696927894643</v>
      </c>
      <c r="T65" s="65">
        <f>Implements77[[#This Row],[TradeIn%]]*Implements77[[#This Row],[PriceL]]</f>
        <v>12469.575423157145</v>
      </c>
      <c r="U65" s="66">
        <f>(Implements77[[#This Row],[PriceP]]-Implements77[[#This Row],[TradeIn$]])/Implements77[[#This Row],[Life (yr)]]/Implements77[[#This Row],[Use (hr/yr)]]</f>
        <v>23.81216983073714</v>
      </c>
      <c r="V65" s="66">
        <f>((Implements77[[#This Row],[PriceP]]+Implements77[[#This Row],[TradeIn$]])/2*($BO$7+$BO$8+$BO$9)+Implements77[[#This Row],[Shed (ft^2)]]*$BO$12)/Implements77[[#This Row],[Use (hr/yr)]]</f>
        <v>40.137787124747035</v>
      </c>
      <c r="W65" s="66">
        <f>Implements77[[#This Row],[PriceL]]*(VLOOKUP(Implements77[[#This Row],[ASABEtype]],$BB$6:$BL$52,2)*(Implements77[[#This Row],[Life (yr)]]*Implements77[[#This Row],[Use (hr/yr)]]/1000)^VLOOKUP(Implements77[[#This Row],[ASABEtype]],$BB$6:$BL$52,3))/Implements77[[#This Row],[Life (yr)]]/Implements77[[#This Row],[Use (hr/yr)]]</f>
        <v>19.620718720338104</v>
      </c>
      <c r="X65" s="66">
        <f>Implements77[[#This Row],[Depr ($/hr)]]+Implements77[[#This Row],[OH ($/hr)]]</f>
        <v>63.949956955484176</v>
      </c>
      <c r="Y65" s="66">
        <f>(Implements77[[#This Row],[PriceP]]-Implements77[[#This Row],[TradeIn$]])/Implements77[[#This Row],[Life (yr)]]/Implements77[[#This Row],[Use (ac/yr)]]</f>
        <v>2.0635546334409809</v>
      </c>
      <c r="Z65" s="67">
        <f>((Implements77[[#This Row],[PriceP]]+Implements77[[#This Row],[TradeIn$]])/2*($BO$7+$BO$8+$BO$9)+Implements77[[#This Row],[Shed (ft^2)]]*$BO$12)/Implements77[[#This Row],[Use (ac/yr)]]</f>
        <v>3.4783271405374268</v>
      </c>
      <c r="AA65" s="68">
        <f>IF(Implements77[[#This Row],[Use basis]]=M184,Implements77[[#This Row],[Rep ($/hr)]],Implements77[[#This Row],[PriceL]]*(VLOOKUP(Implements77[[#This Row],[ASABEtype]],$BB$6:$BL$52,2)*(Implements77[[#This Row],[Life (yr)]]*Implements77[[#This Row],[Use (hr/yr)]]/1000)^VLOOKUP(Implements77[[#This Row],[ASABEtype]],$BB$6:$BL$52,3))/Implements77[[#This Row],[Life (yr)]]/Implements77[[#This Row],[Use (ac/yr)]])</f>
        <v>1.7003248891049303</v>
      </c>
      <c r="AB65" s="69">
        <f>IF(Implements77[[#This Row],[Use basis]]="hour","-",$BO$18/(Implements77[[#This Row],[Width]]*Implements77[[#This Row],[Speed]]*Implements77[[#This Row],[Efficiency]]))</f>
        <v>8.6659663865546216E-2</v>
      </c>
      <c r="AC65" s="70">
        <f>IF(Implements77[[#This Row],[Use basis]]=$M$128,Implements77[[#This Row],[Ownership costs ($/hr)]],SUM(Implements77[[#This Row],[Depr ($/ac)2]:[OH ($/ac)]]))</f>
        <v>5.5418817739784076</v>
      </c>
      <c r="AD65" s="114">
        <v>30</v>
      </c>
      <c r="AE65" s="38" t="s">
        <v>540</v>
      </c>
      <c r="AF65" s="70"/>
    </row>
    <row r="66" spans="1:32">
      <c r="A66" s="38" t="str">
        <f>Implements77[[#This Row],[Implement type]]&amp;", "&amp;Implements77[[#This Row],[Width]]&amp;" "&amp;Implements77[[#This Row],[Width Unit]]&amp; ", per "&amp;Implements77[[#This Row],[Use basis]]</f>
        <v>Hay merger, 34 Ft Folding, per acre</v>
      </c>
      <c r="B66" s="55" t="s">
        <v>485</v>
      </c>
      <c r="C66" s="56">
        <v>34</v>
      </c>
      <c r="D66" s="111" t="s">
        <v>519</v>
      </c>
      <c r="E66" s="56"/>
      <c r="F66" s="56"/>
      <c r="G66" s="99">
        <v>182250</v>
      </c>
      <c r="H66" s="100">
        <v>0.1</v>
      </c>
      <c r="I66" s="59">
        <f t="shared" si="5"/>
        <v>202500</v>
      </c>
      <c r="J66" s="60">
        <f>VLOOKUP(Implements77[[#This Row],[ASABEtype]],ASABECoefficients88[],4,FALSE)/Implements77[[#This Row],[Use (hr/yr)]]</f>
        <v>40</v>
      </c>
      <c r="K66" s="56">
        <v>75</v>
      </c>
      <c r="L66" s="62">
        <f>IF(Implements77[[#This Row],[Use basis]]="hour",,K66*(C66*O66*P66)/8.25)</f>
        <v>2101.818181818182</v>
      </c>
      <c r="M66" s="112" t="s">
        <v>589</v>
      </c>
      <c r="N66" s="56" t="s">
        <v>487</v>
      </c>
      <c r="O66" s="56">
        <v>8</v>
      </c>
      <c r="P66" s="100">
        <v>0.85</v>
      </c>
      <c r="Q66" s="100">
        <v>1.05</v>
      </c>
      <c r="R66" s="56">
        <v>345</v>
      </c>
      <c r="S66"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0.11885152140456197</v>
      </c>
      <c r="T66" s="65">
        <f>Implements77[[#This Row],[TradeIn%]]*Implements77[[#This Row],[PriceL]]</f>
        <v>24067.433084423799</v>
      </c>
      <c r="U66" s="66">
        <f>(Implements77[[#This Row],[PriceP]]-Implements77[[#This Row],[TradeIn$]])/Implements77[[#This Row],[Life (yr)]]/Implements77[[#This Row],[Use (hr/yr)]]</f>
        <v>52.727522305192068</v>
      </c>
      <c r="V66" s="66">
        <f>((Implements77[[#This Row],[PriceP]]+Implements77[[#This Row],[TradeIn$]])/2*($BO$7+$BO$8+$BO$9)+Implements77[[#This Row],[Shed (ft^2)]]*$BO$12)/Implements77[[#This Row],[Use (hr/yr)]]</f>
        <v>125.40728551981003</v>
      </c>
      <c r="W66" s="66">
        <f>Implements77[[#This Row],[PriceL]]*(VLOOKUP(Implements77[[#This Row],[ASABEtype]],$BB$6:$BL$52,2)*(Implements77[[#This Row],[Life (yr)]]*Implements77[[#This Row],[Use (hr/yr)]]/1000)^VLOOKUP(Implements77[[#This Row],[ASABEtype]],$BB$6:$BL$52,3))/Implements77[[#This Row],[Life (yr)]]/Implements77[[#This Row],[Use (hr/yr)]]</f>
        <v>36.450000000000003</v>
      </c>
      <c r="X66" s="66">
        <f>Implements77[[#This Row],[Depr ($/hr)]]+Implements77[[#This Row],[OH ($/hr)]]</f>
        <v>178.1348078250021</v>
      </c>
      <c r="Y66" s="66">
        <f>(Implements77[[#This Row],[PriceP]]-Implements77[[#This Row],[TradeIn$]])/Implements77[[#This Row],[Life (yr)]]/Implements77[[#This Row],[Use (ac/yr)]]</f>
        <v>1.881496795059838</v>
      </c>
      <c r="Z66" s="67">
        <f>((Implements77[[#This Row],[PriceP]]+Implements77[[#This Row],[TradeIn$]])/2*($BO$7+$BO$8+$BO$9)+Implements77[[#This Row],[Shed (ft^2)]]*$BO$12)/Implements77[[#This Row],[Use (ac/yr)]]</f>
        <v>4.4749572038859542</v>
      </c>
      <c r="AA66" s="68">
        <f>IF(Implements77[[#This Row],[Use basis]]=M185,Implements77[[#This Row],[Rep ($/hr)]],Implements77[[#This Row],[PriceL]]*(VLOOKUP(Implements77[[#This Row],[ASABEtype]],$BB$6:$BL$52,2)*(Implements77[[#This Row],[Life (yr)]]*Implements77[[#This Row],[Use (hr/yr)]]/1000)^VLOOKUP(Implements77[[#This Row],[ASABEtype]],$BB$6:$BL$52,3))/Implements77[[#This Row],[Life (yr)]]/Implements77[[#This Row],[Use (ac/yr)]])</f>
        <v>1.3006596020761245</v>
      </c>
      <c r="AB66" s="69">
        <f>IF(Implements77[[#This Row],[Use basis]]="hour","-",$BO$18/(Implements77[[#This Row],[Width]]*Implements77[[#This Row],[Speed]]*Implements77[[#This Row],[Efficiency]]))</f>
        <v>3.5683391003460206E-2</v>
      </c>
      <c r="AC66" s="70">
        <f>IF(Implements77[[#This Row],[Use basis]]=$M$128,Implements77[[#This Row],[Ownership costs ($/hr)]],SUM(Implements77[[#This Row],[Depr ($/ac)2]:[OH ($/ac)]]))</f>
        <v>6.356453998945792</v>
      </c>
      <c r="AD66" s="114">
        <v>31</v>
      </c>
      <c r="AE66" s="38" t="s">
        <v>540</v>
      </c>
      <c r="AF66" s="70"/>
    </row>
    <row r="67" spans="1:32">
      <c r="A67" s="38" t="str">
        <f>Implements77[[#This Row],[Implement type]]&amp;", "&amp;Implements77[[#This Row],[Width]]&amp;" "&amp;Implements77[[#This Row],[Width Unit]]&amp; ", per "&amp;Implements77[[#This Row],[Use basis]]</f>
        <v>Hay rake, 20 Ft Folding, per acre</v>
      </c>
      <c r="B67" s="55" t="s">
        <v>482</v>
      </c>
      <c r="C67" s="56">
        <v>20</v>
      </c>
      <c r="D67" s="111" t="s">
        <v>519</v>
      </c>
      <c r="E67" s="56">
        <v>8</v>
      </c>
      <c r="F67" s="55" t="s">
        <v>533</v>
      </c>
      <c r="G67" s="99">
        <v>9000</v>
      </c>
      <c r="H67" s="100">
        <v>0.15</v>
      </c>
      <c r="I67" s="59">
        <f t="shared" si="5"/>
        <v>10588.235294117647</v>
      </c>
      <c r="J67" s="60">
        <f>VLOOKUP(Implements77[[#This Row],[ASABEtype]],ASABECoefficients88[],4,FALSE)/Implements77[[#This Row],[Use (hr/yr)]]</f>
        <v>40</v>
      </c>
      <c r="K67" s="56">
        <v>50</v>
      </c>
      <c r="L67" s="62">
        <f>IF(Implements77[[#This Row],[Use basis]]="hour",,K67*(C67*O67*P67)/8.25)</f>
        <v>824.24242424242425</v>
      </c>
      <c r="M67" s="112" t="s">
        <v>589</v>
      </c>
      <c r="N67" s="56" t="s">
        <v>494</v>
      </c>
      <c r="O67" s="56">
        <v>8</v>
      </c>
      <c r="P67" s="100">
        <v>0.85</v>
      </c>
      <c r="Q67" s="100">
        <v>1.05</v>
      </c>
      <c r="R67" s="56">
        <v>175</v>
      </c>
      <c r="S67"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0.13614301476181845</v>
      </c>
      <c r="T67" s="65">
        <f>Implements77[[#This Row],[TradeIn%]]*Implements77[[#This Row],[PriceL]]</f>
        <v>1441.514273948666</v>
      </c>
      <c r="U67" s="66">
        <f>(Implements77[[#This Row],[PriceP]]-Implements77[[#This Row],[TradeIn$]])/Implements77[[#This Row],[Life (yr)]]/Implements77[[#This Row],[Use (hr/yr)]]</f>
        <v>3.7792428630256669</v>
      </c>
      <c r="V67" s="66">
        <f>((Implements77[[#This Row],[PriceP]]+Implements77[[#This Row],[TradeIn$]])/2*($BO$7+$BO$8+$BO$9)+Implements77[[#This Row],[Shed (ft^2)]]*$BO$12)/Implements77[[#This Row],[Use (hr/yr)]]</f>
        <v>12.040740132444569</v>
      </c>
      <c r="W67" s="66">
        <f>Implements77[[#This Row],[PriceL]]*(VLOOKUP(Implements77[[#This Row],[ASABEtype]],$BB$6:$BL$52,2)*(Implements77[[#This Row],[Life (yr)]]*Implements77[[#This Row],[Use (hr/yr)]]/1000)^VLOOKUP(Implements77[[#This Row],[ASABEtype]],$BB$6:$BL$52,3))/Implements77[[#This Row],[Life (yr)]]/Implements77[[#This Row],[Use (hr/yr)]]</f>
        <v>3.7722402625625095</v>
      </c>
      <c r="X67" s="66">
        <f>Implements77[[#This Row],[Depr ($/hr)]]+Implements77[[#This Row],[OH ($/hr)]]</f>
        <v>15.819982995470236</v>
      </c>
      <c r="Y67" s="66">
        <f>(Implements77[[#This Row],[PriceP]]-Implements77[[#This Row],[TradeIn$]])/Implements77[[#This Row],[Life (yr)]]/Implements77[[#This Row],[Use (ac/yr)]]</f>
        <v>0.22925554132324819</v>
      </c>
      <c r="Z67" s="67">
        <f>((Implements77[[#This Row],[PriceP]]+Implements77[[#This Row],[TradeIn$]])/2*($BO$7+$BO$8+$BO$9)+Implements77[[#This Row],[Shed (ft^2)]]*$BO$12)/Implements77[[#This Row],[Use (ac/yr)]]</f>
        <v>0.73041254479902717</v>
      </c>
      <c r="AA67" s="68">
        <f>IF(Implements77[[#This Row],[Use basis]]=M186,Implements77[[#This Row],[Rep ($/hr)]],Implements77[[#This Row],[PriceL]]*(VLOOKUP(Implements77[[#This Row],[ASABEtype]],$BB$6:$BL$52,2)*(Implements77[[#This Row],[Life (yr)]]*Implements77[[#This Row],[Use (hr/yr)]]/1000)^VLOOKUP(Implements77[[#This Row],[ASABEtype]],$BB$6:$BL$52,3))/Implements77[[#This Row],[Life (yr)]]/Implements77[[#This Row],[Use (ac/yr)]])</f>
        <v>0.22883075122162283</v>
      </c>
      <c r="AB67" s="69">
        <f>IF(Implements77[[#This Row],[Use basis]]="hour","-",$BO$18/(Implements77[[#This Row],[Width]]*Implements77[[#This Row],[Speed]]*Implements77[[#This Row],[Efficiency]]))</f>
        <v>6.0661764705882353E-2</v>
      </c>
      <c r="AC67" s="70">
        <f>IF(Implements77[[#This Row],[Use basis]]=$M$128,Implements77[[#This Row],[Ownership costs ($/hr)]],SUM(Implements77[[#This Row],[Depr ($/ac)2]:[OH ($/ac)]]))</f>
        <v>0.95966808612227539</v>
      </c>
      <c r="AD67" s="70"/>
      <c r="AE67" s="38" t="s">
        <v>540</v>
      </c>
      <c r="AF67" s="70"/>
    </row>
    <row r="68" spans="1:32">
      <c r="A68" s="38" t="str">
        <f>Implements77[[#This Row],[Implement type]]&amp;", "&amp;Implements77[[#This Row],[Width]]&amp;" "&amp;Implements77[[#This Row],[Width Unit]]&amp; ", per "&amp;Implements77[[#This Row],[Use basis]]</f>
        <v>Hay rake, 30 Ft Folding, per acre</v>
      </c>
      <c r="B68" s="55" t="s">
        <v>482</v>
      </c>
      <c r="C68" s="56">
        <v>30</v>
      </c>
      <c r="D68" s="111" t="s">
        <v>519</v>
      </c>
      <c r="E68" s="56">
        <v>12</v>
      </c>
      <c r="F68" s="56" t="s">
        <v>533</v>
      </c>
      <c r="G68" s="99">
        <v>17500</v>
      </c>
      <c r="H68" s="100">
        <v>0.1</v>
      </c>
      <c r="I68" s="59">
        <f t="shared" si="5"/>
        <v>19444.444444444445</v>
      </c>
      <c r="J68" s="60">
        <f>VLOOKUP(Implements77[[#This Row],[ASABEtype]],ASABECoefficients88[],4,FALSE)/Implements77[[#This Row],[Use (hr/yr)]]</f>
        <v>40</v>
      </c>
      <c r="K68" s="56">
        <v>50</v>
      </c>
      <c r="L68" s="62">
        <f>IF(Implements77[[#This Row],[Use basis]]="hour",,K68*(C68*O68*P68)/8.25)</f>
        <v>1236.3636363636363</v>
      </c>
      <c r="M68" s="112" t="s">
        <v>589</v>
      </c>
      <c r="N68" s="56" t="s">
        <v>494</v>
      </c>
      <c r="O68" s="56">
        <v>8</v>
      </c>
      <c r="P68" s="100">
        <v>0.85</v>
      </c>
      <c r="Q68" s="100">
        <v>1.05</v>
      </c>
      <c r="R68" s="56">
        <v>250</v>
      </c>
      <c r="S68"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0.13614301476181845</v>
      </c>
      <c r="T68" s="65">
        <f>Implements77[[#This Row],[TradeIn%]]*Implements77[[#This Row],[PriceL]]</f>
        <v>2647.2252870353586</v>
      </c>
      <c r="U68" s="66">
        <f>(Implements77[[#This Row],[PriceP]]-Implements77[[#This Row],[TradeIn$]])/Implements77[[#This Row],[Life (yr)]]/Implements77[[#This Row],[Use (hr/yr)]]</f>
        <v>7.4263873564823211</v>
      </c>
      <c r="V68" s="66">
        <f>((Implements77[[#This Row],[PriceP]]+Implements77[[#This Row],[TradeIn$]])/2*($BO$7+$BO$8+$BO$9)+Implements77[[#This Row],[Shed (ft^2)]]*$BO$12)/Implements77[[#This Row],[Use (hr/yr)]]</f>
        <v>21.830294379026292</v>
      </c>
      <c r="W68" s="66">
        <f>Implements77[[#This Row],[PriceL]]*(VLOOKUP(Implements77[[#This Row],[ASABEtype]],$BB$6:$BL$52,2)*(Implements77[[#This Row],[Life (yr)]]*Implements77[[#This Row],[Use (hr/yr)]]/1000)^VLOOKUP(Implements77[[#This Row],[ASABEtype]],$BB$6:$BL$52,3))/Implements77[[#This Row],[Life (yr)]]/Implements77[[#This Row],[Use (hr/yr)]]</f>
        <v>6.9274165315576957</v>
      </c>
      <c r="X68" s="66">
        <f>Implements77[[#This Row],[Depr ($/hr)]]+Implements77[[#This Row],[OH ($/hr)]]</f>
        <v>29.256681735508614</v>
      </c>
      <c r="Y68" s="66">
        <f>(Implements77[[#This Row],[PriceP]]-Implements77[[#This Row],[TradeIn$]])/Implements77[[#This Row],[Life (yr)]]/Implements77[[#This Row],[Use (ac/yr)]]</f>
        <v>0.30033184162244686</v>
      </c>
      <c r="Z68" s="67">
        <f>((Implements77[[#This Row],[PriceP]]+Implements77[[#This Row],[TradeIn$]])/2*($BO$7+$BO$8+$BO$9)+Implements77[[#This Row],[Shed (ft^2)]]*$BO$12)/Implements77[[#This Row],[Use (ac/yr)]]</f>
        <v>0.88284278738709276</v>
      </c>
      <c r="AA68" s="68">
        <f>IF(Implements77[[#This Row],[Use basis]]=M187,Implements77[[#This Row],[Rep ($/hr)]],Implements77[[#This Row],[PriceL]]*(VLOOKUP(Implements77[[#This Row],[ASABEtype]],$BB$6:$BL$52,2)*(Implements77[[#This Row],[Life (yr)]]*Implements77[[#This Row],[Use (hr/yr)]]/1000)^VLOOKUP(Implements77[[#This Row],[ASABEtype]],$BB$6:$BL$52,3))/Implements77[[#This Row],[Life (yr)]]/Implements77[[#This Row],[Use (ac/yr)]])</f>
        <v>0.28015287443799508</v>
      </c>
      <c r="AB68" s="69">
        <f>IF(Implements77[[#This Row],[Use basis]]="hour","-",$BO$18/(Implements77[[#This Row],[Width]]*Implements77[[#This Row],[Speed]]*Implements77[[#This Row],[Efficiency]]))</f>
        <v>4.0441176470588237E-2</v>
      </c>
      <c r="AC68" s="70">
        <f>IF(Implements77[[#This Row],[Use basis]]=$M$128,Implements77[[#This Row],[Ownership costs ($/hr)]],SUM(Implements77[[#This Row],[Depr ($/ac)2]:[OH ($/ac)]]))</f>
        <v>1.1831746290095397</v>
      </c>
      <c r="AD68" s="114">
        <v>29</v>
      </c>
      <c r="AE68" s="38" t="s">
        <v>540</v>
      </c>
      <c r="AF68" s="70"/>
    </row>
    <row r="69" spans="1:32">
      <c r="A69" s="38" t="str">
        <f>Implements77[[#This Row],[Implement type]]&amp;", "&amp;Implements77[[#This Row],[Width]]&amp;" "&amp;Implements77[[#This Row],[Width Unit]]&amp; ", per "&amp;Implements77[[#This Row],[Use basis]]</f>
        <v>Hay tedder, 16 Ft Folding, per acre</v>
      </c>
      <c r="B69" s="55" t="s">
        <v>531</v>
      </c>
      <c r="C69" s="56">
        <v>16</v>
      </c>
      <c r="D69" s="111" t="s">
        <v>519</v>
      </c>
      <c r="E69" s="56">
        <v>4</v>
      </c>
      <c r="F69" s="55" t="s">
        <v>532</v>
      </c>
      <c r="G69" s="99">
        <v>11700</v>
      </c>
      <c r="H69" s="100">
        <v>0.1</v>
      </c>
      <c r="I69" s="59">
        <f t="shared" si="5"/>
        <v>13000</v>
      </c>
      <c r="J69" s="60">
        <f>VLOOKUP(Implements77[[#This Row],[ASABEtype]],ASABECoefficients88[],4,FALSE)/Implements77[[#This Row],[Use (hr/yr)]]</f>
        <v>50</v>
      </c>
      <c r="K69" s="56">
        <v>50</v>
      </c>
      <c r="L69" s="62">
        <f>IF(Implements77[[#This Row],[Use basis]]="hour",,K69*(C69*O69*P69)/8.25)</f>
        <v>824.24242424242425</v>
      </c>
      <c r="M69" s="112" t="s">
        <v>589</v>
      </c>
      <c r="N69" s="56" t="s">
        <v>483</v>
      </c>
      <c r="O69" s="56">
        <v>10</v>
      </c>
      <c r="P69" s="100">
        <v>0.85</v>
      </c>
      <c r="Q69" s="100">
        <v>1.05</v>
      </c>
      <c r="R69" s="56">
        <v>70</v>
      </c>
      <c r="S69"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2.9615218382816121E-2</v>
      </c>
      <c r="T69" s="65">
        <f>Implements77[[#This Row],[TradeIn%]]*Implements77[[#This Row],[PriceL]]</f>
        <v>384.99783897660956</v>
      </c>
      <c r="U69" s="66">
        <f>(Implements77[[#This Row],[PriceP]]-Implements77[[#This Row],[TradeIn$]])/Implements77[[#This Row],[Life (yr)]]/Implements77[[#This Row],[Use (hr/yr)]]</f>
        <v>4.5260008644093563</v>
      </c>
      <c r="V69" s="66">
        <f>((Implements77[[#This Row],[PriceP]]+Implements77[[#This Row],[TradeIn$]])/2*($BO$7+$BO$8+$BO$9)+Implements77[[#This Row],[Shed (ft^2)]]*$BO$12)/Implements77[[#This Row],[Use (hr/yr)]]</f>
        <v>11.815223087494298</v>
      </c>
      <c r="W69" s="66">
        <f>Implements77[[#This Row],[PriceL]]*(VLOOKUP(Implements77[[#This Row],[ASABEtype]],$BB$6:$BL$52,2)*(Implements77[[#This Row],[Life (yr)]]*Implements77[[#This Row],[Use (hr/yr)]]/1000)^VLOOKUP(Implements77[[#This Row],[ASABEtype]],$BB$6:$BL$52,3))/Implements77[[#This Row],[Life (yr)]]/Implements77[[#This Row],[Use (hr/yr)]]</f>
        <v>3.1883667920549419</v>
      </c>
      <c r="X69" s="66">
        <f>Implements77[[#This Row],[Depr ($/hr)]]+Implements77[[#This Row],[OH ($/hr)]]</f>
        <v>16.341223951903654</v>
      </c>
      <c r="Y69" s="66">
        <f>(Implements77[[#This Row],[PriceP]]-Implements77[[#This Row],[TradeIn$]])/Implements77[[#This Row],[Life (yr)]]/Implements77[[#This Row],[Use (ac/yr)]]</f>
        <v>0.27455519949542051</v>
      </c>
      <c r="Z69" s="67">
        <f>((Implements77[[#This Row],[PriceP]]+Implements77[[#This Row],[TradeIn$]])/2*($BO$7+$BO$8+$BO$9)+Implements77[[#This Row],[Shed (ft^2)]]*$BO$12)/Implements77[[#This Row],[Use (ac/yr)]]</f>
        <v>0.71673228288108792</v>
      </c>
      <c r="AA69" s="68">
        <f>IF(Implements77[[#This Row],[Use basis]]=M188,Implements77[[#This Row],[Rep ($/hr)]],Implements77[[#This Row],[PriceL]]*(VLOOKUP(Implements77[[#This Row],[ASABEtype]],$BB$6:$BL$52,2)*(Implements77[[#This Row],[Life (yr)]]*Implements77[[#This Row],[Use (hr/yr)]]/1000)^VLOOKUP(Implements77[[#This Row],[ASABEtype]],$BB$6:$BL$52,3))/Implements77[[#This Row],[Life (yr)]]/Implements77[[#This Row],[Use (ac/yr)]])</f>
        <v>0.19341195613568582</v>
      </c>
      <c r="AB69" s="69">
        <f>IF(Implements77[[#This Row],[Use basis]]="hour","-",$BO$18/(Implements77[[#This Row],[Width]]*Implements77[[#This Row],[Speed]]*Implements77[[#This Row],[Efficiency]]))</f>
        <v>6.0661764705882353E-2</v>
      </c>
      <c r="AC69" s="70">
        <f>IF(Implements77[[#This Row],[Use basis]]=$M$128,Implements77[[#This Row],[Ownership costs ($/hr)]],SUM(Implements77[[#This Row],[Depr ($/ac)2]:[OH ($/ac)]]))</f>
        <v>0.99128748237650843</v>
      </c>
      <c r="AD69" s="70"/>
      <c r="AE69" s="38" t="s">
        <v>540</v>
      </c>
      <c r="AF69" s="70"/>
    </row>
    <row r="70" spans="1:32">
      <c r="A70" s="38" t="str">
        <f>Implements77[[#This Row],[Implement type]]&amp;", "&amp;Implements77[[#This Row],[Width]]&amp;" "&amp;Implements77[[#This Row],[Width Unit]]&amp; ", per "&amp;Implements77[[#This Row],[Use basis]]</f>
        <v>Inline bale wrapper, 60 Ft, per hour</v>
      </c>
      <c r="B70" s="55" t="s">
        <v>528</v>
      </c>
      <c r="C70" s="56">
        <v>60</v>
      </c>
      <c r="D70" s="111" t="s">
        <v>424</v>
      </c>
      <c r="E70" s="56"/>
      <c r="F70" s="55"/>
      <c r="G70" s="99">
        <v>44500</v>
      </c>
      <c r="H70" s="100">
        <v>0.1</v>
      </c>
      <c r="I70" s="59">
        <f t="shared" si="5"/>
        <v>49444.444444444445</v>
      </c>
      <c r="J70" s="60">
        <f>VLOOKUP(Implements77[[#This Row],[ASABEtype]],ASABECoefficients88[],4,FALSE)/Implements77[[#This Row],[Use (hr/yr)]]</f>
        <v>50</v>
      </c>
      <c r="K70" s="56">
        <v>100</v>
      </c>
      <c r="L70" s="62">
        <f>IF(Implements77[[#This Row],[Use basis]]="hour",,K70*(C70*O70*P70)/8.25)</f>
        <v>0</v>
      </c>
      <c r="M70" s="112" t="s">
        <v>590</v>
      </c>
      <c r="N70" s="56" t="s">
        <v>499</v>
      </c>
      <c r="O70" s="56">
        <v>8</v>
      </c>
      <c r="P70" s="100">
        <v>0.9</v>
      </c>
      <c r="Q70" s="100">
        <v>1.1000000000000001</v>
      </c>
      <c r="R70" s="56">
        <v>200</v>
      </c>
      <c r="S70"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2.9615218382816121E-2</v>
      </c>
      <c r="T70" s="65">
        <f>Implements77[[#This Row],[TradeIn%]]*Implements77[[#This Row],[PriceL]]</f>
        <v>1464.3080200392417</v>
      </c>
      <c r="U70" s="66">
        <f>(Implements77[[#This Row],[PriceP]]-Implements77[[#This Row],[TradeIn$]])/Implements77[[#This Row],[Life (yr)]]/Implements77[[#This Row],[Use (hr/yr)]]</f>
        <v>8.6071383959921519</v>
      </c>
      <c r="V70" s="66">
        <f>((Implements77[[#This Row],[PriceP]]+Implements77[[#This Row],[TradeIn$]])/2*($BO$7+$BO$8+$BO$9)+Implements77[[#This Row],[Shed (ft^2)]]*$BO$12)/Implements77[[#This Row],[Use (hr/yr)]]</f>
        <v>21.939206298867365</v>
      </c>
      <c r="W70" s="66">
        <f>Implements77[[#This Row],[PriceL]]*(VLOOKUP(Implements77[[#This Row],[ASABEtype]],$BB$6:$BL$52,2)*(Implements77[[#This Row],[Life (yr)]]*Implements77[[#This Row],[Use (hr/yr)]]/1000)^VLOOKUP(Implements77[[#This Row],[ASABEtype]],$BB$6:$BL$52,3))/Implements77[[#This Row],[Life (yr)]]/Implements77[[#This Row],[Use (hr/yr)]]</f>
        <v>1.9480081215994607</v>
      </c>
      <c r="X70" s="66">
        <f>Implements77[[#This Row],[Depr ($/hr)]]+Implements77[[#This Row],[OH ($/hr)]]</f>
        <v>30.546344694859517</v>
      </c>
      <c r="Y70" s="66" t="e">
        <f>(Implements77[[#This Row],[PriceP]]-Implements77[[#This Row],[TradeIn$]])/Implements77[[#This Row],[Life (yr)]]/Implements77[[#This Row],[Use (ac/yr)]]</f>
        <v>#DIV/0!</v>
      </c>
      <c r="Z70" s="67" t="e">
        <f>((Implements77[[#This Row],[PriceP]]+Implements77[[#This Row],[TradeIn$]])/2*($BO$7+$BO$8+$BO$9)+Implements77[[#This Row],[Shed (ft^2)]]*$BO$12)/Implements77[[#This Row],[Use (ac/yr)]]</f>
        <v>#DIV/0!</v>
      </c>
      <c r="AA70" s="68" t="e">
        <f>IF(Implements77[[#This Row],[Use basis]]=M189,Implements77[[#This Row],[Rep ($/hr)]],Implements77[[#This Row],[PriceL]]*(VLOOKUP(Implements77[[#This Row],[ASABEtype]],$BB$6:$BL$52,2)*(Implements77[[#This Row],[Life (yr)]]*Implements77[[#This Row],[Use (hr/yr)]]/1000)^VLOOKUP(Implements77[[#This Row],[ASABEtype]],$BB$6:$BL$52,3))/Implements77[[#This Row],[Life (yr)]]/Implements77[[#This Row],[Use (ac/yr)]])</f>
        <v>#DIV/0!</v>
      </c>
      <c r="AB70" s="69" t="str">
        <f>IF(Implements77[[#This Row],[Use basis]]="hour","-",$BO$18/(Implements77[[#This Row],[Width]]*Implements77[[#This Row],[Speed]]*Implements77[[#This Row],[Efficiency]]))</f>
        <v>-</v>
      </c>
      <c r="AC70" s="70">
        <f>IF(Implements77[[#This Row],[Use basis]]=$M$128,Implements77[[#This Row],[Ownership costs ($/hr)]],SUM(Implements77[[#This Row],[Depr ($/ac)2]:[OH ($/ac)]]))</f>
        <v>30.546344694859517</v>
      </c>
      <c r="AD70" s="70"/>
      <c r="AE70" s="38" t="s">
        <v>540</v>
      </c>
      <c r="AF70" s="70"/>
    </row>
    <row r="71" spans="1:32">
      <c r="A71" s="38" t="str">
        <f>Implements77[[#This Row],[Implement type]]&amp;", "&amp;Implements77[[#This Row],[Width]]&amp;" "&amp;Implements77[[#This Row],[Width Unit]]&amp; ", per "&amp;Implements77[[#This Row],[Use basis]]</f>
        <v>Large rectangular baler, 30 Ft, per acre</v>
      </c>
      <c r="B71" s="55" t="s">
        <v>463</v>
      </c>
      <c r="C71" s="56">
        <v>30</v>
      </c>
      <c r="D71" s="111" t="s">
        <v>424</v>
      </c>
      <c r="E71" s="56" t="s">
        <v>492</v>
      </c>
      <c r="F71" s="56"/>
      <c r="G71" s="99">
        <v>155500</v>
      </c>
      <c r="H71" s="100">
        <v>0.2</v>
      </c>
      <c r="I71" s="59">
        <f t="shared" si="5"/>
        <v>194375</v>
      </c>
      <c r="J71" s="60">
        <f>VLOOKUP(Implements77[[#This Row],[ASABEtype]],ASABECoefficients88[],4,FALSE)/Implements77[[#This Row],[Use (hr/yr)]]</f>
        <v>20</v>
      </c>
      <c r="K71" s="56">
        <v>150</v>
      </c>
      <c r="L71" s="62">
        <f>IF(Implements77[[#This Row],[Use basis]]="hour",,K71*(C71*O71*P71)/8.25)</f>
        <v>2618.181818181818</v>
      </c>
      <c r="M71" s="112" t="s">
        <v>589</v>
      </c>
      <c r="N71" s="56" t="s">
        <v>463</v>
      </c>
      <c r="O71" s="56">
        <v>6</v>
      </c>
      <c r="P71" s="100">
        <v>0.8</v>
      </c>
      <c r="Q71" s="100">
        <v>1.1499999999999999</v>
      </c>
      <c r="R71" s="56">
        <v>250</v>
      </c>
      <c r="S71"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0.20492136520874407</v>
      </c>
      <c r="T71" s="65">
        <f>Implements77[[#This Row],[TradeIn%]]*Implements77[[#This Row],[PriceL]]</f>
        <v>39831.590362449628</v>
      </c>
      <c r="U71" s="66">
        <f>(Implements77[[#This Row],[PriceP]]-Implements77[[#This Row],[TradeIn$]])/Implements77[[#This Row],[Life (yr)]]/Implements77[[#This Row],[Use (hr/yr)]]</f>
        <v>38.556136545850123</v>
      </c>
      <c r="V71" s="66">
        <f>((Implements77[[#This Row],[PriceP]]+Implements77[[#This Row],[TradeIn$]])/2*($BO$7+$BO$8+$BO$9)+Implements77[[#This Row],[Shed (ft^2)]]*$BO$12)/Implements77[[#This Row],[Use (hr/yr)]]</f>
        <v>58.956152490255981</v>
      </c>
      <c r="W71" s="66">
        <f>Implements77[[#This Row],[PriceL]]*(VLOOKUP(Implements77[[#This Row],[ASABEtype]],$BB$6:$BL$52,2)*(Implements77[[#This Row],[Life (yr)]]*Implements77[[#This Row],[Use (hr/yr)]]/1000)^VLOOKUP(Implements77[[#This Row],[ASABEtype]],$BB$6:$BL$52,3))/Implements77[[#This Row],[Life (yr)]]/Implements77[[#This Row],[Use (hr/yr)]]</f>
        <v>46.809867320143461</v>
      </c>
      <c r="X71" s="66">
        <f>Implements77[[#This Row],[Depr ($/hr)]]+Implements77[[#This Row],[OH ($/hr)]]</f>
        <v>97.512289036106097</v>
      </c>
      <c r="Y71" s="66">
        <f>(Implements77[[#This Row],[PriceP]]-Implements77[[#This Row],[TradeIn$]])/Implements77[[#This Row],[Life (yr)]]/Implements77[[#This Row],[Use (ac/yr)]]</f>
        <v>2.2089453229393303</v>
      </c>
      <c r="Z71" s="67">
        <f>((Implements77[[#This Row],[PriceP]]+Implements77[[#This Row],[TradeIn$]])/2*($BO$7+$BO$8+$BO$9)+Implements77[[#This Row],[Shed (ft^2)]]*$BO$12)/Implements77[[#This Row],[Use (ac/yr)]]</f>
        <v>3.3776962364209155</v>
      </c>
      <c r="AA71" s="68">
        <f>IF(Implements77[[#This Row],[Use basis]]=M190,Implements77[[#This Row],[Rep ($/hr)]],Implements77[[#This Row],[PriceL]]*(VLOOKUP(Implements77[[#This Row],[ASABEtype]],$BB$6:$BL$52,2)*(Implements77[[#This Row],[Life (yr)]]*Implements77[[#This Row],[Use (hr/yr)]]/1000)^VLOOKUP(Implements77[[#This Row],[ASABEtype]],$BB$6:$BL$52,3))/Implements77[[#This Row],[Life (yr)]]/Implements77[[#This Row],[Use (ac/yr)]])</f>
        <v>2.6818153152165527</v>
      </c>
      <c r="AB71" s="69">
        <f>IF(Implements77[[#This Row],[Use basis]]="hour","-",$BO$18/(Implements77[[#This Row],[Width]]*Implements77[[#This Row],[Speed]]*Implements77[[#This Row],[Efficiency]]))</f>
        <v>5.7291666666666664E-2</v>
      </c>
      <c r="AC71" s="70">
        <f>IF(Implements77[[#This Row],[Use basis]]=$M$128,Implements77[[#This Row],[Ownership costs ($/hr)]],SUM(Implements77[[#This Row],[Depr ($/ac)2]:[OH ($/ac)]]))</f>
        <v>5.5866415593602454</v>
      </c>
      <c r="AD71" s="114">
        <v>35</v>
      </c>
      <c r="AE71" s="38" t="s">
        <v>540</v>
      </c>
      <c r="AF71" s="70"/>
    </row>
    <row r="72" spans="1:32">
      <c r="A72" s="38" t="str">
        <f>Implements77[[#This Row],[Implement type]]&amp;", "&amp;Implements77[[#This Row],[Width]]&amp;" "&amp;Implements77[[#This Row],[Width Unit]]&amp; ", per "&amp;Implements77[[#This Row],[Use basis]]</f>
        <v>Large rectangular baler, 30 Ft, per acre</v>
      </c>
      <c r="B72" s="55" t="s">
        <v>463</v>
      </c>
      <c r="C72" s="56">
        <v>30</v>
      </c>
      <c r="D72" s="111" t="s">
        <v>424</v>
      </c>
      <c r="E72" s="56" t="s">
        <v>493</v>
      </c>
      <c r="F72" s="56"/>
      <c r="G72" s="99">
        <v>188000</v>
      </c>
      <c r="H72" s="100">
        <v>0.2</v>
      </c>
      <c r="I72" s="59">
        <f t="shared" si="5"/>
        <v>235000</v>
      </c>
      <c r="J72" s="60">
        <f>VLOOKUP(Implements77[[#This Row],[ASABEtype]],ASABECoefficients88[],4,FALSE)/Implements77[[#This Row],[Use (hr/yr)]]</f>
        <v>20</v>
      </c>
      <c r="K72" s="56">
        <v>150</v>
      </c>
      <c r="L72" s="62">
        <f>IF(Implements77[[#This Row],[Use basis]]="hour",,K72*(C72*O72*P72)/8.25)</f>
        <v>2618.181818181818</v>
      </c>
      <c r="M72" s="112" t="s">
        <v>589</v>
      </c>
      <c r="N72" s="56" t="s">
        <v>463</v>
      </c>
      <c r="O72" s="56">
        <v>6</v>
      </c>
      <c r="P72" s="100">
        <v>0.8</v>
      </c>
      <c r="Q72" s="100">
        <v>1.1499999999999999</v>
      </c>
      <c r="R72" s="56">
        <v>250</v>
      </c>
      <c r="S72"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0.20492136520874407</v>
      </c>
      <c r="T72" s="65">
        <f>Implements77[[#This Row],[TradeIn%]]*Implements77[[#This Row],[PriceL]]</f>
        <v>48156.52082405486</v>
      </c>
      <c r="U72" s="66">
        <f>(Implements77[[#This Row],[PriceP]]-Implements77[[#This Row],[TradeIn$]])/Implements77[[#This Row],[Life (yr)]]/Implements77[[#This Row],[Use (hr/yr)]]</f>
        <v>46.614493058648378</v>
      </c>
      <c r="V72" s="66">
        <f>((Implements77[[#This Row],[PriceP]]+Implements77[[#This Row],[TradeIn$]])/2*($BO$7+$BO$8+$BO$9)+Implements77[[#This Row],[Shed (ft^2)]]*$BO$12)/Implements77[[#This Row],[Use (hr/yr)]]</f>
        <v>70.999506976429515</v>
      </c>
      <c r="W72" s="66">
        <f>Implements77[[#This Row],[PriceL]]*(VLOOKUP(Implements77[[#This Row],[ASABEtype]],$BB$6:$BL$52,2)*(Implements77[[#This Row],[Life (yr)]]*Implements77[[#This Row],[Use (hr/yr)]]/1000)^VLOOKUP(Implements77[[#This Row],[ASABEtype]],$BB$6:$BL$52,3))/Implements77[[#This Row],[Life (yr)]]/Implements77[[#This Row],[Use (hr/yr)]]</f>
        <v>56.59328010409628</v>
      </c>
      <c r="X72" s="66">
        <f>Implements77[[#This Row],[Depr ($/hr)]]+Implements77[[#This Row],[OH ($/hr)]]</f>
        <v>117.61400003507789</v>
      </c>
      <c r="Y72" s="66">
        <f>(Implements77[[#This Row],[PriceP]]-Implements77[[#This Row],[TradeIn$]])/Implements77[[#This Row],[Life (yr)]]/Implements77[[#This Row],[Use (ac/yr)]]</f>
        <v>2.6706219981517303</v>
      </c>
      <c r="Z72" s="67">
        <f>((Implements77[[#This Row],[PriceP]]+Implements77[[#This Row],[TradeIn$]])/2*($BO$7+$BO$8+$BO$9)+Implements77[[#This Row],[Shed (ft^2)]]*$BO$12)/Implements77[[#This Row],[Use (ac/yr)]]</f>
        <v>4.0676800871912739</v>
      </c>
      <c r="AA72" s="68">
        <f>IF(Implements77[[#This Row],[Use basis]]=M191,Implements77[[#This Row],[Rep ($/hr)]],Implements77[[#This Row],[PriceL]]*(VLOOKUP(Implements77[[#This Row],[ASABEtype]],$BB$6:$BL$52,2)*(Implements77[[#This Row],[Life (yr)]]*Implements77[[#This Row],[Use (hr/yr)]]/1000)^VLOOKUP(Implements77[[#This Row],[ASABEtype]],$BB$6:$BL$52,3))/Implements77[[#This Row],[Life (yr)]]/Implements77[[#This Row],[Use (ac/yr)]])</f>
        <v>3.2423233392971826</v>
      </c>
      <c r="AB72" s="69">
        <f>IF(Implements77[[#This Row],[Use basis]]="hour","-",$BO$18/(Implements77[[#This Row],[Width]]*Implements77[[#This Row],[Speed]]*Implements77[[#This Row],[Efficiency]]))</f>
        <v>5.7291666666666664E-2</v>
      </c>
      <c r="AC72" s="70">
        <f>IF(Implements77[[#This Row],[Use basis]]=$M$128,Implements77[[#This Row],[Ownership costs ($/hr)]],SUM(Implements77[[#This Row],[Depr ($/ac)2]:[OH ($/ac)]]))</f>
        <v>6.7383020853430047</v>
      </c>
      <c r="AD72" s="114">
        <v>36</v>
      </c>
      <c r="AE72" s="38" t="s">
        <v>540</v>
      </c>
      <c r="AF72" s="70"/>
    </row>
    <row r="73" spans="1:32">
      <c r="A73" s="38" t="str">
        <f>Implements77[[#This Row],[Implement type]]&amp;", "&amp;Implements77[[#This Row],[Width]]&amp;" "&amp;Implements77[[#This Row],[Width Unit]]&amp; ", per "&amp;Implements77[[#This Row],[Use basis]]</f>
        <v>Round baler w/net wrap, 30 Ft, per acre</v>
      </c>
      <c r="B73" s="111" t="s">
        <v>530</v>
      </c>
      <c r="C73" s="56">
        <v>30</v>
      </c>
      <c r="D73" s="111" t="s">
        <v>424</v>
      </c>
      <c r="E73" s="56" t="s">
        <v>491</v>
      </c>
      <c r="F73" s="56"/>
      <c r="G73" s="99">
        <v>78000</v>
      </c>
      <c r="H73" s="100">
        <v>0.2</v>
      </c>
      <c r="I73" s="59">
        <f t="shared" si="5"/>
        <v>97500</v>
      </c>
      <c r="J73" s="60">
        <f>VLOOKUP(Implements77[[#This Row],[ASABEtype]],ASABECoefficients88[],4,FALSE)/Implements77[[#This Row],[Use (hr/yr)]]</f>
        <v>20</v>
      </c>
      <c r="K73" s="56">
        <v>75</v>
      </c>
      <c r="L73" s="62">
        <f>IF(Implements77[[#This Row],[Use basis]]="hour",,K73*(C73*O73*P73)/8.25)</f>
        <v>954.5454545454545</v>
      </c>
      <c r="M73" s="112" t="s">
        <v>589</v>
      </c>
      <c r="N73" s="56" t="s">
        <v>464</v>
      </c>
      <c r="O73" s="56">
        <v>5</v>
      </c>
      <c r="P73" s="100">
        <v>0.7</v>
      </c>
      <c r="Q73" s="100">
        <v>1.1499999999999999</v>
      </c>
      <c r="R73" s="56">
        <v>120</v>
      </c>
      <c r="S73"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0.20492136520874407</v>
      </c>
      <c r="T73" s="65">
        <f>Implements77[[#This Row],[TradeIn%]]*Implements77[[#This Row],[PriceL]]</f>
        <v>19979.833107852548</v>
      </c>
      <c r="U73" s="66">
        <f>(Implements77[[#This Row],[PriceP]]-Implements77[[#This Row],[TradeIn$]])/Implements77[[#This Row],[Life (yr)]]/Implements77[[#This Row],[Use (hr/yr)]]</f>
        <v>38.680111261431627</v>
      </c>
      <c r="V73" s="66">
        <f>((Implements77[[#This Row],[PriceP]]+Implements77[[#This Row],[TradeIn$]])/2*($BO$7+$BO$8+$BO$9)+Implements77[[#This Row],[Shed (ft^2)]]*$BO$12)/Implements77[[#This Row],[Use (hr/yr)]]</f>
        <v>59.088101533633001</v>
      </c>
      <c r="W73" s="66">
        <f>Implements77[[#This Row],[PriceL]]*(VLOOKUP(Implements77[[#This Row],[ASABEtype]],$BB$6:$BL$52,2)*(Implements77[[#This Row],[Life (yr)]]*Implements77[[#This Row],[Use (hr/yr)]]/1000)^VLOOKUP(Implements77[[#This Row],[ASABEtype]],$BB$6:$BL$52,3))/Implements77[[#This Row],[Life (yr)]]/Implements77[[#This Row],[Use (hr/yr)]]</f>
        <v>57.989061283307151</v>
      </c>
      <c r="X73" s="66">
        <f>Implements77[[#This Row],[Depr ($/hr)]]+Implements77[[#This Row],[OH ($/hr)]]</f>
        <v>97.768212795064628</v>
      </c>
      <c r="Y73" s="66">
        <f>(Implements77[[#This Row],[PriceP]]-Implements77[[#This Row],[TradeIn$]])/Implements77[[#This Row],[Life (yr)]]/Implements77[[#This Row],[Use (ac/yr)]]</f>
        <v>3.0391515991124853</v>
      </c>
      <c r="Z73" s="67">
        <f>((Implements77[[#This Row],[PriceP]]+Implements77[[#This Row],[TradeIn$]])/2*($BO$7+$BO$8+$BO$9)+Implements77[[#This Row],[Shed (ft^2)]]*$BO$12)/Implements77[[#This Row],[Use (ac/yr)]]</f>
        <v>4.642636549071165</v>
      </c>
      <c r="AA73" s="68">
        <f>IF(Implements77[[#This Row],[Use basis]]=M192,Implements77[[#This Row],[Rep ($/hr)]],Implements77[[#This Row],[PriceL]]*(VLOOKUP(Implements77[[#This Row],[ASABEtype]],$BB$6:$BL$52,2)*(Implements77[[#This Row],[Life (yr)]]*Implements77[[#This Row],[Use (hr/yr)]]/1000)^VLOOKUP(Implements77[[#This Row],[ASABEtype]],$BB$6:$BL$52,3))/Implements77[[#This Row],[Life (yr)]]/Implements77[[#This Row],[Use (ac/yr)]])</f>
        <v>4.5562833865455623</v>
      </c>
      <c r="AB73" s="69">
        <f>IF(Implements77[[#This Row],[Use basis]]="hour","-",$BO$18/(Implements77[[#This Row],[Width]]*Implements77[[#This Row],[Speed]]*Implements77[[#This Row],[Efficiency]]))</f>
        <v>7.857142857142857E-2</v>
      </c>
      <c r="AC73" s="70">
        <f>IF(Implements77[[#This Row],[Use basis]]=$M$128,Implements77[[#This Row],[Ownership costs ($/hr)]],SUM(Implements77[[#This Row],[Depr ($/ac)2]:[OH ($/ac)]]))</f>
        <v>7.6817881481836503</v>
      </c>
      <c r="AD73" s="114">
        <v>34</v>
      </c>
      <c r="AE73" s="38" t="s">
        <v>540</v>
      </c>
      <c r="AF73" s="70"/>
    </row>
    <row r="74" spans="1:32">
      <c r="A74" s="38" t="str">
        <f>Implements77[[#This Row],[Implement type]]&amp;", "&amp;Implements77[[#This Row],[Width]]&amp;" "&amp;Implements77[[#This Row],[Width Unit]]&amp; ", per "&amp;Implements77[[#This Row],[Use basis]]</f>
        <v>Round baler, 30 Ft, per acre</v>
      </c>
      <c r="B74" s="111" t="s">
        <v>490</v>
      </c>
      <c r="C74" s="56">
        <v>30</v>
      </c>
      <c r="D74" s="111" t="s">
        <v>424</v>
      </c>
      <c r="E74" s="56" t="s">
        <v>692</v>
      </c>
      <c r="F74" s="56"/>
      <c r="G74" s="99">
        <v>39000</v>
      </c>
      <c r="H74" s="100">
        <v>0.2</v>
      </c>
      <c r="I74" s="59">
        <f t="shared" si="5"/>
        <v>48750</v>
      </c>
      <c r="J74" s="60">
        <f>VLOOKUP(Implements77[[#This Row],[ASABEtype]],ASABECoefficients88[],4,FALSE)/Implements77[[#This Row],[Use (hr/yr)]]</f>
        <v>20</v>
      </c>
      <c r="K74" s="56">
        <v>75</v>
      </c>
      <c r="L74" s="62">
        <f>IF(Implements77[[#This Row],[Use basis]]="hour",,K74*(C74*O74*P74)/8.25)</f>
        <v>818.18181818181813</v>
      </c>
      <c r="M74" s="112" t="s">
        <v>589</v>
      </c>
      <c r="N74" s="56" t="s">
        <v>464</v>
      </c>
      <c r="O74" s="56">
        <v>5</v>
      </c>
      <c r="P74" s="100">
        <v>0.6</v>
      </c>
      <c r="Q74" s="100">
        <v>1.1499999999999999</v>
      </c>
      <c r="R74" s="56">
        <v>120</v>
      </c>
      <c r="S74"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0.20492136520874407</v>
      </c>
      <c r="T74" s="65">
        <f>Implements77[[#This Row],[TradeIn%]]*Implements77[[#This Row],[PriceL]]</f>
        <v>9989.916553926274</v>
      </c>
      <c r="U74" s="66">
        <f>(Implements77[[#This Row],[PriceP]]-Implements77[[#This Row],[TradeIn$]])/Implements77[[#This Row],[Life (yr)]]/Implements77[[#This Row],[Use (hr/yr)]]</f>
        <v>19.340055630715813</v>
      </c>
      <c r="V74" s="66">
        <f>((Implements77[[#This Row],[PriceP]]+Implements77[[#This Row],[TradeIn$]])/2*($BO$7+$BO$8+$BO$9)+Implements77[[#This Row],[Shed (ft^2)]]*$BO$12)/Implements77[[#This Row],[Use (hr/yr)]]</f>
        <v>30.184050766816501</v>
      </c>
      <c r="W74" s="66">
        <f>Implements77[[#This Row],[PriceL]]*(VLOOKUP(Implements77[[#This Row],[ASABEtype]],$BB$6:$BL$52,2)*(Implements77[[#This Row],[Life (yr)]]*Implements77[[#This Row],[Use (hr/yr)]]/1000)^VLOOKUP(Implements77[[#This Row],[ASABEtype]],$BB$6:$BL$52,3))/Implements77[[#This Row],[Life (yr)]]/Implements77[[#This Row],[Use (hr/yr)]]</f>
        <v>28.994530641653576</v>
      </c>
      <c r="X74" s="66">
        <f>Implements77[[#This Row],[Depr ($/hr)]]+Implements77[[#This Row],[OH ($/hr)]]</f>
        <v>49.524106397532314</v>
      </c>
      <c r="Y74" s="66">
        <f>(Implements77[[#This Row],[PriceP]]-Implements77[[#This Row],[TradeIn$]])/Implements77[[#This Row],[Life (yr)]]/Implements77[[#This Row],[Use (ac/yr)]]</f>
        <v>1.7728384328156164</v>
      </c>
      <c r="Z74" s="67">
        <f>((Implements77[[#This Row],[PriceP]]+Implements77[[#This Row],[TradeIn$]])/2*($BO$7+$BO$8+$BO$9)+Implements77[[#This Row],[Shed (ft^2)]]*$BO$12)/Implements77[[#This Row],[Use (ac/yr)]]</f>
        <v>2.7668713202915129</v>
      </c>
      <c r="AA74" s="68">
        <f>IF(Implements77[[#This Row],[Use basis]]=M193,Implements77[[#This Row],[Rep ($/hr)]],Implements77[[#This Row],[PriceL]]*(VLOOKUP(Implements77[[#This Row],[ASABEtype]],$BB$6:$BL$52,2)*(Implements77[[#This Row],[Life (yr)]]*Implements77[[#This Row],[Use (hr/yr)]]/1000)^VLOOKUP(Implements77[[#This Row],[ASABEtype]],$BB$6:$BL$52,3))/Implements77[[#This Row],[Life (yr)]]/Implements77[[#This Row],[Use (ac/yr)]])</f>
        <v>2.6578319754849113</v>
      </c>
      <c r="AB74" s="69">
        <f>IF(Implements77[[#This Row],[Use basis]]="hour","-",$BO$18/(Implements77[[#This Row],[Width]]*Implements77[[#This Row],[Speed]]*Implements77[[#This Row],[Efficiency]]))</f>
        <v>9.166666666666666E-2</v>
      </c>
      <c r="AC74" s="70">
        <f>IF(Implements77[[#This Row],[Use basis]]=$M$128,Implements77[[#This Row],[Ownership costs ($/hr)]],SUM(Implements77[[#This Row],[Depr ($/ac)2]:[OH ($/ac)]]))</f>
        <v>4.5397097531071289</v>
      </c>
      <c r="AD74" s="114">
        <v>33</v>
      </c>
      <c r="AE74" s="38" t="s">
        <v>540</v>
      </c>
      <c r="AF74" s="70"/>
    </row>
    <row r="75" spans="1:32">
      <c r="A75" s="38" t="str">
        <f>Implements77[[#This Row],[Implement type]]&amp;", "&amp;Implements77[[#This Row],[Width]]&amp;" "&amp;Implements77[[#This Row],[Width Unit]]&amp; ", per "&amp;Implements77[[#This Row],[Use basis]]</f>
        <v>Small square baler, twine tie, 20 Ft, per acre</v>
      </c>
      <c r="B75" s="55" t="s">
        <v>525</v>
      </c>
      <c r="C75" s="56">
        <v>20</v>
      </c>
      <c r="D75" s="111" t="s">
        <v>424</v>
      </c>
      <c r="E75" s="56" t="s">
        <v>9</v>
      </c>
      <c r="F75" s="56" t="s">
        <v>9</v>
      </c>
      <c r="G75" s="99">
        <v>36000</v>
      </c>
      <c r="H75" s="100">
        <v>0.2</v>
      </c>
      <c r="I75" s="59">
        <f t="shared" si="5"/>
        <v>45000</v>
      </c>
      <c r="J75" s="60">
        <f>VLOOKUP(Implements77[[#This Row],[ASABEtype]],ASABECoefficients88[],4,FALSE)/Implements77[[#This Row],[Use (hr/yr)]]</f>
        <v>26.666666666666668</v>
      </c>
      <c r="K75" s="56">
        <v>75</v>
      </c>
      <c r="L75" s="62">
        <f>IF(Implements77[[#This Row],[Use basis]]="hour",,K75*(C75*O75*P75)/8.25)</f>
        <v>581.81818181818187</v>
      </c>
      <c r="M75" s="112" t="s">
        <v>589</v>
      </c>
      <c r="N75" s="56" t="s">
        <v>484</v>
      </c>
      <c r="O75" s="56">
        <v>4</v>
      </c>
      <c r="P75" s="100">
        <v>0.8</v>
      </c>
      <c r="Q75" s="100">
        <v>1.1499999999999999</v>
      </c>
      <c r="R75" s="56">
        <v>184</v>
      </c>
      <c r="S75"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0.14202734478381349</v>
      </c>
      <c r="T75" s="65">
        <f>Implements77[[#This Row],[TradeIn%]]*Implements77[[#This Row],[PriceL]]</f>
        <v>6391.2305152716071</v>
      </c>
      <c r="U75" s="66">
        <f>(Implements77[[#This Row],[PriceP]]-Implements77[[#This Row],[TradeIn$]])/Implements77[[#This Row],[Life (yr)]]/Implements77[[#This Row],[Use (hr/yr)]]</f>
        <v>14.804384742364197</v>
      </c>
      <c r="V75" s="66">
        <f>((Implements77[[#This Row],[PriceP]]+Implements77[[#This Row],[TradeIn$]])/2*($BO$7+$BO$8+$BO$9)+Implements77[[#This Row],[Shed (ft^2)]]*$BO$12)/Implements77[[#This Row],[Use (hr/yr)]]</f>
        <v>26.973492670676915</v>
      </c>
      <c r="W75" s="66">
        <f>Implements77[[#This Row],[PriceL]]*(VLOOKUP(Implements77[[#This Row],[ASABEtype]],$BB$6:$BL$52,2)*(Implements77[[#This Row],[Life (yr)]]*Implements77[[#This Row],[Use (hr/yr)]]/1000)^VLOOKUP(Implements77[[#This Row],[ASABEtype]],$BB$6:$BL$52,3))/Implements77[[#This Row],[Life (yr)]]/Implements77[[#This Row],[Use (hr/yr)]]</f>
        <v>18.020396660229768</v>
      </c>
      <c r="X75" s="66">
        <f>Implements77[[#This Row],[Depr ($/hr)]]+Implements77[[#This Row],[OH ($/hr)]]</f>
        <v>41.777877413041111</v>
      </c>
      <c r="Y75" s="66">
        <f>(Implements77[[#This Row],[PriceP]]-Implements77[[#This Row],[TradeIn$]])/Implements77[[#This Row],[Life (yr)]]/Implements77[[#This Row],[Use (ac/yr)]]</f>
        <v>1.9083777206953847</v>
      </c>
      <c r="Z75" s="67">
        <f>((Implements77[[#This Row],[PriceP]]+Implements77[[#This Row],[TradeIn$]])/2*($BO$7+$BO$8+$BO$9)+Implements77[[#This Row],[Shed (ft^2)]]*$BO$12)/Implements77[[#This Row],[Use (ac/yr)]]</f>
        <v>3.4770517895794457</v>
      </c>
      <c r="AA75" s="68">
        <f>IF(Implements77[[#This Row],[Use basis]]=M194,Implements77[[#This Row],[Rep ($/hr)]],Implements77[[#This Row],[PriceL]]*(VLOOKUP(Implements77[[#This Row],[ASABEtype]],$BB$6:$BL$52,2)*(Implements77[[#This Row],[Life (yr)]]*Implements77[[#This Row],[Use (hr/yr)]]/1000)^VLOOKUP(Implements77[[#This Row],[ASABEtype]],$BB$6:$BL$52,3))/Implements77[[#This Row],[Life (yr)]]/Implements77[[#This Row],[Use (ac/yr)]])</f>
        <v>2.3229417569827433</v>
      </c>
      <c r="AB75" s="69">
        <f>IF(Implements77[[#This Row],[Use basis]]="hour","-",$BO$18/(Implements77[[#This Row],[Width]]*Implements77[[#This Row],[Speed]]*Implements77[[#This Row],[Efficiency]]))</f>
        <v>0.12890625</v>
      </c>
      <c r="AC75" s="70">
        <f>IF(Implements77[[#This Row],[Use basis]]=$M$128,Implements77[[#This Row],[Ownership costs ($/hr)]],SUM(Implements77[[#This Row],[Depr ($/ac)2]:[OH ($/ac)]]))</f>
        <v>5.3854295102748306</v>
      </c>
      <c r="AD75" s="114">
        <v>32</v>
      </c>
      <c r="AE75" s="38" t="s">
        <v>540</v>
      </c>
      <c r="AF75" s="70"/>
    </row>
    <row r="76" spans="1:32">
      <c r="A76" s="38" t="str">
        <f>Implements77[[#This Row],[Implement type]]&amp;", "&amp;Implements77[[#This Row],[Width]]&amp;" "&amp;Implements77[[#This Row],[Width Unit]]&amp; ", per "&amp;Implements77[[#This Row],[Use basis]]</f>
        <v>Rotary Mower (brush hog), 15 Ft Folding, per acre</v>
      </c>
      <c r="B76" s="55" t="s">
        <v>529</v>
      </c>
      <c r="C76" s="56">
        <v>15</v>
      </c>
      <c r="D76" s="111" t="s">
        <v>519</v>
      </c>
      <c r="E76" s="56"/>
      <c r="F76" s="55"/>
      <c r="G76" s="99">
        <v>26700</v>
      </c>
      <c r="H76" s="100">
        <v>0.1</v>
      </c>
      <c r="I76" s="59">
        <f t="shared" si="5"/>
        <v>29666.666666666664</v>
      </c>
      <c r="J76" s="60">
        <f>VLOOKUP(Implements77[[#This Row],[ASABEtype]],ASABECoefficients88[],4,FALSE)/Implements77[[#This Row],[Use (hr/yr)]]</f>
        <v>20</v>
      </c>
      <c r="K76" s="56">
        <v>100</v>
      </c>
      <c r="L76" s="62">
        <f>IF(Implements77[[#This Row],[Use basis]]="hour",,K76*(C76*O76*P76)/8.25)</f>
        <v>818.18181818181813</v>
      </c>
      <c r="M76" s="112" t="s">
        <v>589</v>
      </c>
      <c r="N76" s="56" t="s">
        <v>474</v>
      </c>
      <c r="O76" s="56">
        <v>5</v>
      </c>
      <c r="P76" s="100">
        <v>0.9</v>
      </c>
      <c r="Q76" s="100">
        <v>1.05</v>
      </c>
      <c r="R76" s="56">
        <v>130</v>
      </c>
      <c r="S76"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0.19822562048629366</v>
      </c>
      <c r="T76" s="65">
        <f>Implements77[[#This Row],[TradeIn%]]*Implements77[[#This Row],[PriceL]]</f>
        <v>5880.6934077600445</v>
      </c>
      <c r="U76" s="66">
        <f>(Implements77[[#This Row],[PriceP]]-Implements77[[#This Row],[TradeIn$]])/Implements77[[#This Row],[Life (yr)]]/Implements77[[#This Row],[Use (hr/yr)]]</f>
        <v>10.409653296119977</v>
      </c>
      <c r="V76" s="66">
        <f>((Implements77[[#This Row],[PriceP]]+Implements77[[#This Row],[TradeIn$]])/2*($BO$7+$BO$8+$BO$9)+Implements77[[#This Row],[Shed (ft^2)]]*$BO$12)/Implements77[[#This Row],[Use (hr/yr)]]</f>
        <v>15.45695683293382</v>
      </c>
      <c r="W76" s="66">
        <f>Implements77[[#This Row],[PriceL]]*(VLOOKUP(Implements77[[#This Row],[ASABEtype]],$BB$6:$BL$52,2)*(Implements77[[#This Row],[Life (yr)]]*Implements77[[#This Row],[Use (hr/yr)]]/1000)^VLOOKUP(Implements77[[#This Row],[ASABEtype]],$BB$6:$BL$52,3))/Implements77[[#This Row],[Life (yr)]]/Implements77[[#This Row],[Use (hr/yr)]]</f>
        <v>26.106666666666666</v>
      </c>
      <c r="X76" s="66">
        <f>Implements77[[#This Row],[Depr ($/hr)]]+Implements77[[#This Row],[OH ($/hr)]]</f>
        <v>25.866610129053797</v>
      </c>
      <c r="Y76" s="66">
        <f>(Implements77[[#This Row],[PriceP]]-Implements77[[#This Row],[TradeIn$]])/Implements77[[#This Row],[Life (yr)]]/Implements77[[#This Row],[Use (ac/yr)]]</f>
        <v>1.272290958414664</v>
      </c>
      <c r="Z76" s="67">
        <f>((Implements77[[#This Row],[PriceP]]+Implements77[[#This Row],[TradeIn$]])/2*($BO$7+$BO$8+$BO$9)+Implements77[[#This Row],[Shed (ft^2)]]*$BO$12)/Implements77[[#This Row],[Use (ac/yr)]]</f>
        <v>1.8891836129141337</v>
      </c>
      <c r="AA76" s="68">
        <f>IF(Implements77[[#This Row],[Use basis]]=M195,Implements77[[#This Row],[Rep ($/hr)]],Implements77[[#This Row],[PriceL]]*(VLOOKUP(Implements77[[#This Row],[ASABEtype]],$BB$6:$BL$52,2)*(Implements77[[#This Row],[Life (yr)]]*Implements77[[#This Row],[Use (hr/yr)]]/1000)^VLOOKUP(Implements77[[#This Row],[ASABEtype]],$BB$6:$BL$52,3))/Implements77[[#This Row],[Life (yr)]]/Implements77[[#This Row],[Use (ac/yr)]])</f>
        <v>3.1908148148148148</v>
      </c>
      <c r="AB76" s="69">
        <f>IF(Implements77[[#This Row],[Use basis]]="hour","-",$BO$18/(Implements77[[#This Row],[Width]]*Implements77[[#This Row],[Speed]]*Implements77[[#This Row],[Efficiency]]))</f>
        <v>0.12222222222222222</v>
      </c>
      <c r="AC76" s="70">
        <f>IF(Implements77[[#This Row],[Use basis]]=$M$128,Implements77[[#This Row],[Ownership costs ($/hr)]],SUM(Implements77[[#This Row],[Depr ($/ac)2]:[OH ($/ac)]]))</f>
        <v>3.1614745713287977</v>
      </c>
      <c r="AD76" s="70"/>
      <c r="AE76" s="38" t="s">
        <v>541</v>
      </c>
      <c r="AF76" s="70"/>
    </row>
    <row r="77" spans="1:32">
      <c r="A77" s="38" t="str">
        <f>Implements77[[#This Row],[Implement type]]&amp;", "&amp;Implements77[[#This Row],[Width]]&amp;" "&amp;Implements77[[#This Row],[Width Unit]]&amp; ", per "&amp;Implements77[[#This Row],[Use basis]]</f>
        <v>Stalk shredder, 20 Ft, per acre</v>
      </c>
      <c r="B77" s="55" t="s">
        <v>479</v>
      </c>
      <c r="C77" s="56">
        <v>20</v>
      </c>
      <c r="D77" s="111" t="s">
        <v>424</v>
      </c>
      <c r="E77" s="56"/>
      <c r="F77" s="56"/>
      <c r="G77" s="99">
        <v>42500</v>
      </c>
      <c r="H77" s="100">
        <v>0.1</v>
      </c>
      <c r="I77" s="59">
        <f t="shared" si="5"/>
        <v>47222.222222222219</v>
      </c>
      <c r="J77" s="60">
        <f>VLOOKUP(Implements77[[#This Row],[ASABEtype]],ASABECoefficients88[],4,FALSE)/Implements77[[#This Row],[Use (hr/yr)]]</f>
        <v>8</v>
      </c>
      <c r="K77" s="56">
        <v>150</v>
      </c>
      <c r="L77" s="62">
        <f>IF(Implements77[[#This Row],[Use basis]]="hour",,K77*(C77*O77*P77)/8.25)</f>
        <v>1309.090909090909</v>
      </c>
      <c r="M77" s="112" t="s">
        <v>589</v>
      </c>
      <c r="N77" s="56" t="s">
        <v>430</v>
      </c>
      <c r="O77" s="56">
        <v>4</v>
      </c>
      <c r="P77" s="100">
        <v>0.9</v>
      </c>
      <c r="Q77" s="100">
        <v>1.05</v>
      </c>
      <c r="R77" s="56">
        <v>231</v>
      </c>
      <c r="S77"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0.48973960516304388</v>
      </c>
      <c r="T77" s="65">
        <f>Implements77[[#This Row],[TradeIn%]]*Implements77[[#This Row],[PriceL]]</f>
        <v>23126.592466032627</v>
      </c>
      <c r="U77" s="66">
        <f>(Implements77[[#This Row],[PriceP]]-Implements77[[#This Row],[TradeIn$]])/Implements77[[#This Row],[Life (yr)]]/Implements77[[#This Row],[Use (hr/yr)]]</f>
        <v>16.144506278306142</v>
      </c>
      <c r="V77" s="66">
        <f>((Implements77[[#This Row],[PriceP]]+Implements77[[#This Row],[TradeIn$]])/2*($BO$7+$BO$8+$BO$9)+Implements77[[#This Row],[Shed (ft^2)]]*$BO$12)/Implements77[[#This Row],[Use (hr/yr)]]</f>
        <v>20.591844777479626</v>
      </c>
      <c r="W77" s="66">
        <f>Implements77[[#This Row],[PriceL]]*(VLOOKUP(Implements77[[#This Row],[ASABEtype]],$BB$6:$BL$52,2)*(Implements77[[#This Row],[Life (yr)]]*Implements77[[#This Row],[Use (hr/yr)]]/1000)^VLOOKUP(Implements77[[#This Row],[ASABEtype]],$BB$6:$BL$52,3))/Implements77[[#This Row],[Life (yr)]]/Implements77[[#This Row],[Use (hr/yr)]]</f>
        <v>14.22253300833065</v>
      </c>
      <c r="X77" s="66">
        <f>Implements77[[#This Row],[Depr ($/hr)]]+Implements77[[#This Row],[OH ($/hr)]]</f>
        <v>36.736351055785768</v>
      </c>
      <c r="Y77" s="66">
        <f>(Implements77[[#This Row],[PriceP]]-Implements77[[#This Row],[TradeIn$]])/Implements77[[#This Row],[Life (yr)]]/Implements77[[#This Row],[Use (ac/yr)]]</f>
        <v>1.8498913443892457</v>
      </c>
      <c r="Z77" s="67">
        <f>((Implements77[[#This Row],[PriceP]]+Implements77[[#This Row],[TradeIn$]])/2*($BO$7+$BO$8+$BO$9)+Implements77[[#This Row],[Shed (ft^2)]]*$BO$12)/Implements77[[#This Row],[Use (ac/yr)]]</f>
        <v>2.3594822140862073</v>
      </c>
      <c r="AA77" s="68">
        <f>IF(Implements77[[#This Row],[Use basis]]=M196,Implements77[[#This Row],[Rep ($/hr)]],Implements77[[#This Row],[PriceL]]*(VLOOKUP(Implements77[[#This Row],[ASABEtype]],$BB$6:$BL$52,2)*(Implements77[[#This Row],[Life (yr)]]*Implements77[[#This Row],[Use (hr/yr)]]/1000)^VLOOKUP(Implements77[[#This Row],[ASABEtype]],$BB$6:$BL$52,3))/Implements77[[#This Row],[Life (yr)]]/Implements77[[#This Row],[Use (ac/yr)]])</f>
        <v>1.6296652405378871</v>
      </c>
      <c r="AB77" s="69">
        <f>IF(Implements77[[#This Row],[Use basis]]="hour","-",$BO$18/(Implements77[[#This Row],[Width]]*Implements77[[#This Row],[Speed]]*Implements77[[#This Row],[Efficiency]]))</f>
        <v>0.11458333333333333</v>
      </c>
      <c r="AC77" s="70">
        <f>IF(Implements77[[#This Row],[Use basis]]=$M$128,Implements77[[#This Row],[Ownership costs ($/hr)]],SUM(Implements77[[#This Row],[Depr ($/ac)2]:[OH ($/ac)]]))</f>
        <v>4.2093735584754528</v>
      </c>
      <c r="AD77" s="114">
        <v>27</v>
      </c>
      <c r="AE77" s="38" t="s">
        <v>541</v>
      </c>
      <c r="AF77" s="70"/>
    </row>
    <row r="78" spans="1:32">
      <c r="A78" s="38" t="str">
        <f>Implements77[[#This Row],[Implement type]]&amp;", "&amp;Implements77[[#This Row],[Width]]&amp;" "&amp;Implements77[[#This Row],[Width Unit]]</f>
        <v>Finish mower, 7 Ft</v>
      </c>
      <c r="B78" s="55" t="s">
        <v>693</v>
      </c>
      <c r="C78" s="56">
        <v>7</v>
      </c>
      <c r="D78" s="55" t="s">
        <v>424</v>
      </c>
      <c r="E78" s="56"/>
      <c r="F78" s="55"/>
      <c r="G78" s="57">
        <v>3200</v>
      </c>
      <c r="H78" s="58">
        <v>0.2</v>
      </c>
      <c r="I78" s="59">
        <f t="shared" si="5"/>
        <v>4000</v>
      </c>
      <c r="J78" s="60">
        <f>VLOOKUP(Implements77[[#This Row],[ASABEtype]],ASABECoefficients88[],4,FALSE)/Implements77[[#This Row],[Use (hr/yr)]]</f>
        <v>40</v>
      </c>
      <c r="K78" s="56">
        <v>50</v>
      </c>
      <c r="L78" s="62">
        <f>IF(Implements77[[#This Row],[Use basis]]="hour",,K78*(C78*O78*P78)/8.25)</f>
        <v>152.72727272727272</v>
      </c>
      <c r="M78" s="112" t="s">
        <v>589</v>
      </c>
      <c r="N78" s="56" t="s">
        <v>474</v>
      </c>
      <c r="O78" s="56">
        <v>4</v>
      </c>
      <c r="P78" s="58">
        <v>0.9</v>
      </c>
      <c r="Q78" s="58">
        <v>1.1000000000000001</v>
      </c>
      <c r="R78" s="56">
        <v>50</v>
      </c>
      <c r="S78"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7.4326521794109174E-2</v>
      </c>
      <c r="T78" s="65">
        <f>Implements77[[#This Row],[TradeIn%]]*Implements77[[#This Row],[PriceL]]</f>
        <v>297.30608717643668</v>
      </c>
      <c r="U78" s="66">
        <f>(Implements77[[#This Row],[PriceP]]-Implements77[[#This Row],[TradeIn$]])/Implements77[[#This Row],[Life (yr)]]/Implements77[[#This Row],[Use (hr/yr)]]</f>
        <v>1.4513469564117818</v>
      </c>
      <c r="V78" s="67">
        <f>((Implements77[[#This Row],[PriceP]]+Implements77[[#This Row],[TradeIn$]])/2*($BO$7+$BO$8+$BO$9)+Implements77[[#This Row],[Shed (ft^2)]]*$BO$12)/Implements77[[#This Row],[Use (hr/yr)]]</f>
        <v>3.895115887151146</v>
      </c>
      <c r="W78" s="66">
        <f>Implements77[[#This Row],[PriceL]]*(VLOOKUP(Implements77[[#This Row],[ASABEtype]],$BB$6:$BL$52,2)*(Implements77[[#This Row],[Life (yr)]]*Implements77[[#This Row],[Use (hr/yr)]]/1000)^VLOOKUP(Implements77[[#This Row],[ASABEtype]],$BB$6:$BL$52,3))/Implements77[[#This Row],[Life (yr)]]/Implements77[[#This Row],[Use (hr/yr)]]</f>
        <v>3.52</v>
      </c>
      <c r="X78" s="66">
        <f>Implements77[[#This Row],[Depr ($/hr)]]+Implements77[[#This Row],[OH ($/hr)]]</f>
        <v>5.3464628435629278</v>
      </c>
      <c r="Y78" s="66">
        <f>(Implements77[[#This Row],[PriceP]]-Implements77[[#This Row],[TradeIn$]])/Implements77[[#This Row],[Life (yr)]]/Implements77[[#This Row],[Use (ac/yr)]]</f>
        <v>0.47514334882528575</v>
      </c>
      <c r="Z78" s="67">
        <f>((Implements77[[#This Row],[PriceP]]+Implements77[[#This Row],[TradeIn$]])/2*($BO$7+$BO$8+$BO$9)+Implements77[[#This Row],[Shed (ft^2)]]*$BO$12)/Implements77[[#This Row],[Use (ac/yr)]]</f>
        <v>1.2751867487697206</v>
      </c>
      <c r="AA78" s="68">
        <f>IF(Implements77[[#This Row],[Use basis]]=M197,Implements77[[#This Row],[Rep ($/hr)]],Implements77[[#This Row],[PriceL]]*(VLOOKUP(Implements77[[#This Row],[ASABEtype]],$BB$6:$BL$52,2)*(Implements77[[#This Row],[Life (yr)]]*Implements77[[#This Row],[Use (hr/yr)]]/1000)^VLOOKUP(Implements77[[#This Row],[ASABEtype]],$BB$6:$BL$52,3))/Implements77[[#This Row],[Life (yr)]]/Implements77[[#This Row],[Use (ac/yr)]])</f>
        <v>1.1523809523809525</v>
      </c>
      <c r="AB78" s="69">
        <f>IF(Implements77[[#This Row],[Use basis]]="hour","-",$BO$18/(Implements77[[#This Row],[Width]]*Implements77[[#This Row],[Speed]]*Implements77[[#This Row],[Efficiency]]))</f>
        <v>0.32738095238095238</v>
      </c>
      <c r="AC78" s="70">
        <f>IF(Implements77[[#This Row],[Use basis]]=$M$128,Implements77[[#This Row],[Ownership costs ($/hr)]],SUM(Implements77[[#This Row],[Depr ($/ac)2]:[OH ($/ac)]]))</f>
        <v>1.7503300975950062</v>
      </c>
      <c r="AD78" s="70"/>
      <c r="AE78" s="70" t="s">
        <v>541</v>
      </c>
      <c r="AF78" s="70"/>
    </row>
    <row r="79" spans="1:32">
      <c r="A79" s="38" t="str">
        <f>Implements77[[#This Row],[Implement type]]&amp;", "&amp;Implements77[[#This Row],[Width]]&amp;" "&amp;Implements77[[#This Row],[Width Unit]]</f>
        <v>Peanut digger, 15 Ft</v>
      </c>
      <c r="B79" s="55" t="s">
        <v>694</v>
      </c>
      <c r="C79" s="56">
        <v>15</v>
      </c>
      <c r="D79" s="55" t="s">
        <v>424</v>
      </c>
      <c r="E79" s="56"/>
      <c r="F79" s="56"/>
      <c r="G79" s="57">
        <v>38500</v>
      </c>
      <c r="H79" s="58">
        <v>0.2</v>
      </c>
      <c r="I79" s="59">
        <f t="shared" si="5"/>
        <v>48125</v>
      </c>
      <c r="J79" s="60">
        <f>VLOOKUP(Implements77[[#This Row],[ASABEtype]],ASABECoefficients88[],4,FALSE)/Implements77[[#This Row],[Use (hr/yr)]]</f>
        <v>20</v>
      </c>
      <c r="K79" s="61">
        <v>100</v>
      </c>
      <c r="L79" s="62">
        <f>IF(Implements77[[#This Row],[Use basis]]="hour",,K79*(C79*O79*P79)/8.25)</f>
        <v>490.90909090909093</v>
      </c>
      <c r="M79" s="63" t="s">
        <v>589</v>
      </c>
      <c r="N79" s="56" t="s">
        <v>473</v>
      </c>
      <c r="O79" s="56">
        <v>3</v>
      </c>
      <c r="P79" s="58">
        <v>0.9</v>
      </c>
      <c r="Q79" s="58">
        <v>1.05</v>
      </c>
      <c r="R79" s="56">
        <v>175</v>
      </c>
      <c r="S79"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0.24787241594786602</v>
      </c>
      <c r="T79" s="65">
        <f>Implements77[[#This Row],[TradeIn%]]*Implements77[[#This Row],[PriceL]]</f>
        <v>11928.860017491052</v>
      </c>
      <c r="U79" s="66">
        <f>(Implements77[[#This Row],[PriceP]]-Implements77[[#This Row],[TradeIn$]])/Implements77[[#This Row],[Life (yr)]]/Implements77[[#This Row],[Use (hr/yr)]]</f>
        <v>13.285569991254475</v>
      </c>
      <c r="V79" s="67">
        <f>((Implements77[[#This Row],[PriceP]]+Implements77[[#This Row],[TradeIn$]])/2*($BO$7+$BO$8+$BO$9)+Implements77[[#This Row],[Shed (ft^2)]]*$BO$12)/Implements77[[#This Row],[Use (hr/yr)]]</f>
        <v>23.71477055773979</v>
      </c>
      <c r="W79" s="66">
        <f>Implements77[[#This Row],[PriceL]]*(VLOOKUP(Implements77[[#This Row],[ASABEtype]],$BB$6:$BL$52,2)*(Implements77[[#This Row],[Life (yr)]]*Implements77[[#This Row],[Use (hr/yr)]]/1000)^VLOOKUP(Implements77[[#This Row],[ASABEtype]],$BB$6:$BL$52,3))/Implements77[[#This Row],[Life (yr)]]/Implements77[[#This Row],[Use (hr/yr)]]</f>
        <v>18.795576833638982</v>
      </c>
      <c r="X79" s="66">
        <f>Implements77[[#This Row],[Depr ($/hr)]]+Implements77[[#This Row],[OH ($/hr)]]</f>
        <v>37.000340548994266</v>
      </c>
      <c r="Y79" s="66">
        <f>(Implements77[[#This Row],[PriceP]]-Implements77[[#This Row],[TradeIn$]])/Implements77[[#This Row],[Life (yr)]]/Implements77[[#This Row],[Use (ac/yr)]]</f>
        <v>2.7063198130333186</v>
      </c>
      <c r="Z79" s="67">
        <f>((Implements77[[#This Row],[PriceP]]+Implements77[[#This Row],[TradeIn$]])/2*($BO$7+$BO$8+$BO$9)+Implements77[[#This Row],[Shed (ft^2)]]*$BO$12)/Implements77[[#This Row],[Use (ac/yr)]]</f>
        <v>4.8307865950951419</v>
      </c>
      <c r="AA79" s="68">
        <f>IF(Implements77[[#This Row],[Use basis]]=M198,Implements77[[#This Row],[Rep ($/hr)]],Implements77[[#This Row],[PriceL]]*(VLOOKUP(Implements77[[#This Row],[ASABEtype]],$BB$6:$BL$52,2)*(Implements77[[#This Row],[Life (yr)]]*Implements77[[#This Row],[Use (hr/yr)]]/1000)^VLOOKUP(Implements77[[#This Row],[ASABEtype]],$BB$6:$BL$52,3))/Implements77[[#This Row],[Life (yr)]]/Implements77[[#This Row],[Use (ac/yr)]])</f>
        <v>3.8287286142597927</v>
      </c>
      <c r="AB79" s="69">
        <f>IF(Implements77[[#This Row],[Use basis]]="hour","-",$BO$18/(Implements77[[#This Row],[Width]]*Implements77[[#This Row],[Speed]]*Implements77[[#This Row],[Efficiency]]))</f>
        <v>0.20370370370370369</v>
      </c>
      <c r="AC79" s="70">
        <f>IF(Implements77[[#This Row],[Use basis]]=$M$128,Implements77[[#This Row],[Ownership costs ($/hr)]],SUM(Implements77[[#This Row],[Depr ($/ac)2]:[OH ($/ac)]]))</f>
        <v>7.5371064081284604</v>
      </c>
      <c r="AD79" s="70"/>
      <c r="AE79" s="70"/>
      <c r="AF79" s="70"/>
    </row>
    <row r="80" spans="1:32">
      <c r="A80" s="38" t="str">
        <f>Implements77[[#This Row],[Implement type]]&amp;", "&amp;Implements77[[#This Row],[Width]]&amp;" "&amp;Implements77[[#This Row],[Width Unit]]</f>
        <v>Peanut digger, 24 Ft</v>
      </c>
      <c r="B80" s="55" t="s">
        <v>694</v>
      </c>
      <c r="C80" s="56">
        <v>24</v>
      </c>
      <c r="D80" s="55" t="s">
        <v>424</v>
      </c>
      <c r="E80" s="56"/>
      <c r="F80" s="56"/>
      <c r="G80" s="57">
        <v>52600</v>
      </c>
      <c r="H80" s="58">
        <v>0.2</v>
      </c>
      <c r="I80" s="59">
        <f t="shared" si="5"/>
        <v>65750</v>
      </c>
      <c r="J80" s="60">
        <f>VLOOKUP(Implements77[[#This Row],[ASABEtype]],ASABECoefficients88[],4,FALSE)/Implements77[[#This Row],[Use (hr/yr)]]</f>
        <v>20</v>
      </c>
      <c r="K80" s="61">
        <v>100</v>
      </c>
      <c r="L80" s="62">
        <f>IF(Implements77[[#This Row],[Use basis]]="hour",,K80*(C80*O80*P80)/8.25)</f>
        <v>785.4545454545455</v>
      </c>
      <c r="M80" s="63" t="s">
        <v>589</v>
      </c>
      <c r="N80" s="56" t="s">
        <v>473</v>
      </c>
      <c r="O80" s="56">
        <v>3</v>
      </c>
      <c r="P80" s="58">
        <v>0.9</v>
      </c>
      <c r="Q80" s="58">
        <v>1.05</v>
      </c>
      <c r="R80" s="56">
        <v>200</v>
      </c>
      <c r="S80"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0.24787241594786602</v>
      </c>
      <c r="T80" s="65">
        <f>Implements77[[#This Row],[TradeIn%]]*Implements77[[#This Row],[PriceL]]</f>
        <v>16297.611348572191</v>
      </c>
      <c r="U80" s="66">
        <f>(Implements77[[#This Row],[PriceP]]-Implements77[[#This Row],[TradeIn$]])/Implements77[[#This Row],[Life (yr)]]/Implements77[[#This Row],[Use (hr/yr)]]</f>
        <v>18.151194325713906</v>
      </c>
      <c r="V80" s="67">
        <f>((Implements77[[#This Row],[PriceP]]+Implements77[[#This Row],[TradeIn$]])/2*($BO$7+$BO$8+$BO$9)+Implements77[[#This Row],[Shed (ft^2)]]*$BO$12)/Implements77[[#This Row],[Use (hr/yr)]]</f>
        <v>32.08719302174319</v>
      </c>
      <c r="W80" s="66">
        <f>Implements77[[#This Row],[PriceL]]*(VLOOKUP(Implements77[[#This Row],[ASABEtype]],$BB$6:$BL$52,2)*(Implements77[[#This Row],[Life (yr)]]*Implements77[[#This Row],[Use (hr/yr)]]/1000)^VLOOKUP(Implements77[[#This Row],[ASABEtype]],$BB$6:$BL$52,3))/Implements77[[#This Row],[Life (yr)]]/Implements77[[#This Row],[Use (hr/yr)]]</f>
        <v>25.679151725958718</v>
      </c>
      <c r="X80" s="66">
        <f>Implements77[[#This Row],[Depr ($/hr)]]+Implements77[[#This Row],[OH ($/hr)]]</f>
        <v>50.238387347457092</v>
      </c>
      <c r="Y80" s="66">
        <f>(Implements77[[#This Row],[PriceP]]-Implements77[[#This Row],[TradeIn$]])/Implements77[[#This Row],[Life (yr)]]/Implements77[[#This Row],[Use (ac/yr)]]</f>
        <v>2.3109159442459832</v>
      </c>
      <c r="Z80" s="67">
        <f>((Implements77[[#This Row],[PriceP]]+Implements77[[#This Row],[TradeIn$]])/2*($BO$7+$BO$8+$BO$9)+Implements77[[#This Row],[Shed (ft^2)]]*$BO$12)/Implements77[[#This Row],[Use (ac/yr)]]</f>
        <v>4.0851750374904521</v>
      </c>
      <c r="AA80" s="68">
        <f>IF(Implements77[[#This Row],[Use basis]]=M199,Implements77[[#This Row],[Rep ($/hr)]],Implements77[[#This Row],[PriceL]]*(VLOOKUP(Implements77[[#This Row],[ASABEtype]],$BB$6:$BL$52,2)*(Implements77[[#This Row],[Life (yr)]]*Implements77[[#This Row],[Use (hr/yr)]]/1000)^VLOOKUP(Implements77[[#This Row],[ASABEtype]],$BB$6:$BL$52,3))/Implements77[[#This Row],[Life (yr)]]/Implements77[[#This Row],[Use (ac/yr)]])</f>
        <v>3.2693364465919661</v>
      </c>
      <c r="AB80" s="69">
        <f>IF(Implements77[[#This Row],[Use basis]]="hour","-",$BO$18/(Implements77[[#This Row],[Width]]*Implements77[[#This Row],[Speed]]*Implements77[[#This Row],[Efficiency]]))</f>
        <v>0.12731481481481483</v>
      </c>
      <c r="AC80" s="70">
        <f>IF(Implements77[[#This Row],[Use basis]]=$M$128,Implements77[[#This Row],[Ownership costs ($/hr)]],SUM(Implements77[[#This Row],[Depr ($/ac)2]:[OH ($/ac)]]))</f>
        <v>6.3960909817364353</v>
      </c>
      <c r="AD80" s="70"/>
      <c r="AE80" s="70" t="s">
        <v>695</v>
      </c>
      <c r="AF80" s="70"/>
    </row>
    <row r="81" spans="1:32" hidden="1">
      <c r="B81" s="55"/>
      <c r="C81" s="56"/>
      <c r="D81" s="55"/>
      <c r="E81" s="56"/>
      <c r="F81" s="55"/>
      <c r="G81" s="57"/>
      <c r="H81" s="58"/>
      <c r="I81" s="59">
        <f t="shared" si="5"/>
        <v>0</v>
      </c>
      <c r="J81" s="60" t="e">
        <f>VLOOKUP(Implements77[[#This Row],[ASABEtype]],ASABECoefficients88[],4,FALSE)/Implements77[[#This Row],[Use (hr/yr)]]</f>
        <v>#N/A</v>
      </c>
      <c r="K81" s="61"/>
      <c r="L81" s="62">
        <f>IF(Implements77[[#This Row],[Use basis]]="hour",,K81*(C81*O81*P81)/8.25)</f>
        <v>0</v>
      </c>
      <c r="M81" s="63"/>
      <c r="N81" s="56"/>
      <c r="O81" s="56"/>
      <c r="P81" s="58"/>
      <c r="Q81" s="58"/>
      <c r="R81" s="56"/>
      <c r="S81" s="64" t="e">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#N/A</v>
      </c>
      <c r="T81" s="65" t="e">
        <f>Implements77[[#This Row],[TradeIn%]]*Implements77[[#This Row],[PriceL]]</f>
        <v>#N/A</v>
      </c>
      <c r="U81" s="66" t="e">
        <f>(Implements77[[#This Row],[PriceP]]-Implements77[[#This Row],[TradeIn$]])/Implements77[[#This Row],[Life (yr)]]/Implements77[[#This Row],[Use (hr/yr)]]</f>
        <v>#N/A</v>
      </c>
      <c r="V81" s="67" t="e">
        <f>((Implements77[[#This Row],[PriceP]]+Implements77[[#This Row],[TradeIn$]])/2*($BO$7+$BO$8+$BO$9)+Implements77[[#This Row],[Shed (ft^2)]]*$BO$12)/Implements77[[#This Row],[Use (hr/yr)]]</f>
        <v>#N/A</v>
      </c>
      <c r="W81" s="66" t="e">
        <f>Implements77[[#This Row],[PriceL]]*(VLOOKUP(Implements77[[#This Row],[ASABEtype]],$BB$6:$BL$52,2)*(Implements77[[#This Row],[Life (yr)]]*Implements77[[#This Row],[Use (hr/yr)]]/1000)^VLOOKUP(Implements77[[#This Row],[ASABEtype]],$BB$6:$BL$52,3))/Implements77[[#This Row],[Life (yr)]]/Implements77[[#This Row],[Use (hr/yr)]]</f>
        <v>#N/A</v>
      </c>
      <c r="X81" s="66" t="e">
        <f>Implements77[[#This Row],[Depr ($/hr)]]+Implements77[[#This Row],[OH ($/hr)]]</f>
        <v>#N/A</v>
      </c>
      <c r="Y81" s="66" t="e">
        <f>(Implements77[[#This Row],[PriceP]]-Implements77[[#This Row],[TradeIn$]])/Implements77[[#This Row],[Life (yr)]]/Implements77[[#This Row],[Use (ac/yr)]]</f>
        <v>#N/A</v>
      </c>
      <c r="Z81" s="67" t="e">
        <f>((Implements77[[#This Row],[PriceP]]+Implements77[[#This Row],[TradeIn$]])/2*($BO$7+$BO$8+$BO$9)+Implements77[[#This Row],[Shed (ft^2)]]*$BO$12)/Implements77[[#This Row],[Use (ac/yr)]]</f>
        <v>#N/A</v>
      </c>
      <c r="AA81" s="68" t="e">
        <f>IF(Implements77[[#This Row],[Use basis]]=M200,Implements77[[#This Row],[Rep ($/hr)]],Implements77[[#This Row],[PriceL]]*(VLOOKUP(Implements77[[#This Row],[ASABEtype]],$BB$6:$BL$52,2)*(Implements77[[#This Row],[Life (yr)]]*Implements77[[#This Row],[Use (hr/yr)]]/1000)^VLOOKUP(Implements77[[#This Row],[ASABEtype]],$BB$6:$BL$52,3))/Implements77[[#This Row],[Life (yr)]]/Implements77[[#This Row],[Use (ac/yr)]])</f>
        <v>#N/A</v>
      </c>
      <c r="AB81" s="69" t="e">
        <f>IF(Implements77[[#This Row],[Use basis]]="hour","-",$BO$18/(Implements77[[#This Row],[Width]]*Implements77[[#This Row],[Speed]]*Implements77[[#This Row],[Efficiency]]))</f>
        <v>#DIV/0!</v>
      </c>
      <c r="AC81" s="70" t="e">
        <f>IF(Implements77[[#This Row],[Use basis]]=$M$128,Implements77[[#This Row],[Ownership costs ($/hr)]],SUM(Implements77[[#This Row],[Depr ($/ac)2]:[OH ($/ac)]]))</f>
        <v>#N/A</v>
      </c>
      <c r="AD81" s="70"/>
      <c r="AE81" s="70"/>
      <c r="AF81" s="70"/>
    </row>
    <row r="82" spans="1:32" hidden="1">
      <c r="B82" s="55"/>
      <c r="C82" s="56"/>
      <c r="D82" s="55"/>
      <c r="E82" s="56"/>
      <c r="F82" s="55"/>
      <c r="G82" s="57"/>
      <c r="H82" s="58"/>
      <c r="I82" s="59">
        <f t="shared" si="5"/>
        <v>0</v>
      </c>
      <c r="J82" s="60" t="e">
        <f>VLOOKUP(Implements77[[#This Row],[ASABEtype]],ASABECoefficients88[],4,FALSE)/Implements77[[#This Row],[Use (hr/yr)]]</f>
        <v>#N/A</v>
      </c>
      <c r="K82" s="61"/>
      <c r="L82" s="62">
        <f>IF(Implements77[[#This Row],[Use basis]]="hour",,K82*(C82*O82*P82)/8.25)</f>
        <v>0</v>
      </c>
      <c r="M82" s="63"/>
      <c r="N82" s="56"/>
      <c r="O82" s="56"/>
      <c r="P82" s="58"/>
      <c r="Q82" s="58"/>
      <c r="R82" s="56"/>
      <c r="S82" s="64" t="e">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#N/A</v>
      </c>
      <c r="T82" s="65" t="e">
        <f>Implements77[[#This Row],[TradeIn%]]*Implements77[[#This Row],[PriceL]]</f>
        <v>#N/A</v>
      </c>
      <c r="U82" s="66" t="e">
        <f>(Implements77[[#This Row],[PriceP]]-Implements77[[#This Row],[TradeIn$]])/Implements77[[#This Row],[Life (yr)]]/Implements77[[#This Row],[Use (hr/yr)]]</f>
        <v>#N/A</v>
      </c>
      <c r="V82" s="67" t="e">
        <f>((Implements77[[#This Row],[PriceP]]+Implements77[[#This Row],[TradeIn$]])/2*($BO$7+$BO$8+$BO$9)+Implements77[[#This Row],[Shed (ft^2)]]*$BO$12)/Implements77[[#This Row],[Use (hr/yr)]]</f>
        <v>#N/A</v>
      </c>
      <c r="W82" s="66" t="e">
        <f>Implements77[[#This Row],[PriceL]]*(VLOOKUP(Implements77[[#This Row],[ASABEtype]],$BB$6:$BL$52,2)*(Implements77[[#This Row],[Life (yr)]]*Implements77[[#This Row],[Use (hr/yr)]]/1000)^VLOOKUP(Implements77[[#This Row],[ASABEtype]],$BB$6:$BL$52,3))/Implements77[[#This Row],[Life (yr)]]/Implements77[[#This Row],[Use (hr/yr)]]</f>
        <v>#N/A</v>
      </c>
      <c r="X82" s="66" t="e">
        <f>Implements77[[#This Row],[Depr ($/hr)]]+Implements77[[#This Row],[OH ($/hr)]]</f>
        <v>#N/A</v>
      </c>
      <c r="Y82" s="66" t="e">
        <f>(Implements77[[#This Row],[PriceP]]-Implements77[[#This Row],[TradeIn$]])/Implements77[[#This Row],[Life (yr)]]/Implements77[[#This Row],[Use (ac/yr)]]</f>
        <v>#N/A</v>
      </c>
      <c r="Z82" s="67" t="e">
        <f>((Implements77[[#This Row],[PriceP]]+Implements77[[#This Row],[TradeIn$]])/2*($BO$7+$BO$8+$BO$9)+Implements77[[#This Row],[Shed (ft^2)]]*$BO$12)/Implements77[[#This Row],[Use (ac/yr)]]</f>
        <v>#N/A</v>
      </c>
      <c r="AA82" s="68" t="e">
        <f>IF(Implements77[[#This Row],[Use basis]]=M201,Implements77[[#This Row],[Rep ($/hr)]],Implements77[[#This Row],[PriceL]]*(VLOOKUP(Implements77[[#This Row],[ASABEtype]],$BB$6:$BL$52,2)*(Implements77[[#This Row],[Life (yr)]]*Implements77[[#This Row],[Use (hr/yr)]]/1000)^VLOOKUP(Implements77[[#This Row],[ASABEtype]],$BB$6:$BL$52,3))/Implements77[[#This Row],[Life (yr)]]/Implements77[[#This Row],[Use (ac/yr)]])</f>
        <v>#N/A</v>
      </c>
      <c r="AB82" s="69" t="e">
        <f>IF(Implements77[[#This Row],[Use basis]]="hour","-",$BO$18/(Implements77[[#This Row],[Width]]*Implements77[[#This Row],[Speed]]*Implements77[[#This Row],[Efficiency]]))</f>
        <v>#DIV/0!</v>
      </c>
      <c r="AC82" s="70" t="e">
        <f>IF(Implements77[[#This Row],[Use basis]]=$M$128,Implements77[[#This Row],[Ownership costs ($/hr)]],SUM(Implements77[[#This Row],[Depr ($/ac)2]:[OH ($/ac)]]))</f>
        <v>#N/A</v>
      </c>
      <c r="AD82" s="70"/>
      <c r="AE82" s="70"/>
      <c r="AF82" s="70"/>
    </row>
    <row r="83" spans="1:32" hidden="1">
      <c r="B83" s="55"/>
      <c r="C83" s="56"/>
      <c r="D83" s="55"/>
      <c r="E83" s="56"/>
      <c r="F83" s="55"/>
      <c r="G83" s="57"/>
      <c r="H83" s="58"/>
      <c r="I83" s="59">
        <f t="shared" si="5"/>
        <v>0</v>
      </c>
      <c r="J83" s="60" t="e">
        <f>VLOOKUP(Implements77[[#This Row],[ASABEtype]],ASABECoefficients88[],4,FALSE)/Implements77[[#This Row],[Use (hr/yr)]]</f>
        <v>#N/A</v>
      </c>
      <c r="K83" s="61"/>
      <c r="L83" s="62">
        <f>IF(Implements77[[#This Row],[Use basis]]="hour",,K83*(C83*O83*P83)/8.25)</f>
        <v>0</v>
      </c>
      <c r="M83" s="63"/>
      <c r="N83" s="56"/>
      <c r="O83" s="56"/>
      <c r="P83" s="58"/>
      <c r="Q83" s="58"/>
      <c r="R83" s="56"/>
      <c r="S83" s="64" t="e">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#N/A</v>
      </c>
      <c r="T83" s="65" t="e">
        <f>Implements77[[#This Row],[TradeIn%]]*Implements77[[#This Row],[PriceL]]</f>
        <v>#N/A</v>
      </c>
      <c r="U83" s="66" t="e">
        <f>(Implements77[[#This Row],[PriceP]]-Implements77[[#This Row],[TradeIn$]])/Implements77[[#This Row],[Life (yr)]]/Implements77[[#This Row],[Use (hr/yr)]]</f>
        <v>#N/A</v>
      </c>
      <c r="V83" s="67" t="e">
        <f>((Implements77[[#This Row],[PriceP]]+Implements77[[#This Row],[TradeIn$]])/2*($BO$7+$BO$8+$BO$9)+Implements77[[#This Row],[Shed (ft^2)]]*$BO$12)/Implements77[[#This Row],[Use (hr/yr)]]</f>
        <v>#N/A</v>
      </c>
      <c r="W83" s="66" t="e">
        <f>Implements77[[#This Row],[PriceL]]*(VLOOKUP(Implements77[[#This Row],[ASABEtype]],$BB$6:$BL$52,2)*(Implements77[[#This Row],[Life (yr)]]*Implements77[[#This Row],[Use (hr/yr)]]/1000)^VLOOKUP(Implements77[[#This Row],[ASABEtype]],$BB$6:$BL$52,3))/Implements77[[#This Row],[Life (yr)]]/Implements77[[#This Row],[Use (hr/yr)]]</f>
        <v>#N/A</v>
      </c>
      <c r="X83" s="66" t="e">
        <f>Implements77[[#This Row],[Depr ($/hr)]]+Implements77[[#This Row],[OH ($/hr)]]</f>
        <v>#N/A</v>
      </c>
      <c r="Y83" s="66" t="e">
        <f>(Implements77[[#This Row],[PriceP]]-Implements77[[#This Row],[TradeIn$]])/Implements77[[#This Row],[Life (yr)]]/Implements77[[#This Row],[Use (ac/yr)]]</f>
        <v>#N/A</v>
      </c>
      <c r="Z83" s="67" t="e">
        <f>((Implements77[[#This Row],[PriceP]]+Implements77[[#This Row],[TradeIn$]])/2*($BO$7+$BO$8+$BO$9)+Implements77[[#This Row],[Shed (ft^2)]]*$BO$12)/Implements77[[#This Row],[Use (ac/yr)]]</f>
        <v>#N/A</v>
      </c>
      <c r="AA83" s="68" t="e">
        <f>IF(Implements77[[#This Row],[Use basis]]=M202,Implements77[[#This Row],[Rep ($/hr)]],Implements77[[#This Row],[PriceL]]*(VLOOKUP(Implements77[[#This Row],[ASABEtype]],$BB$6:$BL$52,2)*(Implements77[[#This Row],[Life (yr)]]*Implements77[[#This Row],[Use (hr/yr)]]/1000)^VLOOKUP(Implements77[[#This Row],[ASABEtype]],$BB$6:$BL$52,3))/Implements77[[#This Row],[Life (yr)]]/Implements77[[#This Row],[Use (ac/yr)]])</f>
        <v>#N/A</v>
      </c>
      <c r="AB83" s="69" t="e">
        <f>IF(Implements77[[#This Row],[Use basis]]="hour","-",$BO$18/(Implements77[[#This Row],[Width]]*Implements77[[#This Row],[Speed]]*Implements77[[#This Row],[Efficiency]]))</f>
        <v>#DIV/0!</v>
      </c>
      <c r="AC83" s="70" t="e">
        <f>IF(Implements77[[#This Row],[Use basis]]=$M$128,Implements77[[#This Row],[Ownership costs ($/hr)]],SUM(Implements77[[#This Row],[Depr ($/ac)2]:[OH ($/ac)]]))</f>
        <v>#N/A</v>
      </c>
      <c r="AD83" s="70"/>
      <c r="AE83" s="70"/>
      <c r="AF83" s="70"/>
    </row>
    <row r="84" spans="1:32">
      <c r="A84" s="38" t="str">
        <f>Implements77[[#This Row],[Implement type]]&amp;", "&amp;Implements77[[#This Row],[Width]]&amp;" "&amp;Implements77[[#This Row],[Width Unit]]</f>
        <v>Peanut combine, 18 ft</v>
      </c>
      <c r="B84" s="55" t="s">
        <v>696</v>
      </c>
      <c r="C84" s="56">
        <v>18</v>
      </c>
      <c r="D84" s="55" t="s">
        <v>697</v>
      </c>
      <c r="E84" s="56"/>
      <c r="F84" s="55"/>
      <c r="G84" s="57">
        <v>224000</v>
      </c>
      <c r="H84" s="58">
        <v>0.2</v>
      </c>
      <c r="I84" s="59">
        <f t="shared" si="5"/>
        <v>280000</v>
      </c>
      <c r="J84" s="60">
        <f>VLOOKUP(Implements77[[#This Row],[ASABEtype]],ASABECoefficients88[],4,FALSE)/Implements77[[#This Row],[Use (hr/yr)]]</f>
        <v>20</v>
      </c>
      <c r="K84" s="61">
        <v>150</v>
      </c>
      <c r="L84" s="62">
        <f>IF(Implements77[[#This Row],[Use basis]]="hour",,K84*(C84*O84*P84)/8.25)</f>
        <v>654.5454545454545</v>
      </c>
      <c r="M84" s="63" t="s">
        <v>589</v>
      </c>
      <c r="N84" s="56" t="s">
        <v>440</v>
      </c>
      <c r="O84" s="56">
        <v>2.5</v>
      </c>
      <c r="P84" s="58">
        <v>0.8</v>
      </c>
      <c r="Q84" s="58">
        <v>1.1499999999999999</v>
      </c>
      <c r="R84" s="56">
        <v>500</v>
      </c>
      <c r="S84"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7.0827473143356634E-2</v>
      </c>
      <c r="T84" s="65">
        <f>Implements77[[#This Row],[TradeIn%]]*Implements77[[#This Row],[PriceL]]</f>
        <v>19831.692480139856</v>
      </c>
      <c r="U84" s="66">
        <f>(Implements77[[#This Row],[PriceP]]-Implements77[[#This Row],[TradeIn$]])/Implements77[[#This Row],[Life (yr)]]/Implements77[[#This Row],[Use (hr/yr)]]</f>
        <v>68.056102506620064</v>
      </c>
      <c r="V84" s="67">
        <f>((Implements77[[#This Row],[PriceP]]+Implements77[[#This Row],[TradeIn$]])/2*($BO$7+$BO$8+$BO$9)+Implements77[[#This Row],[Shed (ft^2)]]*$BO$12)/Implements77[[#This Row],[Use (hr/yr)]]</f>
        <v>74.597015948307913</v>
      </c>
      <c r="W84" s="66">
        <f>Implements77[[#This Row],[PriceL]]*(VLOOKUP(Implements77[[#This Row],[ASABEtype]],$BB$6:$BL$52,2)*(Implements77[[#This Row],[Life (yr)]]*Implements77[[#This Row],[Use (hr/yr)]]/1000)^VLOOKUP(Implements77[[#This Row],[ASABEtype]],$BB$6:$BL$52,3))/Implements77[[#This Row],[Life (yr)]]/Implements77[[#This Row],[Use (hr/yr)]]</f>
        <v>37.501738647539206</v>
      </c>
      <c r="X84" s="66">
        <f>Implements77[[#This Row],[Depr ($/hr)]]+Implements77[[#This Row],[OH ($/hr)]]</f>
        <v>142.65311845492798</v>
      </c>
      <c r="Y84" s="66">
        <f>(Implements77[[#This Row],[PriceP]]-Implements77[[#This Row],[TradeIn$]])/Implements77[[#This Row],[Life (yr)]]/Implements77[[#This Row],[Use (ac/yr)]]</f>
        <v>15.596190157767097</v>
      </c>
      <c r="Z84" s="67">
        <f>((Implements77[[#This Row],[PriceP]]+Implements77[[#This Row],[TradeIn$]])/2*($BO$7+$BO$8+$BO$9)+Implements77[[#This Row],[Shed (ft^2)]]*$BO$12)/Implements77[[#This Row],[Use (ac/yr)]]</f>
        <v>17.095149488153897</v>
      </c>
      <c r="AA84" s="68">
        <f>IF(Implements77[[#This Row],[Use basis]]=M203,Implements77[[#This Row],[Rep ($/hr)]],Implements77[[#This Row],[PriceL]]*(VLOOKUP(Implements77[[#This Row],[ASABEtype]],$BB$6:$BL$52,2)*(Implements77[[#This Row],[Life (yr)]]*Implements77[[#This Row],[Use (hr/yr)]]/1000)^VLOOKUP(Implements77[[#This Row],[ASABEtype]],$BB$6:$BL$52,3))/Implements77[[#This Row],[Life (yr)]]/Implements77[[#This Row],[Use (ac/yr)]])</f>
        <v>8.594148440061069</v>
      </c>
      <c r="AB84" s="69">
        <f>IF(Implements77[[#This Row],[Use basis]]="hour","-",$BO$18/(Implements77[[#This Row],[Width]]*Implements77[[#This Row],[Speed]]*Implements77[[#This Row],[Efficiency]]))</f>
        <v>0.22916666666666666</v>
      </c>
      <c r="AC84" s="70">
        <f>IF(Implements77[[#This Row],[Use basis]]=$M$128,Implements77[[#This Row],[Ownership costs ($/hr)]],SUM(Implements77[[#This Row],[Depr ($/ac)2]:[OH ($/ac)]]))</f>
        <v>32.691339645920991</v>
      </c>
      <c r="AD84" s="70"/>
      <c r="AE84" s="70" t="s">
        <v>695</v>
      </c>
      <c r="AF84" s="70"/>
    </row>
    <row r="85" spans="1:32">
      <c r="A85" s="38" t="str">
        <f>Implements77[[#This Row],[Implement type]]&amp;", "&amp;Implements77[[#This Row],[Width]]&amp;" "&amp;Implements77[[#This Row],[Width Unit]]</f>
        <v xml:space="preserve">Peanut dump cart,  </v>
      </c>
      <c r="B85" s="55" t="s">
        <v>698</v>
      </c>
      <c r="C85" s="56"/>
      <c r="D85" s="55"/>
      <c r="E85" s="56"/>
      <c r="F85" s="55" t="s">
        <v>699</v>
      </c>
      <c r="G85" s="57">
        <v>43500</v>
      </c>
      <c r="H85" s="58">
        <v>0.15</v>
      </c>
      <c r="I85" s="59">
        <f t="shared" ref="I85:I121" si="7">G85/(1-H85)</f>
        <v>51176.470588235294</v>
      </c>
      <c r="J85" s="60">
        <f>VLOOKUP(Implements77[[#This Row],[ASABEtype]],ASABECoefficients88[],4,FALSE)/Implements77[[#This Row],[Use (hr/yr)]]</f>
        <v>22.222222222222221</v>
      </c>
      <c r="K85" s="61">
        <v>90</v>
      </c>
      <c r="L85" s="62">
        <f>IF(Implements77[[#This Row],[Use basis]]="hour",,K85*(C85*O85*P85)/8.25)</f>
        <v>0</v>
      </c>
      <c r="M85" s="63" t="s">
        <v>590</v>
      </c>
      <c r="N85" s="56" t="s">
        <v>459</v>
      </c>
      <c r="O85" s="56">
        <v>3</v>
      </c>
      <c r="P85" s="58">
        <v>0.85</v>
      </c>
      <c r="Q85" s="58">
        <v>1.05</v>
      </c>
      <c r="R85" s="56">
        <v>300</v>
      </c>
      <c r="S85"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0.18159121940694209</v>
      </c>
      <c r="T85" s="65">
        <f>Implements77[[#This Row],[TradeIn%]]*Implements77[[#This Row],[PriceL]]</f>
        <v>9293.1976990611547</v>
      </c>
      <c r="U85" s="66">
        <f>(Implements77[[#This Row],[PriceP]]-Implements77[[#This Row],[TradeIn$]])/Implements77[[#This Row],[Life (yr)]]/Implements77[[#This Row],[Use (hr/yr)]]</f>
        <v>17.10340115046942</v>
      </c>
      <c r="V85" s="67">
        <f>((Implements77[[#This Row],[PriceP]]+Implements77[[#This Row],[TradeIn$]])/2*($BO$7+$BO$8+$BO$9)+Implements77[[#This Row],[Shed (ft^2)]]*$BO$12)/Implements77[[#This Row],[Use (hr/yr)]]</f>
        <v>28.623322202038398</v>
      </c>
      <c r="W85" s="66">
        <f>Implements77[[#This Row],[PriceL]]*(VLOOKUP(Implements77[[#This Row],[ASABEtype]],$BB$6:$BL$52,2)*(Implements77[[#This Row],[Life (yr)]]*Implements77[[#This Row],[Use (hr/yr)]]/1000)^VLOOKUP(Implements77[[#This Row],[ASABEtype]],$BB$6:$BL$52,3))/Implements77[[#This Row],[Life (yr)]]/Implements77[[#This Row],[Use (hr/yr)]]</f>
        <v>12.411043885779261</v>
      </c>
      <c r="X85" s="66">
        <f>Implements77[[#This Row],[Depr ($/hr)]]+Implements77[[#This Row],[OH ($/hr)]]</f>
        <v>45.726723352507818</v>
      </c>
      <c r="Y85" s="66" t="e">
        <f>(Implements77[[#This Row],[PriceP]]-Implements77[[#This Row],[TradeIn$]])/Implements77[[#This Row],[Life (yr)]]/Implements77[[#This Row],[Use (ac/yr)]]</f>
        <v>#DIV/0!</v>
      </c>
      <c r="Z85" s="67" t="e">
        <f>((Implements77[[#This Row],[PriceP]]+Implements77[[#This Row],[TradeIn$]])/2*($BO$7+$BO$8+$BO$9)+Implements77[[#This Row],[Shed (ft^2)]]*$BO$12)/Implements77[[#This Row],[Use (ac/yr)]]</f>
        <v>#DIV/0!</v>
      </c>
      <c r="AA85" s="68" t="e">
        <f>IF(Implements77[[#This Row],[Use basis]]=M204,Implements77[[#This Row],[Rep ($/hr)]],Implements77[[#This Row],[PriceL]]*(VLOOKUP(Implements77[[#This Row],[ASABEtype]],$BB$6:$BL$52,2)*(Implements77[[#This Row],[Life (yr)]]*Implements77[[#This Row],[Use (hr/yr)]]/1000)^VLOOKUP(Implements77[[#This Row],[ASABEtype]],$BB$6:$BL$52,3))/Implements77[[#This Row],[Life (yr)]]/Implements77[[#This Row],[Use (ac/yr)]])</f>
        <v>#DIV/0!</v>
      </c>
      <c r="AB85" s="69" t="str">
        <f>IF(Implements77[[#This Row],[Use basis]]="hour","-",$BO$18/(Implements77[[#This Row],[Width]]*Implements77[[#This Row],[Speed]]*Implements77[[#This Row],[Efficiency]]))</f>
        <v>-</v>
      </c>
      <c r="AC85" s="70">
        <f>IF(Implements77[[#This Row],[Use basis]]=$M$128,Implements77[[#This Row],[Ownership costs ($/hr)]],SUM(Implements77[[#This Row],[Depr ($/ac)2]:[OH ($/ac)]]))</f>
        <v>45.726723352507818</v>
      </c>
      <c r="AD85" s="70"/>
      <c r="AE85" s="70" t="s">
        <v>695</v>
      </c>
      <c r="AF85" s="70"/>
    </row>
    <row r="86" spans="1:32">
      <c r="A86" s="38" t="str">
        <f>Implements77[[#This Row],[Implement type]]&amp;", "&amp;Implements77[[#This Row],[Width]]&amp;" "&amp;Implements77[[#This Row],[Width Unit]]&amp; ", per "&amp;Implements77[[#This Row],[Use basis]]</f>
        <v>Air seeder drill w/cart, 52 Ft Folding, per acre</v>
      </c>
      <c r="B86" s="55" t="s">
        <v>468</v>
      </c>
      <c r="C86" s="56">
        <v>52</v>
      </c>
      <c r="D86" s="111" t="s">
        <v>519</v>
      </c>
      <c r="E86" s="56"/>
      <c r="F86" s="56"/>
      <c r="G86" s="99">
        <v>280500</v>
      </c>
      <c r="H86" s="100">
        <v>0.15</v>
      </c>
      <c r="I86" s="59">
        <f t="shared" si="7"/>
        <v>330000</v>
      </c>
      <c r="J86" s="60">
        <f>VLOOKUP(Implements77[[#This Row],[ASABEtype]],ASABECoefficients88[],4,FALSE)/Implements77[[#This Row],[Use (hr/yr)]]</f>
        <v>10</v>
      </c>
      <c r="K86" s="56">
        <v>150</v>
      </c>
      <c r="L86" s="62">
        <f>IF(Implements77[[#This Row],[Use basis]]="hour",,K86*(C86*O86*P86)/8.25)</f>
        <v>3545.4545454545455</v>
      </c>
      <c r="M86" s="112" t="s">
        <v>589</v>
      </c>
      <c r="N86" s="56" t="s">
        <v>461</v>
      </c>
      <c r="O86" s="56">
        <v>5</v>
      </c>
      <c r="P86" s="100">
        <v>0.75</v>
      </c>
      <c r="Q86" s="100">
        <v>1.1000000000000001</v>
      </c>
      <c r="R86" s="56">
        <v>270</v>
      </c>
      <c r="S86"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0.26183208523105223</v>
      </c>
      <c r="T86" s="65">
        <f>Implements77[[#This Row],[TradeIn%]]*Implements77[[#This Row],[PriceL]]</f>
        <v>86404.588126247239</v>
      </c>
      <c r="U86" s="66">
        <f>(Implements77[[#This Row],[PriceP]]-Implements77[[#This Row],[TradeIn$]])/Implements77[[#This Row],[Life (yr)]]/Implements77[[#This Row],[Use (hr/yr)]]</f>
        <v>129.39694124916852</v>
      </c>
      <c r="V86" s="66">
        <f>((Implements77[[#This Row],[PriceP]]+Implements77[[#This Row],[TradeIn$]])/2*($BO$7+$BO$8+$BO$9)+Implements77[[#This Row],[Shed (ft^2)]]*$BO$12)/Implements77[[#This Row],[Use (hr/yr)]]</f>
        <v>109.67685349724294</v>
      </c>
      <c r="W86" s="66">
        <f>Implements77[[#This Row],[PriceL]]*(VLOOKUP(Implements77[[#This Row],[ASABEtype]],$BB$6:$BL$52,2)*(Implements77[[#This Row],[Life (yr)]]*Implements77[[#This Row],[Use (hr/yr)]]/1000)^VLOOKUP(Implements77[[#This Row],[ASABEtype]],$BB$6:$BL$52,3))/Implements77[[#This Row],[Life (yr)]]/Implements77[[#This Row],[Use (hr/yr)]]</f>
        <v>164.95455144839786</v>
      </c>
      <c r="X86" s="66">
        <f>Implements77[[#This Row],[Depr ($/hr)]]+Implements77[[#This Row],[OH ($/hr)]]</f>
        <v>239.07379474641147</v>
      </c>
      <c r="Y86" s="66">
        <f>(Implements77[[#This Row],[PriceP]]-Implements77[[#This Row],[TradeIn$]])/Implements77[[#This Row],[Life (yr)]]/Implements77[[#This Row],[Use (ac/yr)]]</f>
        <v>5.4744859759263607</v>
      </c>
      <c r="Z86" s="67">
        <f>((Implements77[[#This Row],[PriceP]]+Implements77[[#This Row],[TradeIn$]])/2*($BO$7+$BO$8+$BO$9)+Implements77[[#This Row],[Shed (ft^2)]]*$BO$12)/Implements77[[#This Row],[Use (ac/yr)]]</f>
        <v>4.6401745710372015</v>
      </c>
      <c r="AA86" s="68">
        <f>IF(Implements77[[#This Row],[Use basis]]=M205,Implements77[[#This Row],[Rep ($/hr)]],Implements77[[#This Row],[PriceL]]*(VLOOKUP(Implements77[[#This Row],[ASABEtype]],$BB$6:$BL$52,2)*(Implements77[[#This Row],[Life (yr)]]*Implements77[[#This Row],[Use (hr/yr)]]/1000)^VLOOKUP(Implements77[[#This Row],[ASABEtype]],$BB$6:$BL$52,3))/Implements77[[#This Row],[Life (yr)]]/Implements77[[#This Row],[Use (ac/yr)]])</f>
        <v>6.9788464074322167</v>
      </c>
      <c r="AB86" s="69">
        <f>IF(Implements77[[#This Row],[Use basis]]="hour","-",$BO$18/(Implements77[[#This Row],[Width]]*Implements77[[#This Row],[Speed]]*Implements77[[#This Row],[Efficiency]]))</f>
        <v>4.230769230769231E-2</v>
      </c>
      <c r="AC86" s="70">
        <f>IF(Implements77[[#This Row],[Use basis]]=$M$128,Implements77[[#This Row],[Ownership costs ($/hr)]],SUM(Implements77[[#This Row],[Depr ($/ac)2]:[OH ($/ac)]]))</f>
        <v>10.114660546963563</v>
      </c>
      <c r="AD86" s="114">
        <v>22</v>
      </c>
      <c r="AE86" s="38" t="s">
        <v>539</v>
      </c>
      <c r="AF86" s="70"/>
    </row>
    <row r="87" spans="1:32">
      <c r="A87" s="38" t="str">
        <f>Implements77[[#This Row],[Implement type]]&amp;", "&amp;Implements77[[#This Row],[Width]]&amp;" "&amp;Implements77[[#This Row],[Width Unit]]&amp; ", per "&amp;Implements77[[#This Row],[Use basis]]</f>
        <v>No-till drill, 15 Ft, per acre</v>
      </c>
      <c r="B87" s="55" t="s">
        <v>470</v>
      </c>
      <c r="C87" s="56">
        <v>15</v>
      </c>
      <c r="D87" s="111" t="s">
        <v>424</v>
      </c>
      <c r="E87" s="56"/>
      <c r="F87" s="56"/>
      <c r="G87" s="99">
        <v>81250</v>
      </c>
      <c r="H87" s="100">
        <v>0.1</v>
      </c>
      <c r="I87" s="59">
        <f t="shared" si="7"/>
        <v>90277.777777777781</v>
      </c>
      <c r="J87" s="60">
        <f>VLOOKUP(Implements77[[#This Row],[ASABEtype]],ASABECoefficients88[],4,FALSE)/Implements77[[#This Row],[Use (hr/yr)]]</f>
        <v>15</v>
      </c>
      <c r="K87" s="56">
        <v>100</v>
      </c>
      <c r="L87" s="62">
        <f>IF(Implements77[[#This Row],[Use basis]]="hour",,K87*(C87*O87*P87)/8.25)</f>
        <v>636.36363636363637</v>
      </c>
      <c r="M87" s="112" t="s">
        <v>589</v>
      </c>
      <c r="N87" s="56" t="s">
        <v>461</v>
      </c>
      <c r="O87" s="56">
        <v>5</v>
      </c>
      <c r="P87" s="100">
        <v>0.7</v>
      </c>
      <c r="Q87" s="100">
        <v>1.1000000000000001</v>
      </c>
      <c r="R87" s="56">
        <v>160</v>
      </c>
      <c r="S87"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0.15170208268697982</v>
      </c>
      <c r="T87" s="65">
        <f>Implements77[[#This Row],[TradeIn%]]*Implements77[[#This Row],[PriceL]]</f>
        <v>13695.326909241234</v>
      </c>
      <c r="U87" s="66">
        <f>(Implements77[[#This Row],[PriceP]]-Implements77[[#This Row],[TradeIn$]])/Implements77[[#This Row],[Life (yr)]]/Implements77[[#This Row],[Use (hr/yr)]]</f>
        <v>45.036448727172512</v>
      </c>
      <c r="V87" s="66">
        <f>((Implements77[[#This Row],[PriceP]]+Implements77[[#This Row],[TradeIn$]])/2*($BO$7+$BO$8+$BO$9)+Implements77[[#This Row],[Shed (ft^2)]]*$BO$12)/Implements77[[#This Row],[Use (hr/yr)]]</f>
        <v>43.29330715733925</v>
      </c>
      <c r="W87" s="66">
        <f>Implements77[[#This Row],[PriceL]]*(VLOOKUP(Implements77[[#This Row],[ASABEtype]],$BB$6:$BL$52,2)*(Implements77[[#This Row],[Life (yr)]]*Implements77[[#This Row],[Use (hr/yr)]]/1000)^VLOOKUP(Implements77[[#This Row],[ASABEtype]],$BB$6:$BL$52,3))/Implements77[[#This Row],[Life (yr)]]/Implements77[[#This Row],[Use (hr/yr)]]</f>
        <v>45.126455573004471</v>
      </c>
      <c r="X87" s="66">
        <f>Implements77[[#This Row],[Depr ($/hr)]]+Implements77[[#This Row],[OH ($/hr)]]</f>
        <v>88.329755884511769</v>
      </c>
      <c r="Y87" s="66">
        <f>(Implements77[[#This Row],[PriceP]]-Implements77[[#This Row],[TradeIn$]])/Implements77[[#This Row],[Life (yr)]]/Implements77[[#This Row],[Use (ac/yr)]]</f>
        <v>7.0771562285556797</v>
      </c>
      <c r="Z87" s="67">
        <f>((Implements77[[#This Row],[PriceP]]+Implements77[[#This Row],[TradeIn$]])/2*($BO$7+$BO$8+$BO$9)+Implements77[[#This Row],[Shed (ft^2)]]*$BO$12)/Implements77[[#This Row],[Use (ac/yr)]]</f>
        <v>6.8032339818675966</v>
      </c>
      <c r="AA87" s="68">
        <f>IF(Implements77[[#This Row],[Use basis]]=M206,Implements77[[#This Row],[Rep ($/hr)]],Implements77[[#This Row],[PriceL]]*(VLOOKUP(Implements77[[#This Row],[ASABEtype]],$BB$6:$BL$52,2)*(Implements77[[#This Row],[Life (yr)]]*Implements77[[#This Row],[Use (hr/yr)]]/1000)^VLOOKUP(Implements77[[#This Row],[ASABEtype]],$BB$6:$BL$52,3))/Implements77[[#This Row],[Life (yr)]]/Implements77[[#This Row],[Use (ac/yr)]])</f>
        <v>7.0913001614721303</v>
      </c>
      <c r="AB87" s="69">
        <f>IF(Implements77[[#This Row],[Use basis]]="hour","-",$BO$18/(Implements77[[#This Row],[Width]]*Implements77[[#This Row],[Speed]]*Implements77[[#This Row],[Efficiency]]))</f>
        <v>0.15714285714285714</v>
      </c>
      <c r="AC87" s="70">
        <f>IF(Implements77[[#This Row],[Use basis]]=$M$128,Implements77[[#This Row],[Ownership costs ($/hr)]],SUM(Implements77[[#This Row],[Depr ($/ac)2]:[OH ($/ac)]]))</f>
        <v>13.880390210423275</v>
      </c>
      <c r="AD87" s="114">
        <v>23</v>
      </c>
      <c r="AE87" s="38" t="s">
        <v>539</v>
      </c>
      <c r="AF87" s="70"/>
    </row>
    <row r="88" spans="1:32">
      <c r="A88" s="38" t="str">
        <f>Implements77[[#This Row],[Implement type]]&amp;", "&amp;Implements77[[#This Row],[Width]]&amp;" "&amp;Implements77[[#This Row],[Width Unit]]&amp; ", per "&amp;Implements77[[#This Row],[Use basis]]</f>
        <v>Presswheel drill, 16 Ft, per acre</v>
      </c>
      <c r="B88" s="55" t="s">
        <v>559</v>
      </c>
      <c r="C88" s="56">
        <v>16</v>
      </c>
      <c r="D88" s="111" t="s">
        <v>424</v>
      </c>
      <c r="E88" s="56"/>
      <c r="F88" s="56"/>
      <c r="G88" s="99">
        <v>29500</v>
      </c>
      <c r="H88" s="100">
        <v>0.05</v>
      </c>
      <c r="I88" s="59">
        <f t="shared" si="7"/>
        <v>31052.63157894737</v>
      </c>
      <c r="J88" s="60">
        <f>VLOOKUP(Implements77[[#This Row],[ASABEtype]],ASABECoefficients88[],4,FALSE)/Implements77[[#This Row],[Use (hr/yr)]]</f>
        <v>20</v>
      </c>
      <c r="K88" s="56">
        <v>75</v>
      </c>
      <c r="L88" s="62">
        <f>IF(Implements77[[#This Row],[Use basis]]="hour",,K88*(C88*O88*P88)/8.25)</f>
        <v>509.09090909090907</v>
      </c>
      <c r="M88" s="112" t="s">
        <v>589</v>
      </c>
      <c r="N88" s="56" t="s">
        <v>461</v>
      </c>
      <c r="O88" s="56">
        <v>5</v>
      </c>
      <c r="P88" s="100">
        <v>0.7</v>
      </c>
      <c r="Q88" s="100">
        <v>1.1000000000000001</v>
      </c>
      <c r="R88" s="56">
        <v>150</v>
      </c>
      <c r="S88"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8.2537089399343885E-2</v>
      </c>
      <c r="T88" s="65">
        <f>Implements77[[#This Row],[TradeIn%]]*Implements77[[#This Row],[PriceL]]</f>
        <v>2562.9938287164682</v>
      </c>
      <c r="U88" s="66">
        <f>(Implements77[[#This Row],[PriceP]]-Implements77[[#This Row],[TradeIn$]])/Implements77[[#This Row],[Life (yr)]]/Implements77[[#This Row],[Use (hr/yr)]]</f>
        <v>17.95800411418902</v>
      </c>
      <c r="V88" s="66">
        <f>((Implements77[[#This Row],[PriceP]]+Implements77[[#This Row],[TradeIn$]])/2*($BO$7+$BO$8+$BO$9)+Implements77[[#This Row],[Shed (ft^2)]]*$BO$12)/Implements77[[#This Row],[Use (hr/yr)]]</f>
        <v>20.517166358942717</v>
      </c>
      <c r="W88" s="66">
        <f>Implements77[[#This Row],[PriceL]]*(VLOOKUP(Implements77[[#This Row],[ASABEtype]],$BB$6:$BL$52,2)*(Implements77[[#This Row],[Life (yr)]]*Implements77[[#This Row],[Use (hr/yr)]]/1000)^VLOOKUP(Implements77[[#This Row],[ASABEtype]],$BB$6:$BL$52,3))/Implements77[[#This Row],[Life (yr)]]/Implements77[[#This Row],[Use (hr/yr)]]</f>
        <v>15.522039131507933</v>
      </c>
      <c r="X88" s="66">
        <f>Implements77[[#This Row],[Depr ($/hr)]]+Implements77[[#This Row],[OH ($/hr)]]</f>
        <v>38.47517047313174</v>
      </c>
      <c r="Y88" s="66">
        <f>(Implements77[[#This Row],[PriceP]]-Implements77[[#This Row],[TradeIn$]])/Implements77[[#This Row],[Life (yr)]]/Implements77[[#This Row],[Use (ac/yr)]]</f>
        <v>2.6455988203939182</v>
      </c>
      <c r="Z88" s="67">
        <f>((Implements77[[#This Row],[PriceP]]+Implements77[[#This Row],[TradeIn$]])/2*($BO$7+$BO$8+$BO$9)+Implements77[[#This Row],[Shed (ft^2)]]*$BO$12)/Implements77[[#This Row],[Use (ac/yr)]]</f>
        <v>3.0226182582370966</v>
      </c>
      <c r="AA88" s="68">
        <f>IF(Implements77[[#This Row],[Use basis]]=M207,Implements77[[#This Row],[Rep ($/hr)]],Implements77[[#This Row],[PriceL]]*(VLOOKUP(Implements77[[#This Row],[ASABEtype]],$BB$6:$BL$52,2)*(Implements77[[#This Row],[Life (yr)]]*Implements77[[#This Row],[Use (hr/yr)]]/1000)^VLOOKUP(Implements77[[#This Row],[ASABEtype]],$BB$6:$BL$52,3))/Implements77[[#This Row],[Life (yr)]]/Implements77[[#This Row],[Use (ac/yr)]])</f>
        <v>2.2867289791953653</v>
      </c>
      <c r="AB88" s="69">
        <f>IF(Implements77[[#This Row],[Use basis]]="hour","-",$BO$18/(Implements77[[#This Row],[Width]]*Implements77[[#This Row],[Speed]]*Implements77[[#This Row],[Efficiency]]))</f>
        <v>0.14732142857142858</v>
      </c>
      <c r="AC88" s="70">
        <f>IF(Implements77[[#This Row],[Use basis]]=$M$128,Implements77[[#This Row],[Ownership costs ($/hr)]],SUM(Implements77[[#This Row],[Depr ($/ac)2]:[OH ($/ac)]]))</f>
        <v>5.6682170786310149</v>
      </c>
      <c r="AD88" s="114">
        <v>18</v>
      </c>
      <c r="AE88" s="38" t="s">
        <v>539</v>
      </c>
      <c r="AF88" s="70"/>
    </row>
    <row r="89" spans="1:32">
      <c r="A89" s="38" t="str">
        <f>Implements77[[#This Row],[Implement type]]&amp;", "&amp;Implements77[[#This Row],[Width]]&amp;" "&amp;Implements77[[#This Row],[Width Unit]]&amp; ", per "&amp;Implements77[[#This Row],[Use basis]]</f>
        <v>Presswheel drill, 20 Ft, per acre</v>
      </c>
      <c r="B89" s="55" t="s">
        <v>559</v>
      </c>
      <c r="C89" s="56">
        <v>20</v>
      </c>
      <c r="D89" s="111" t="s">
        <v>424</v>
      </c>
      <c r="E89" s="56"/>
      <c r="F89" s="56"/>
      <c r="G89" s="99">
        <v>35000</v>
      </c>
      <c r="H89" s="100">
        <v>0.05</v>
      </c>
      <c r="I89" s="59">
        <f t="shared" si="7"/>
        <v>36842.105263157893</v>
      </c>
      <c r="J89" s="60">
        <f>VLOOKUP(Implements77[[#This Row],[ASABEtype]],ASABECoefficients88[],4,FALSE)/Implements77[[#This Row],[Use (hr/yr)]]</f>
        <v>20</v>
      </c>
      <c r="K89" s="56">
        <v>75</v>
      </c>
      <c r="L89" s="62">
        <f>IF(Implements77[[#This Row],[Use basis]]="hour",,K89*(C89*O89*P89)/8.25)</f>
        <v>636.36363636363637</v>
      </c>
      <c r="M89" s="112" t="s">
        <v>589</v>
      </c>
      <c r="N89" s="56" t="s">
        <v>461</v>
      </c>
      <c r="O89" s="56">
        <v>5</v>
      </c>
      <c r="P89" s="100">
        <v>0.7</v>
      </c>
      <c r="Q89" s="100">
        <v>1.1000000000000001</v>
      </c>
      <c r="R89" s="56">
        <v>185</v>
      </c>
      <c r="S89"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8.2537089399343885E-2</v>
      </c>
      <c r="T89" s="65">
        <f>Implements77[[#This Row],[TradeIn%]]*Implements77[[#This Row],[PriceL]]</f>
        <v>3040.8401357653011</v>
      </c>
      <c r="U89" s="66">
        <f>(Implements77[[#This Row],[PriceP]]-Implements77[[#This Row],[TradeIn$]])/Implements77[[#This Row],[Life (yr)]]/Implements77[[#This Row],[Use (hr/yr)]]</f>
        <v>21.306106576156466</v>
      </c>
      <c r="V89" s="66">
        <f>((Implements77[[#This Row],[PriceP]]+Implements77[[#This Row],[TradeIn$]])/2*($BO$7+$BO$8+$BO$9)+Implements77[[#This Row],[Shed (ft^2)]]*$BO$12)/Implements77[[#This Row],[Use (hr/yr)]]</f>
        <v>24.417429013434859</v>
      </c>
      <c r="W89" s="66">
        <f>Implements77[[#This Row],[PriceL]]*(VLOOKUP(Implements77[[#This Row],[ASABEtype]],$BB$6:$BL$52,2)*(Implements77[[#This Row],[Life (yr)]]*Implements77[[#This Row],[Use (hr/yr)]]/1000)^VLOOKUP(Implements77[[#This Row],[ASABEtype]],$BB$6:$BL$52,3))/Implements77[[#This Row],[Life (yr)]]/Implements77[[#This Row],[Use (hr/yr)]]</f>
        <v>18.415978630602631</v>
      </c>
      <c r="X89" s="66">
        <f>Implements77[[#This Row],[Depr ($/hr)]]+Implements77[[#This Row],[OH ($/hr)]]</f>
        <v>45.723535589591322</v>
      </c>
      <c r="Y89" s="66">
        <f>(Implements77[[#This Row],[PriceP]]-Implements77[[#This Row],[TradeIn$]])/Implements77[[#This Row],[Life (yr)]]/Implements77[[#This Row],[Use (ac/yr)]]</f>
        <v>2.5110768464755835</v>
      </c>
      <c r="Z89" s="67">
        <f>((Implements77[[#This Row],[PriceP]]+Implements77[[#This Row],[TradeIn$]])/2*($BO$7+$BO$8+$BO$9)+Implements77[[#This Row],[Shed (ft^2)]]*$BO$12)/Implements77[[#This Row],[Use (ac/yr)]]</f>
        <v>2.8777684194405366</v>
      </c>
      <c r="AA89" s="68">
        <f>IF(Implements77[[#This Row],[Use basis]]=M208,Implements77[[#This Row],[Rep ($/hr)]],Implements77[[#This Row],[PriceL]]*(VLOOKUP(Implements77[[#This Row],[ASABEtype]],$BB$6:$BL$52,2)*(Implements77[[#This Row],[Life (yr)]]*Implements77[[#This Row],[Use (hr/yr)]]/1000)^VLOOKUP(Implements77[[#This Row],[ASABEtype]],$BB$6:$BL$52,3))/Implements77[[#This Row],[Life (yr)]]/Implements77[[#This Row],[Use (ac/yr)]])</f>
        <v>2.1704546243210241</v>
      </c>
      <c r="AB89" s="69">
        <f>IF(Implements77[[#This Row],[Use basis]]="hour","-",$BO$18/(Implements77[[#This Row],[Width]]*Implements77[[#This Row],[Speed]]*Implements77[[#This Row],[Efficiency]]))</f>
        <v>0.11785714285714285</v>
      </c>
      <c r="AC89" s="70">
        <f>IF(Implements77[[#This Row],[Use basis]]=$M$128,Implements77[[#This Row],[Ownership costs ($/hr)]],SUM(Implements77[[#This Row],[Depr ($/ac)2]:[OH ($/ac)]]))</f>
        <v>5.3888452659161201</v>
      </c>
      <c r="AD89" s="114">
        <v>19</v>
      </c>
      <c r="AE89" s="38" t="s">
        <v>539</v>
      </c>
      <c r="AF89" s="70"/>
    </row>
    <row r="90" spans="1:32">
      <c r="A90" s="38" t="str">
        <f>Implements77[[#This Row],[Implement type]]&amp;", "&amp;Implements77[[#This Row],[Width]]&amp;" "&amp;Implements77[[#This Row],[Width Unit]]&amp; ", per "&amp;Implements77[[#This Row],[Use basis]]</f>
        <v>Presswheel drill, 25 Ft Folding, per acre</v>
      </c>
      <c r="B90" s="55" t="s">
        <v>559</v>
      </c>
      <c r="C90" s="56">
        <v>25</v>
      </c>
      <c r="D90" s="111" t="s">
        <v>519</v>
      </c>
      <c r="E90" s="56"/>
      <c r="F90" s="56"/>
      <c r="G90" s="99">
        <v>67500</v>
      </c>
      <c r="H90" s="100">
        <v>0.05</v>
      </c>
      <c r="I90" s="59">
        <f t="shared" si="7"/>
        <v>71052.631578947374</v>
      </c>
      <c r="J90" s="60">
        <f>VLOOKUP(Implements77[[#This Row],[ASABEtype]],ASABECoefficients88[],4,FALSE)/Implements77[[#This Row],[Use (hr/yr)]]</f>
        <v>20</v>
      </c>
      <c r="K90" s="56">
        <v>75</v>
      </c>
      <c r="L90" s="62">
        <f>IF(Implements77[[#This Row],[Use basis]]="hour",,K90*(C90*O90*P90)/8.25)</f>
        <v>795.4545454545455</v>
      </c>
      <c r="M90" s="112" t="s">
        <v>589</v>
      </c>
      <c r="N90" s="56" t="s">
        <v>461</v>
      </c>
      <c r="O90" s="56">
        <v>5</v>
      </c>
      <c r="P90" s="100">
        <v>0.7</v>
      </c>
      <c r="Q90" s="100">
        <v>1.1000000000000001</v>
      </c>
      <c r="R90" s="56">
        <v>230</v>
      </c>
      <c r="S90"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8.2537089399343885E-2</v>
      </c>
      <c r="T90" s="65">
        <f>Implements77[[#This Row],[TradeIn%]]*Implements77[[#This Row],[PriceL]]</f>
        <v>5864.4774046902239</v>
      </c>
      <c r="U90" s="66">
        <f>(Implements77[[#This Row],[PriceP]]-Implements77[[#This Row],[TradeIn$]])/Implements77[[#This Row],[Life (yr)]]/Implements77[[#This Row],[Use (hr/yr)]]</f>
        <v>41.090348396873182</v>
      </c>
      <c r="V90" s="66">
        <f>((Implements77[[#This Row],[PriceP]]+Implements77[[#This Row],[TradeIn$]])/2*($BO$7+$BO$8+$BO$9)+Implements77[[#This Row],[Shed (ft^2)]]*$BO$12)/Implements77[[#This Row],[Use (hr/yr)]]</f>
        <v>45.738375002100568</v>
      </c>
      <c r="W90" s="66">
        <f>Implements77[[#This Row],[PriceL]]*(VLOOKUP(Implements77[[#This Row],[ASABEtype]],$BB$6:$BL$52,2)*(Implements77[[#This Row],[Life (yr)]]*Implements77[[#This Row],[Use (hr/yr)]]/1000)^VLOOKUP(Implements77[[#This Row],[ASABEtype]],$BB$6:$BL$52,3))/Implements77[[#This Row],[Life (yr)]]/Implements77[[#This Row],[Use (hr/yr)]]</f>
        <v>35.516530216162224</v>
      </c>
      <c r="X90" s="66">
        <f>Implements77[[#This Row],[Depr ($/hr)]]+Implements77[[#This Row],[OH ($/hr)]]</f>
        <v>86.82872339897375</v>
      </c>
      <c r="Y90" s="66">
        <f>(Implements77[[#This Row],[PriceP]]-Implements77[[#This Row],[TradeIn$]])/Implements77[[#This Row],[Life (yr)]]/Implements77[[#This Row],[Use (ac/yr)]]</f>
        <v>3.8742328488480431</v>
      </c>
      <c r="Z90" s="67">
        <f>((Implements77[[#This Row],[PriceP]]+Implements77[[#This Row],[TradeIn$]])/2*($BO$7+$BO$8+$BO$9)+Implements77[[#This Row],[Shed (ft^2)]]*$BO$12)/Implements77[[#This Row],[Use (ac/yr)]]</f>
        <v>4.3124753573409098</v>
      </c>
      <c r="AA90" s="68">
        <f>IF(Implements77[[#This Row],[Use basis]]=M209,Implements77[[#This Row],[Rep ($/hr)]],Implements77[[#This Row],[PriceL]]*(VLOOKUP(Implements77[[#This Row],[ASABEtype]],$BB$6:$BL$52,2)*(Implements77[[#This Row],[Life (yr)]]*Implements77[[#This Row],[Use (hr/yr)]]/1000)^VLOOKUP(Implements77[[#This Row],[ASABEtype]],$BB$6:$BL$52,3))/Implements77[[#This Row],[Life (yr)]]/Implements77[[#This Row],[Use (ac/yr)]])</f>
        <v>3.3487014203810093</v>
      </c>
      <c r="AB90" s="69">
        <f>IF(Implements77[[#This Row],[Use basis]]="hour","-",$BO$18/(Implements77[[#This Row],[Width]]*Implements77[[#This Row],[Speed]]*Implements77[[#This Row],[Efficiency]]))</f>
        <v>9.4285714285714292E-2</v>
      </c>
      <c r="AC90" s="70">
        <f>IF(Implements77[[#This Row],[Use basis]]=$M$128,Implements77[[#This Row],[Ownership costs ($/hr)]],SUM(Implements77[[#This Row],[Depr ($/ac)2]:[OH ($/ac)]]))</f>
        <v>8.1867082061889533</v>
      </c>
      <c r="AD90" s="114">
        <v>20</v>
      </c>
      <c r="AE90" s="38" t="s">
        <v>539</v>
      </c>
      <c r="AF90" s="70"/>
    </row>
    <row r="91" spans="1:32">
      <c r="A91" s="38" t="str">
        <f>Implements77[[#This Row],[Implement type]]&amp;", "&amp;Implements77[[#This Row],[Width]]&amp;" "&amp;Implements77[[#This Row],[Width Unit]]&amp; ", per "&amp;Implements77[[#This Row],[Use basis]]</f>
        <v>Presswheel drill, 30 Ft Folding, per acre</v>
      </c>
      <c r="B91" s="55" t="s">
        <v>559</v>
      </c>
      <c r="C91" s="56">
        <v>30</v>
      </c>
      <c r="D91" s="111" t="s">
        <v>519</v>
      </c>
      <c r="E91" s="56"/>
      <c r="F91" s="56"/>
      <c r="G91" s="99">
        <v>85000</v>
      </c>
      <c r="H91" s="100">
        <v>0.05</v>
      </c>
      <c r="I91" s="59">
        <f t="shared" si="7"/>
        <v>89473.68421052632</v>
      </c>
      <c r="J91" s="60">
        <f>VLOOKUP(Implements77[[#This Row],[ASABEtype]],ASABECoefficients88[],4,FALSE)/Implements77[[#This Row],[Use (hr/yr)]]</f>
        <v>20</v>
      </c>
      <c r="K91" s="56">
        <v>75</v>
      </c>
      <c r="L91" s="62">
        <f>IF(Implements77[[#This Row],[Use basis]]="hour",,K91*(C91*O91*P91)/8.25)</f>
        <v>954.5454545454545</v>
      </c>
      <c r="M91" s="112" t="s">
        <v>589</v>
      </c>
      <c r="N91" s="56" t="s">
        <v>461</v>
      </c>
      <c r="O91" s="56">
        <v>5</v>
      </c>
      <c r="P91" s="100">
        <v>0.7</v>
      </c>
      <c r="Q91" s="100">
        <v>1.1000000000000001</v>
      </c>
      <c r="R91" s="56">
        <v>240</v>
      </c>
      <c r="S91"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8.2537089399343885E-2</v>
      </c>
      <c r="T91" s="65">
        <f>Implements77[[#This Row],[TradeIn%]]*Implements77[[#This Row],[PriceL]]</f>
        <v>7384.897472572874</v>
      </c>
      <c r="U91" s="66">
        <f>(Implements77[[#This Row],[PriceP]]-Implements77[[#This Row],[TradeIn$]])/Implements77[[#This Row],[Life (yr)]]/Implements77[[#This Row],[Use (hr/yr)]]</f>
        <v>51.743401684951415</v>
      </c>
      <c r="V91" s="66">
        <f>((Implements77[[#This Row],[PriceP]]+Implements77[[#This Row],[TradeIn$]])/2*($BO$7+$BO$8+$BO$9)+Implements77[[#This Row],[Shed (ft^2)]]*$BO$12)/Implements77[[#This Row],[Use (hr/yr)]]</f>
        <v>57.067089508818</v>
      </c>
      <c r="W91" s="66">
        <f>Implements77[[#This Row],[PriceL]]*(VLOOKUP(Implements77[[#This Row],[ASABEtype]],$BB$6:$BL$52,2)*(Implements77[[#This Row],[Life (yr)]]*Implements77[[#This Row],[Use (hr/yr)]]/1000)^VLOOKUP(Implements77[[#This Row],[ASABEtype]],$BB$6:$BL$52,3))/Implements77[[#This Row],[Life (yr)]]/Implements77[[#This Row],[Use (hr/yr)]]</f>
        <v>44.724519531463535</v>
      </c>
      <c r="X91" s="66">
        <f>Implements77[[#This Row],[Depr ($/hr)]]+Implements77[[#This Row],[OH ($/hr)]]</f>
        <v>108.81049119376942</v>
      </c>
      <c r="Y91" s="66">
        <f>(Implements77[[#This Row],[PriceP]]-Implements77[[#This Row],[TradeIn$]])/Implements77[[#This Row],[Life (yr)]]/Implements77[[#This Row],[Use (ac/yr)]]</f>
        <v>4.0655529895318976</v>
      </c>
      <c r="Z91" s="67">
        <f>((Implements77[[#This Row],[PriceP]]+Implements77[[#This Row],[TradeIn$]])/2*($BO$7+$BO$8+$BO$9)+Implements77[[#This Row],[Shed (ft^2)]]*$BO$12)/Implements77[[#This Row],[Use (ac/yr)]]</f>
        <v>4.4838427471214146</v>
      </c>
      <c r="AA91" s="68">
        <f>IF(Implements77[[#This Row],[Use basis]]=M210,Implements77[[#This Row],[Rep ($/hr)]],Implements77[[#This Row],[PriceL]]*(VLOOKUP(Implements77[[#This Row],[ASABEtype]],$BB$6:$BL$52,2)*(Implements77[[#This Row],[Life (yr)]]*Implements77[[#This Row],[Use (hr/yr)]]/1000)^VLOOKUP(Implements77[[#This Row],[ASABEtype]],$BB$6:$BL$52,3))/Implements77[[#This Row],[Life (yr)]]/Implements77[[#This Row],[Use (ac/yr)]])</f>
        <v>3.5140693917578489</v>
      </c>
      <c r="AB91" s="69">
        <f>IF(Implements77[[#This Row],[Use basis]]="hour","-",$BO$18/(Implements77[[#This Row],[Width]]*Implements77[[#This Row],[Speed]]*Implements77[[#This Row],[Efficiency]]))</f>
        <v>7.857142857142857E-2</v>
      </c>
      <c r="AC91" s="70">
        <f>IF(Implements77[[#This Row],[Use basis]]=$M$128,Implements77[[#This Row],[Ownership costs ($/hr)]],SUM(Implements77[[#This Row],[Depr ($/ac)2]:[OH ($/ac)]]))</f>
        <v>8.5493957366533131</v>
      </c>
      <c r="AD91" s="114">
        <v>21</v>
      </c>
      <c r="AE91" s="38" t="s">
        <v>539</v>
      </c>
      <c r="AF91" s="70"/>
    </row>
    <row r="92" spans="1:32">
      <c r="A92" s="38" t="str">
        <f>Implements77[[#This Row],[Implement type]]&amp;", "&amp;Implements77[[#This Row],[Width]]&amp;" "&amp;Implements77[[#This Row],[Width Unit]]&amp; ", per "&amp;Implements77[[#This Row],[Use basis]]</f>
        <v>Row crop planter, 15 Ft, per acre</v>
      </c>
      <c r="B92" s="111" t="s">
        <v>454</v>
      </c>
      <c r="C92" s="56">
        <v>15</v>
      </c>
      <c r="D92" s="111" t="s">
        <v>424</v>
      </c>
      <c r="E92" s="56">
        <v>6</v>
      </c>
      <c r="F92" s="56" t="s">
        <v>455</v>
      </c>
      <c r="G92" s="99">
        <v>51500</v>
      </c>
      <c r="H92" s="100">
        <v>0.1</v>
      </c>
      <c r="I92" s="59">
        <f t="shared" si="7"/>
        <v>57222.222222222219</v>
      </c>
      <c r="J92" s="60">
        <f>VLOOKUP(Implements77[[#This Row],[ASABEtype]],ASABECoefficients88[],4,FALSE)/Implements77[[#This Row],[Use (hr/yr)]]</f>
        <v>21.428571428571427</v>
      </c>
      <c r="K92" s="56">
        <v>70</v>
      </c>
      <c r="L92" s="62">
        <f>IF(Implements77[[#This Row],[Use basis]]="hour",,K92*(C92*O92*P92)/8.25)</f>
        <v>525</v>
      </c>
      <c r="M92" s="112" t="s">
        <v>589</v>
      </c>
      <c r="N92" s="56" t="s">
        <v>454</v>
      </c>
      <c r="O92" s="56">
        <v>5.5</v>
      </c>
      <c r="P92" s="100">
        <v>0.75</v>
      </c>
      <c r="Q92" s="100">
        <v>1.1499999999999999</v>
      </c>
      <c r="R92" s="56">
        <v>200</v>
      </c>
      <c r="S92"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0.35260541301907483</v>
      </c>
      <c r="T92" s="65">
        <f>Implements77[[#This Row],[TradeIn%]]*Implements77[[#This Row],[PriceL]]</f>
        <v>20176.865300535948</v>
      </c>
      <c r="U92" s="66">
        <f>(Implements77[[#This Row],[PriceP]]-Implements77[[#This Row],[TradeIn$]])/Implements77[[#This Row],[Life (yr)]]/Implements77[[#This Row],[Use (hr/yr)]]</f>
        <v>20.882089799642703</v>
      </c>
      <c r="V92" s="66">
        <f>((Implements77[[#This Row],[PriceP]]+Implements77[[#This Row],[TradeIn$]])/2*($BO$7+$BO$8+$BO$9)+Implements77[[#This Row],[Shed (ft^2)]]*$BO$12)/Implements77[[#This Row],[Use (hr/yr)]]</f>
        <v>47.595732707838792</v>
      </c>
      <c r="W92" s="66">
        <f>Implements77[[#This Row],[PriceL]]*(VLOOKUP(Implements77[[#This Row],[ASABEtype]],$BB$6:$BL$52,2)*(Implements77[[#This Row],[Life (yr)]]*Implements77[[#This Row],[Use (hr/yr)]]/1000)^VLOOKUP(Implements77[[#This Row],[ASABEtype]],$BB$6:$BL$52,3))/Implements77[[#This Row],[Life (yr)]]/Implements77[[#This Row],[Use (hr/yr)]]</f>
        <v>28.603230301658211</v>
      </c>
      <c r="X92" s="66">
        <f>Implements77[[#This Row],[Depr ($/hr)]]+Implements77[[#This Row],[OH ($/hr)]]</f>
        <v>68.477822507481491</v>
      </c>
      <c r="Y92" s="66">
        <f>(Implements77[[#This Row],[PriceP]]-Implements77[[#This Row],[TradeIn$]])/Implements77[[#This Row],[Life (yr)]]/Implements77[[#This Row],[Use (ac/yr)]]</f>
        <v>2.7842786399523605</v>
      </c>
      <c r="Z92" s="67">
        <f>((Implements77[[#This Row],[PriceP]]+Implements77[[#This Row],[TradeIn$]])/2*($BO$7+$BO$8+$BO$9)+Implements77[[#This Row],[Shed (ft^2)]]*$BO$12)/Implements77[[#This Row],[Use (ac/yr)]]</f>
        <v>6.3460976943785061</v>
      </c>
      <c r="AA92" s="68">
        <f>IF(Implements77[[#This Row],[Use basis]]=M211,Implements77[[#This Row],[Rep ($/hr)]],Implements77[[#This Row],[PriceL]]*(VLOOKUP(Implements77[[#This Row],[ASABEtype]],$BB$6:$BL$52,2)*(Implements77[[#This Row],[Life (yr)]]*Implements77[[#This Row],[Use (hr/yr)]]/1000)^VLOOKUP(Implements77[[#This Row],[ASABEtype]],$BB$6:$BL$52,3))/Implements77[[#This Row],[Life (yr)]]/Implements77[[#This Row],[Use (ac/yr)]])</f>
        <v>3.8137640402210948</v>
      </c>
      <c r="AB92" s="69">
        <f>IF(Implements77[[#This Row],[Use basis]]="hour","-",$BO$18/(Implements77[[#This Row],[Width]]*Implements77[[#This Row],[Speed]]*Implements77[[#This Row],[Efficiency]]))</f>
        <v>0.13333333333333333</v>
      </c>
      <c r="AC92" s="70">
        <f>IF(Implements77[[#This Row],[Use basis]]=$M$128,Implements77[[#This Row],[Ownership costs ($/hr)]],SUM(Implements77[[#This Row],[Depr ($/ac)2]:[OH ($/ac)]]))</f>
        <v>9.130376334330867</v>
      </c>
      <c r="AD92" s="114">
        <v>13</v>
      </c>
      <c r="AE92" s="38" t="s">
        <v>539</v>
      </c>
      <c r="AF92" s="70"/>
    </row>
    <row r="93" spans="1:32">
      <c r="A93" s="38" t="str">
        <f>Implements77[[#This Row],[Implement type]]&amp;", "&amp;Implements77[[#This Row],[Width]]&amp;" "&amp;Implements77[[#This Row],[Width Unit]]&amp; ", per "&amp;Implements77[[#This Row],[Use basis]]</f>
        <v>Row crop planter, 20 Ft Folding, per acre</v>
      </c>
      <c r="B93" s="111" t="s">
        <v>454</v>
      </c>
      <c r="C93" s="56">
        <v>20</v>
      </c>
      <c r="D93" s="111" t="s">
        <v>519</v>
      </c>
      <c r="E93" s="56">
        <v>8</v>
      </c>
      <c r="F93" s="56" t="s">
        <v>455</v>
      </c>
      <c r="G93" s="99">
        <v>82000</v>
      </c>
      <c r="H93" s="100">
        <v>0.1</v>
      </c>
      <c r="I93" s="59">
        <f t="shared" si="7"/>
        <v>91111.111111111109</v>
      </c>
      <c r="J93" s="60">
        <f>VLOOKUP(Implements77[[#This Row],[ASABEtype]],ASABECoefficients88[],4,FALSE)/Implements77[[#This Row],[Use (hr/yr)]]</f>
        <v>21.428571428571427</v>
      </c>
      <c r="K93" s="56">
        <v>70</v>
      </c>
      <c r="L93" s="62">
        <f>IF(Implements77[[#This Row],[Use basis]]="hour",,K93*(C93*O93*P93)/8.25)</f>
        <v>700</v>
      </c>
      <c r="M93" s="112" t="s">
        <v>589</v>
      </c>
      <c r="N93" s="56" t="s">
        <v>454</v>
      </c>
      <c r="O93" s="56">
        <v>5.5</v>
      </c>
      <c r="P93" s="100">
        <v>0.75</v>
      </c>
      <c r="Q93" s="100">
        <v>1.1499999999999999</v>
      </c>
      <c r="R93" s="56">
        <v>200</v>
      </c>
      <c r="S93"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0.35260541301907483</v>
      </c>
      <c r="T93" s="65">
        <f>Implements77[[#This Row],[TradeIn%]]*Implements77[[#This Row],[PriceL]]</f>
        <v>32126.270963960149</v>
      </c>
      <c r="U93" s="66">
        <f>(Implements77[[#This Row],[PriceP]]-Implements77[[#This Row],[TradeIn$]])/Implements77[[#This Row],[Life (yr)]]/Implements77[[#This Row],[Use (hr/yr)]]</f>
        <v>33.249152690693229</v>
      </c>
      <c r="V93" s="66">
        <f>((Implements77[[#This Row],[PriceP]]+Implements77[[#This Row],[TradeIn$]])/2*($BO$7+$BO$8+$BO$9)+Implements77[[#This Row],[Shed (ft^2)]]*$BO$12)/Implements77[[#This Row],[Use (hr/yr)]]</f>
        <v>74.429821287931944</v>
      </c>
      <c r="W93" s="66">
        <f>Implements77[[#This Row],[PriceL]]*(VLOOKUP(Implements77[[#This Row],[ASABEtype]],$BB$6:$BL$52,2)*(Implements77[[#This Row],[Life (yr)]]*Implements77[[#This Row],[Use (hr/yr)]]/1000)^VLOOKUP(Implements77[[#This Row],[ASABEtype]],$BB$6:$BL$52,3))/Implements77[[#This Row],[Life (yr)]]/Implements77[[#This Row],[Use (hr/yr)]]</f>
        <v>45.543007470601438</v>
      </c>
      <c r="X93" s="66">
        <f>Implements77[[#This Row],[Depr ($/hr)]]+Implements77[[#This Row],[OH ($/hr)]]</f>
        <v>107.67897397862518</v>
      </c>
      <c r="Y93" s="66">
        <f>(Implements77[[#This Row],[PriceP]]-Implements77[[#This Row],[TradeIn$]])/Implements77[[#This Row],[Life (yr)]]/Implements77[[#This Row],[Use (ac/yr)]]</f>
        <v>3.3249152690693231</v>
      </c>
      <c r="Z93" s="67">
        <f>((Implements77[[#This Row],[PriceP]]+Implements77[[#This Row],[TradeIn$]])/2*($BO$7+$BO$8+$BO$9)+Implements77[[#This Row],[Shed (ft^2)]]*$BO$12)/Implements77[[#This Row],[Use (ac/yr)]]</f>
        <v>7.4429821287931945</v>
      </c>
      <c r="AA93" s="68">
        <f>IF(Implements77[[#This Row],[Use basis]]=M212,Implements77[[#This Row],[Rep ($/hr)]],Implements77[[#This Row],[PriceL]]*(VLOOKUP(Implements77[[#This Row],[ASABEtype]],$BB$6:$BL$52,2)*(Implements77[[#This Row],[Life (yr)]]*Implements77[[#This Row],[Use (hr/yr)]]/1000)^VLOOKUP(Implements77[[#This Row],[ASABEtype]],$BB$6:$BL$52,3))/Implements77[[#This Row],[Life (yr)]]/Implements77[[#This Row],[Use (ac/yr)]])</f>
        <v>4.554300747060144</v>
      </c>
      <c r="AB93" s="69">
        <f>IF(Implements77[[#This Row],[Use basis]]="hour","-",$BO$18/(Implements77[[#This Row],[Width]]*Implements77[[#This Row],[Speed]]*Implements77[[#This Row],[Efficiency]]))</f>
        <v>0.1</v>
      </c>
      <c r="AC93" s="70">
        <f>IF(Implements77[[#This Row],[Use basis]]=$M$128,Implements77[[#This Row],[Ownership costs ($/hr)]],SUM(Implements77[[#This Row],[Depr ($/ac)2]:[OH ($/ac)]]))</f>
        <v>10.767897397862518</v>
      </c>
      <c r="AD93" s="114">
        <v>14</v>
      </c>
      <c r="AE93" s="38" t="s">
        <v>539</v>
      </c>
      <c r="AF93" s="70"/>
    </row>
    <row r="94" spans="1:32">
      <c r="A94" s="38" t="str">
        <f>Implements77[[#This Row],[Implement type]]&amp;", "&amp;Implements77[[#This Row],[Width]]&amp;" "&amp;Implements77[[#This Row],[Width Unit]]&amp; ", per "&amp;Implements77[[#This Row],[Use basis]]</f>
        <v>Row crop planter, 30 Ft Folding, per acre</v>
      </c>
      <c r="B94" s="111" t="s">
        <v>454</v>
      </c>
      <c r="C94" s="56">
        <v>30</v>
      </c>
      <c r="D94" s="111" t="s">
        <v>519</v>
      </c>
      <c r="E94" s="56">
        <v>12</v>
      </c>
      <c r="F94" s="56" t="s">
        <v>455</v>
      </c>
      <c r="G94" s="99">
        <v>160000</v>
      </c>
      <c r="H94" s="100">
        <v>0.1</v>
      </c>
      <c r="I94" s="59">
        <f t="shared" si="7"/>
        <v>177777.77777777778</v>
      </c>
      <c r="J94" s="60">
        <f>VLOOKUP(Implements77[[#This Row],[ASABEtype]],ASABECoefficients88[],4,FALSE)/Implements77[[#This Row],[Use (hr/yr)]]</f>
        <v>15</v>
      </c>
      <c r="K94" s="56">
        <v>100</v>
      </c>
      <c r="L94" s="62">
        <f>IF(Implements77[[#This Row],[Use basis]]="hour",,K94*(C94*O94*P94)/8.25)</f>
        <v>1500</v>
      </c>
      <c r="M94" s="112" t="s">
        <v>589</v>
      </c>
      <c r="N94" s="56" t="s">
        <v>454</v>
      </c>
      <c r="O94" s="56">
        <v>5.5</v>
      </c>
      <c r="P94" s="100">
        <v>0.75</v>
      </c>
      <c r="Q94" s="100">
        <v>1.1499999999999999</v>
      </c>
      <c r="R94" s="56">
        <v>300</v>
      </c>
      <c r="S94"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0.4656071203012615</v>
      </c>
      <c r="T94" s="65">
        <f>Implements77[[#This Row],[TradeIn%]]*Implements77[[#This Row],[PriceL]]</f>
        <v>82774.599164668718</v>
      </c>
      <c r="U94" s="66">
        <f>(Implements77[[#This Row],[PriceP]]-Implements77[[#This Row],[TradeIn$]])/Implements77[[#This Row],[Life (yr)]]/Implements77[[#This Row],[Use (hr/yr)]]</f>
        <v>51.483600556887524</v>
      </c>
      <c r="V94" s="66">
        <f>((Implements77[[#This Row],[PriceP]]+Implements77[[#This Row],[TradeIn$]])/2*($BO$7+$BO$8+$BO$9)+Implements77[[#This Row],[Shed (ft^2)]]*$BO$12)/Implements77[[#This Row],[Use (hr/yr)]]</f>
        <v>109.8277601303659</v>
      </c>
      <c r="W94" s="66">
        <f>Implements77[[#This Row],[PriceL]]*(VLOOKUP(Implements77[[#This Row],[ASABEtype]],$BB$6:$BL$52,2)*(Implements77[[#This Row],[Life (yr)]]*Implements77[[#This Row],[Use (hr/yr)]]/1000)^VLOOKUP(Implements77[[#This Row],[ASABEtype]],$BB$6:$BL$52,3))/Implements77[[#This Row],[Life (yr)]]/Implements77[[#This Row],[Use (hr/yr)]]</f>
        <v>88.864404820685721</v>
      </c>
      <c r="X94" s="66">
        <f>Implements77[[#This Row],[Depr ($/hr)]]+Implements77[[#This Row],[OH ($/hr)]]</f>
        <v>161.31136068725343</v>
      </c>
      <c r="Y94" s="66">
        <f>(Implements77[[#This Row],[PriceP]]-Implements77[[#This Row],[TradeIn$]])/Implements77[[#This Row],[Life (yr)]]/Implements77[[#This Row],[Use (ac/yr)]]</f>
        <v>3.432240037125835</v>
      </c>
      <c r="Z94" s="67">
        <f>((Implements77[[#This Row],[PriceP]]+Implements77[[#This Row],[TradeIn$]])/2*($BO$7+$BO$8+$BO$9)+Implements77[[#This Row],[Shed (ft^2)]]*$BO$12)/Implements77[[#This Row],[Use (ac/yr)]]</f>
        <v>7.3218506753577266</v>
      </c>
      <c r="AA94" s="68">
        <f>IF(Implements77[[#This Row],[Use basis]]=M213,Implements77[[#This Row],[Rep ($/hr)]],Implements77[[#This Row],[PriceL]]*(VLOOKUP(Implements77[[#This Row],[ASABEtype]],$BB$6:$BL$52,2)*(Implements77[[#This Row],[Life (yr)]]*Implements77[[#This Row],[Use (hr/yr)]]/1000)^VLOOKUP(Implements77[[#This Row],[ASABEtype]],$BB$6:$BL$52,3))/Implements77[[#This Row],[Life (yr)]]/Implements77[[#This Row],[Use (ac/yr)]])</f>
        <v>5.9242936547123817</v>
      </c>
      <c r="AB94" s="69">
        <f>IF(Implements77[[#This Row],[Use basis]]="hour","-",$BO$18/(Implements77[[#This Row],[Width]]*Implements77[[#This Row],[Speed]]*Implements77[[#This Row],[Efficiency]]))</f>
        <v>6.6666666666666666E-2</v>
      </c>
      <c r="AC94" s="70">
        <f>IF(Implements77[[#This Row],[Use basis]]=$M$128,Implements77[[#This Row],[Ownership costs ($/hr)]],SUM(Implements77[[#This Row],[Depr ($/ac)2]:[OH ($/ac)]]))</f>
        <v>10.754090712483562</v>
      </c>
      <c r="AD94" s="114">
        <v>15</v>
      </c>
      <c r="AE94" s="38" t="s">
        <v>539</v>
      </c>
      <c r="AF94" s="70"/>
    </row>
    <row r="95" spans="1:32">
      <c r="A95" s="38" t="str">
        <f>Implements77[[#This Row],[Implement type]]&amp;", "&amp;Implements77[[#This Row],[Width]]&amp;" "&amp;Implements77[[#This Row],[Width Unit]]&amp; ", per "&amp;Implements77[[#This Row],[Use basis]]</f>
        <v>Row crop planter, 40 Ft Folding, per acre</v>
      </c>
      <c r="B95" s="111" t="s">
        <v>454</v>
      </c>
      <c r="C95" s="56">
        <v>40</v>
      </c>
      <c r="D95" s="111" t="s">
        <v>519</v>
      </c>
      <c r="E95" s="56">
        <v>16</v>
      </c>
      <c r="F95" s="56" t="s">
        <v>455</v>
      </c>
      <c r="G95" s="99">
        <v>255000</v>
      </c>
      <c r="H95" s="100">
        <v>0.15</v>
      </c>
      <c r="I95" s="59">
        <f t="shared" si="7"/>
        <v>300000</v>
      </c>
      <c r="J95" s="60">
        <f>VLOOKUP(Implements77[[#This Row],[ASABEtype]],ASABECoefficients88[],4,FALSE)/Implements77[[#This Row],[Use (hr/yr)]]</f>
        <v>15</v>
      </c>
      <c r="K95" s="56">
        <v>100</v>
      </c>
      <c r="L95" s="62">
        <f>IF(Implements77[[#This Row],[Use basis]]="hour",,K95*(C95*O95*P95)/8.25)</f>
        <v>2000</v>
      </c>
      <c r="M95" s="112" t="s">
        <v>589</v>
      </c>
      <c r="N95" s="56" t="s">
        <v>454</v>
      </c>
      <c r="O95" s="56">
        <v>5.5</v>
      </c>
      <c r="P95" s="100">
        <v>0.75</v>
      </c>
      <c r="Q95" s="100">
        <v>1.1499999999999999</v>
      </c>
      <c r="R95" s="56">
        <v>300</v>
      </c>
      <c r="S95"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0.4656071203012615</v>
      </c>
      <c r="T95" s="65">
        <f>Implements77[[#This Row],[TradeIn%]]*Implements77[[#This Row],[PriceL]]</f>
        <v>139682.13609037845</v>
      </c>
      <c r="U95" s="66">
        <f>(Implements77[[#This Row],[PriceP]]-Implements77[[#This Row],[TradeIn$]])/Implements77[[#This Row],[Life (yr)]]/Implements77[[#This Row],[Use (hr/yr)]]</f>
        <v>76.878575939747691</v>
      </c>
      <c r="V95" s="66">
        <f>((Implements77[[#This Row],[PriceP]]+Implements77[[#This Row],[TradeIn$]])/2*($BO$7+$BO$8+$BO$9)+Implements77[[#This Row],[Shed (ft^2)]]*$BO$12)/Implements77[[#This Row],[Use (hr/yr)]]</f>
        <v>177.04684521999246</v>
      </c>
      <c r="W95" s="66">
        <f>Implements77[[#This Row],[PriceL]]*(VLOOKUP(Implements77[[#This Row],[ASABEtype]],$BB$6:$BL$52,2)*(Implements77[[#This Row],[Life (yr)]]*Implements77[[#This Row],[Use (hr/yr)]]/1000)^VLOOKUP(Implements77[[#This Row],[ASABEtype]],$BB$6:$BL$52,3))/Implements77[[#This Row],[Life (yr)]]/Implements77[[#This Row],[Use (hr/yr)]]</f>
        <v>149.95868313490712</v>
      </c>
      <c r="X95" s="66">
        <f>Implements77[[#This Row],[Depr ($/hr)]]+Implements77[[#This Row],[OH ($/hr)]]</f>
        <v>253.92542115974015</v>
      </c>
      <c r="Y95" s="66">
        <f>(Implements77[[#This Row],[PriceP]]-Implements77[[#This Row],[TradeIn$]])/Implements77[[#This Row],[Life (yr)]]/Implements77[[#This Row],[Use (ac/yr)]]</f>
        <v>3.843928796987385</v>
      </c>
      <c r="Z95" s="67">
        <f>((Implements77[[#This Row],[PriceP]]+Implements77[[#This Row],[TradeIn$]])/2*($BO$7+$BO$8+$BO$9)+Implements77[[#This Row],[Shed (ft^2)]]*$BO$12)/Implements77[[#This Row],[Use (ac/yr)]]</f>
        <v>8.8523422609996238</v>
      </c>
      <c r="AA95" s="68">
        <f>IF(Implements77[[#This Row],[Use basis]]=M214,Implements77[[#This Row],[Rep ($/hr)]],Implements77[[#This Row],[PriceL]]*(VLOOKUP(Implements77[[#This Row],[ASABEtype]],$BB$6:$BL$52,2)*(Implements77[[#This Row],[Life (yr)]]*Implements77[[#This Row],[Use (hr/yr)]]/1000)^VLOOKUP(Implements77[[#This Row],[ASABEtype]],$BB$6:$BL$52,3))/Implements77[[#This Row],[Life (yr)]]/Implements77[[#This Row],[Use (ac/yr)]])</f>
        <v>7.497934156745357</v>
      </c>
      <c r="AB95" s="69">
        <f>IF(Implements77[[#This Row],[Use basis]]="hour","-",$BO$18/(Implements77[[#This Row],[Width]]*Implements77[[#This Row],[Speed]]*Implements77[[#This Row],[Efficiency]]))</f>
        <v>0.05</v>
      </c>
      <c r="AC95" s="70">
        <f>IF(Implements77[[#This Row],[Use basis]]=$M$128,Implements77[[#This Row],[Ownership costs ($/hr)]],SUM(Implements77[[#This Row],[Depr ($/ac)2]:[OH ($/ac)]]))</f>
        <v>12.696271057987008</v>
      </c>
      <c r="AD95" s="114">
        <v>16</v>
      </c>
      <c r="AE95" s="38" t="s">
        <v>539</v>
      </c>
      <c r="AF95" s="70"/>
    </row>
    <row r="96" spans="1:32">
      <c r="A96" s="38" t="str">
        <f>Implements77[[#This Row],[Implement type]]&amp;", "&amp;Implements77[[#This Row],[Width]]&amp;" "&amp;Implements77[[#This Row],[Width Unit]]&amp; ", per "&amp;Implements77[[#This Row],[Use basis]]</f>
        <v>Row crop planter, 60 Ft Folding, per acre</v>
      </c>
      <c r="B96" s="111" t="s">
        <v>454</v>
      </c>
      <c r="C96" s="56">
        <v>60</v>
      </c>
      <c r="D96" s="111" t="s">
        <v>519</v>
      </c>
      <c r="E96" s="56">
        <v>24</v>
      </c>
      <c r="F96" s="56" t="s">
        <v>455</v>
      </c>
      <c r="G96" s="99">
        <v>321500</v>
      </c>
      <c r="H96" s="100">
        <v>0.2</v>
      </c>
      <c r="I96" s="59">
        <f t="shared" si="7"/>
        <v>401875</v>
      </c>
      <c r="J96" s="60">
        <f>VLOOKUP(Implements77[[#This Row],[ASABEtype]],ASABECoefficients88[],4,FALSE)/Implements77[[#This Row],[Use (hr/yr)]]</f>
        <v>15</v>
      </c>
      <c r="K96" s="56">
        <v>100</v>
      </c>
      <c r="L96" s="62">
        <f>IF(Implements77[[#This Row],[Use basis]]="hour",,K96*(C96*O96*P96)/8.25)</f>
        <v>3000</v>
      </c>
      <c r="M96" s="112" t="s">
        <v>589</v>
      </c>
      <c r="N96" s="56" t="s">
        <v>454</v>
      </c>
      <c r="O96" s="56">
        <v>5.5</v>
      </c>
      <c r="P96" s="100">
        <v>0.75</v>
      </c>
      <c r="Q96" s="100">
        <v>1.1499999999999999</v>
      </c>
      <c r="R96" s="56">
        <v>300</v>
      </c>
      <c r="S96"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0.4656071203012615</v>
      </c>
      <c r="T96" s="65">
        <f>Implements77[[#This Row],[TradeIn%]]*Implements77[[#This Row],[PriceL]]</f>
        <v>187115.86147106945</v>
      </c>
      <c r="U96" s="66">
        <f>(Implements77[[#This Row],[PriceP]]-Implements77[[#This Row],[TradeIn$]])/Implements77[[#This Row],[Life (yr)]]/Implements77[[#This Row],[Use (hr/yr)]]</f>
        <v>89.589425685953699</v>
      </c>
      <c r="V96" s="66">
        <f>((Implements77[[#This Row],[PriceP]]+Implements77[[#This Row],[TradeIn$]])/2*($BO$7+$BO$8+$BO$9)+Implements77[[#This Row],[Shed (ft^2)]]*$BO$12)/Implements77[[#This Row],[Use (hr/yr)]]</f>
        <v>227.46251870094821</v>
      </c>
      <c r="W96" s="66">
        <f>Implements77[[#This Row],[PriceL]]*(VLOOKUP(Implements77[[#This Row],[ASABEtype]],$BB$6:$BL$52,2)*(Implements77[[#This Row],[Life (yr)]]*Implements77[[#This Row],[Use (hr/yr)]]/1000)^VLOOKUP(Implements77[[#This Row],[ASABEtype]],$BB$6:$BL$52,3))/Implements77[[#This Row],[Life (yr)]]/Implements77[[#This Row],[Use (hr/yr)]]</f>
        <v>200.88215261613604</v>
      </c>
      <c r="X96" s="66">
        <f>Implements77[[#This Row],[Depr ($/hr)]]+Implements77[[#This Row],[OH ($/hr)]]</f>
        <v>317.05194438690194</v>
      </c>
      <c r="Y96" s="66">
        <f>(Implements77[[#This Row],[PriceP]]-Implements77[[#This Row],[TradeIn$]])/Implements77[[#This Row],[Life (yr)]]/Implements77[[#This Row],[Use (ac/yr)]]</f>
        <v>2.98631418953179</v>
      </c>
      <c r="Z96" s="67">
        <f>((Implements77[[#This Row],[PriceP]]+Implements77[[#This Row],[TradeIn$]])/2*($BO$7+$BO$8+$BO$9)+Implements77[[#This Row],[Shed (ft^2)]]*$BO$12)/Implements77[[#This Row],[Use (ac/yr)]]</f>
        <v>7.5820839566982734</v>
      </c>
      <c r="AA96" s="68">
        <f>IF(Implements77[[#This Row],[Use basis]]=M215,Implements77[[#This Row],[Rep ($/hr)]],Implements77[[#This Row],[PriceL]]*(VLOOKUP(Implements77[[#This Row],[ASABEtype]],$BB$6:$BL$52,2)*(Implements77[[#This Row],[Life (yr)]]*Implements77[[#This Row],[Use (hr/yr)]]/1000)^VLOOKUP(Implements77[[#This Row],[ASABEtype]],$BB$6:$BL$52,3))/Implements77[[#This Row],[Life (yr)]]/Implements77[[#This Row],[Use (ac/yr)]])</f>
        <v>6.6960717538712018</v>
      </c>
      <c r="AB96" s="69">
        <f>IF(Implements77[[#This Row],[Use basis]]="hour","-",$BO$18/(Implements77[[#This Row],[Width]]*Implements77[[#This Row],[Speed]]*Implements77[[#This Row],[Efficiency]]))</f>
        <v>3.3333333333333333E-2</v>
      </c>
      <c r="AC96" s="70">
        <f>IF(Implements77[[#This Row],[Use basis]]=$M$128,Implements77[[#This Row],[Ownership costs ($/hr)]],SUM(Implements77[[#This Row],[Depr ($/ac)2]:[OH ($/ac)]]))</f>
        <v>10.568398146230063</v>
      </c>
      <c r="AD96" s="114">
        <v>17</v>
      </c>
      <c r="AE96" s="38" t="s">
        <v>539</v>
      </c>
      <c r="AF96" s="70"/>
    </row>
    <row r="97" spans="1:51">
      <c r="A97" s="38" t="str">
        <f>Implements77[[#This Row],[Implement type]]&amp;", "&amp;Implements77[[#This Row],[Width]]&amp;" "&amp;Implements77[[#This Row],[Width Unit]]&amp; ", per "&amp;Implements77[[#This Row],[Use basis]]</f>
        <v>Chisel plow, 22 Ft Folding, per acre</v>
      </c>
      <c r="B97" s="111" t="s">
        <v>423</v>
      </c>
      <c r="C97" s="56">
        <v>22</v>
      </c>
      <c r="D97" s="111" t="s">
        <v>519</v>
      </c>
      <c r="E97" s="56"/>
      <c r="F97" s="56"/>
      <c r="G97" s="99">
        <v>62500</v>
      </c>
      <c r="H97" s="100">
        <v>0.1</v>
      </c>
      <c r="I97" s="59">
        <f t="shared" si="7"/>
        <v>69444.444444444438</v>
      </c>
      <c r="J97" s="60">
        <f>VLOOKUP(Implements77[[#This Row],[ASABEtype]],ASABECoefficients88[],4,FALSE)/Implements77[[#This Row],[Use (hr/yr)]]</f>
        <v>33.333333333333336</v>
      </c>
      <c r="K97" s="56">
        <v>60</v>
      </c>
      <c r="L97" s="62">
        <f>IF(Implements77[[#This Row],[Use basis]]="hour",,K97*(C97*O97*P97)/8.25)</f>
        <v>680</v>
      </c>
      <c r="M97" s="112" t="s">
        <v>589</v>
      </c>
      <c r="N97" s="56" t="s">
        <v>423</v>
      </c>
      <c r="O97" s="56">
        <v>5</v>
      </c>
      <c r="P97" s="100">
        <v>0.85</v>
      </c>
      <c r="Q97" s="100">
        <v>1.05</v>
      </c>
      <c r="R97" s="56">
        <v>250</v>
      </c>
      <c r="S97"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0.16583589106640825</v>
      </c>
      <c r="T97" s="119">
        <f>Implements77[[#This Row],[TradeIn%]]*Implements77[[#This Row],[PriceL]]</f>
        <v>11516.381324056129</v>
      </c>
      <c r="U97" s="120">
        <f>(Implements77[[#This Row],[PriceP]]-Implements77[[#This Row],[TradeIn$]])/Implements77[[#This Row],[Life (yr)]]/Implements77[[#This Row],[Use (hr/yr)]]</f>
        <v>25.491809337971933</v>
      </c>
      <c r="V97" s="121">
        <f>((Implements77[[#This Row],[PriceP]]+Implements77[[#This Row],[TradeIn$]])/2*($BO$7+$BO$8+$BO$9)+Implements77[[#This Row],[Shed (ft^2)]]*$BO$12)/Implements77[[#This Row],[Use (hr/yr)]]</f>
        <v>57.920414559824728</v>
      </c>
      <c r="W97" s="120">
        <f>Implements77[[#This Row],[PriceL]]*(VLOOKUP(Implements77[[#This Row],[ASABEtype]],$BB$6:$BL$52,2)*(Implements77[[#This Row],[Life (yr)]]*Implements77[[#This Row],[Use (hr/yr)]]/1000)^VLOOKUP(Implements77[[#This Row],[ASABEtype]],$BB$6:$BL$52,3))/Implements77[[#This Row],[Life (yr)]]/Implements77[[#This Row],[Use (hr/yr)]]</f>
        <v>25.657098265028505</v>
      </c>
      <c r="X97" s="120">
        <f>Implements77[[#This Row],[Depr ($/hr)]]+Implements77[[#This Row],[OH ($/hr)]]</f>
        <v>83.412223897796665</v>
      </c>
      <c r="Y97" s="66">
        <f>(Implements77[[#This Row],[PriceP]]-Implements77[[#This Row],[TradeIn$]])/Implements77[[#This Row],[Life (yr)]]/Implements77[[#This Row],[Use (ac/yr)]]</f>
        <v>2.2492772945269355</v>
      </c>
      <c r="Z97" s="67">
        <f>((Implements77[[#This Row],[PriceP]]+Implements77[[#This Row],[TradeIn$]])/2*($BO$7+$BO$8+$BO$9)+Implements77[[#This Row],[Shed (ft^2)]]*$BO$12)/Implements77[[#This Row],[Use (ac/yr)]]</f>
        <v>5.1106248141021817</v>
      </c>
      <c r="AA97" s="68">
        <f>IF(Implements77[[#This Row],[Use basis]]=M216,Implements77[[#This Row],[Rep ($/hr)]],Implements77[[#This Row],[PriceL]]*(VLOOKUP(Implements77[[#This Row],[ASABEtype]],$BB$6:$BL$52,2)*(Implements77[[#This Row],[Life (yr)]]*Implements77[[#This Row],[Use (hr/yr)]]/1000)^VLOOKUP(Implements77[[#This Row],[ASABEtype]],$BB$6:$BL$52,3))/Implements77[[#This Row],[Life (yr)]]/Implements77[[#This Row],[Use (ac/yr)]])</f>
        <v>2.2638616116201624</v>
      </c>
      <c r="AB97" s="69">
        <f>IF(Implements77[[#This Row],[Use basis]]="hour","-",$BO$18/(Implements77[[#This Row],[Width]]*Implements77[[#This Row],[Speed]]*Implements77[[#This Row],[Efficiency]]))</f>
        <v>8.8235294117647065E-2</v>
      </c>
      <c r="AC97" s="70">
        <f>IF(Implements77[[#This Row],[Use basis]]=$M$128,Implements77[[#This Row],[Ownership costs ($/hr)]],SUM(Implements77[[#This Row],[Depr ($/ac)2]:[OH ($/ac)]]))</f>
        <v>7.3599021086291172</v>
      </c>
      <c r="AD97" s="114">
        <v>1</v>
      </c>
      <c r="AE97" s="38" t="s">
        <v>538</v>
      </c>
      <c r="AF97" s="70"/>
    </row>
    <row r="98" spans="1:51">
      <c r="A98" s="38" t="str">
        <f>Implements77[[#This Row],[Implement type]]&amp;", "&amp;Implements77[[#This Row],[Width]]&amp;" "&amp;Implements77[[#This Row],[Width Unit]]&amp; ", per "&amp;Implements77[[#This Row],[Use basis]]</f>
        <v>Chisel plow, 36 Ft Folding, per acre</v>
      </c>
      <c r="B98" s="111" t="s">
        <v>423</v>
      </c>
      <c r="C98" s="56">
        <v>36</v>
      </c>
      <c r="D98" s="111" t="s">
        <v>519</v>
      </c>
      <c r="E98" s="56"/>
      <c r="F98" s="56"/>
      <c r="G98" s="99">
        <v>80500</v>
      </c>
      <c r="H98" s="100">
        <v>0.1</v>
      </c>
      <c r="I98" s="59">
        <f t="shared" si="7"/>
        <v>89444.444444444438</v>
      </c>
      <c r="J98" s="60">
        <f>VLOOKUP(Implements77[[#This Row],[ASABEtype]],ASABECoefficients88[],4,FALSE)/Implements77[[#This Row],[Use (hr/yr)]]</f>
        <v>33.333333333333336</v>
      </c>
      <c r="K98" s="56">
        <v>60</v>
      </c>
      <c r="L98" s="62">
        <f>IF(Implements77[[#This Row],[Use basis]]="hour",,K98*(C98*O98*P98)/8.25)</f>
        <v>1112.7272727272727</v>
      </c>
      <c r="M98" s="112" t="s">
        <v>589</v>
      </c>
      <c r="N98" s="56" t="s">
        <v>423</v>
      </c>
      <c r="O98" s="56">
        <v>5</v>
      </c>
      <c r="P98" s="100">
        <v>0.85</v>
      </c>
      <c r="Q98" s="100">
        <v>1.05</v>
      </c>
      <c r="R98" s="56">
        <v>370</v>
      </c>
      <c r="S98"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0.16583589106640825</v>
      </c>
      <c r="T98" s="65">
        <f>Implements77[[#This Row],[TradeIn%]]*Implements77[[#This Row],[PriceL]]</f>
        <v>14833.099145384293</v>
      </c>
      <c r="U98" s="66">
        <f>(Implements77[[#This Row],[PriceP]]-Implements77[[#This Row],[TradeIn$]])/Implements77[[#This Row],[Life (yr)]]/Implements77[[#This Row],[Use (hr/yr)]]</f>
        <v>32.833450427307852</v>
      </c>
      <c r="V98" s="66">
        <f>((Implements77[[#This Row],[PriceP]]+Implements77[[#This Row],[TradeIn$]])/2*($BO$7+$BO$8+$BO$9)+Implements77[[#This Row],[Shed (ft^2)]]*$BO$12)/Implements77[[#This Row],[Use (hr/yr)]]</f>
        <v>75.241493953054245</v>
      </c>
      <c r="W98" s="66">
        <f>Implements77[[#This Row],[PriceL]]*(VLOOKUP(Implements77[[#This Row],[ASABEtype]],$BB$6:$BL$52,2)*(Implements77[[#This Row],[Life (yr)]]*Implements77[[#This Row],[Use (hr/yr)]]/1000)^VLOOKUP(Implements77[[#This Row],[ASABEtype]],$BB$6:$BL$52,3))/Implements77[[#This Row],[Life (yr)]]/Implements77[[#This Row],[Use (hr/yr)]]</f>
        <v>33.046342565356717</v>
      </c>
      <c r="X98" s="66">
        <f>Implements77[[#This Row],[Depr ($/hr)]]+Implements77[[#This Row],[OH ($/hr)]]</f>
        <v>108.0749443803621</v>
      </c>
      <c r="Y98" s="66">
        <f>(Implements77[[#This Row],[PriceP]]-Implements77[[#This Row],[TradeIn$]])/Implements77[[#This Row],[Life (yr)]]/Implements77[[#This Row],[Use (ac/yr)]]</f>
        <v>1.7704311504920902</v>
      </c>
      <c r="Z98" s="67">
        <f>((Implements77[[#This Row],[PriceP]]+Implements77[[#This Row],[TradeIn$]])/2*($BO$7+$BO$8+$BO$9)+Implements77[[#This Row],[Shed (ft^2)]]*$BO$12)/Implements77[[#This Row],[Use (ac/yr)]]</f>
        <v>4.0571393798215523</v>
      </c>
      <c r="AA98" s="68">
        <f>IF(Implements77[[#This Row],[Use basis]]=M217,Implements77[[#This Row],[Rep ($/hr)]],Implements77[[#This Row],[PriceL]]*(VLOOKUP(Implements77[[#This Row],[ASABEtype]],$BB$6:$BL$52,2)*(Implements77[[#This Row],[Life (yr)]]*Implements77[[#This Row],[Use (hr/yr)]]/1000)^VLOOKUP(Implements77[[#This Row],[ASABEtype]],$BB$6:$BL$52,3))/Implements77[[#This Row],[Life (yr)]]/Implements77[[#This Row],[Use (ac/yr)]])</f>
        <v>1.7819106285241366</v>
      </c>
      <c r="AB98" s="69">
        <f>IF(Implements77[[#This Row],[Use basis]]="hour","-",$BO$18/(Implements77[[#This Row],[Width]]*Implements77[[#This Row],[Speed]]*Implements77[[#This Row],[Efficiency]]))</f>
        <v>5.3921568627450983E-2</v>
      </c>
      <c r="AC98" s="70">
        <f>IF(Implements77[[#This Row],[Use basis]]=$M$128,Implements77[[#This Row],[Ownership costs ($/hr)]],SUM(Implements77[[#This Row],[Depr ($/ac)2]:[OH ($/ac)]]))</f>
        <v>5.8275705303136425</v>
      </c>
      <c r="AD98" s="114">
        <v>2</v>
      </c>
      <c r="AE98" s="38" t="s">
        <v>538</v>
      </c>
      <c r="AF98" s="70"/>
    </row>
    <row r="99" spans="1:51">
      <c r="A99" s="38" t="str">
        <f>Implements77[[#This Row],[Implement type]]&amp;", "&amp;Implements77[[#This Row],[Width]]&amp;" "&amp;Implements77[[#This Row],[Width Unit]]</f>
        <v>Subsoiler, 10 Ft</v>
      </c>
      <c r="B99" s="55" t="s">
        <v>700</v>
      </c>
      <c r="C99" s="56">
        <v>10</v>
      </c>
      <c r="D99" s="55" t="s">
        <v>424</v>
      </c>
      <c r="E99" s="56"/>
      <c r="F99" s="55" t="s">
        <v>701</v>
      </c>
      <c r="G99" s="57">
        <v>21000</v>
      </c>
      <c r="H99" s="58">
        <v>0.1</v>
      </c>
      <c r="I99" s="59">
        <f t="shared" si="7"/>
        <v>23333.333333333332</v>
      </c>
      <c r="J99" s="60">
        <f>VLOOKUP(Implements77[[#This Row],[ASABEtype]],ASABECoefficients88[],4,FALSE)/Implements77[[#This Row],[Use (hr/yr)]]</f>
        <v>26.666666666666668</v>
      </c>
      <c r="K99" s="61">
        <v>75</v>
      </c>
      <c r="L99" s="62">
        <f>IF(Implements77[[#This Row],[Use basis]]="hour",,K99*(C99*O99*P99)/8.25)</f>
        <v>463.63636363636363</v>
      </c>
      <c r="M99" s="63" t="s">
        <v>589</v>
      </c>
      <c r="N99" s="56" t="s">
        <v>423</v>
      </c>
      <c r="O99" s="56">
        <v>6</v>
      </c>
      <c r="P99" s="58">
        <v>0.85</v>
      </c>
      <c r="Q99" s="58">
        <v>1.05</v>
      </c>
      <c r="R99" s="56">
        <v>100</v>
      </c>
      <c r="S99"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0.20217552136588318</v>
      </c>
      <c r="T99" s="65">
        <f>Implements77[[#This Row],[TradeIn%]]*Implements77[[#This Row],[PriceL]]</f>
        <v>4717.4288318706076</v>
      </c>
      <c r="U99" s="66">
        <f>(Implements77[[#This Row],[PriceP]]-Implements77[[#This Row],[TradeIn$]])/Implements77[[#This Row],[Life (yr)]]/Implements77[[#This Row],[Use (hr/yr)]]</f>
        <v>8.1412855840646952</v>
      </c>
      <c r="V99" s="66">
        <f>((Implements77[[#This Row],[PriceP]]+Implements77[[#This Row],[TradeIn$]])/2*($BO$7+$BO$8+$BO$9)+Implements77[[#This Row],[Shed (ft^2)]]*$BO$12)/Implements77[[#This Row],[Use (hr/yr)]]</f>
        <v>16.239949677470324</v>
      </c>
      <c r="W99" s="66">
        <f>Implements77[[#This Row],[PriceL]]*(VLOOKUP(Implements77[[#This Row],[ASABEtype]],$BB$6:$BL$52,2)*(Implements77[[#This Row],[Life (yr)]]*Implements77[[#This Row],[Use (hr/yr)]]/1000)^VLOOKUP(Implements77[[#This Row],[ASABEtype]],$BB$6:$BL$52,3))/Implements77[[#This Row],[Life (yr)]]/Implements77[[#This Row],[Use (hr/yr)]]</f>
        <v>8.6207850170495757</v>
      </c>
      <c r="X99" s="66">
        <f>Implements77[[#This Row],[Depr ($/hr)]]+Implements77[[#This Row],[OH ($/hr)]]</f>
        <v>24.381235261535018</v>
      </c>
      <c r="Y99" s="66">
        <f>(Implements77[[#This Row],[PriceP]]-Implements77[[#This Row],[TradeIn$]])/Implements77[[#This Row],[Life (yr)]]/Implements77[[#This Row],[Use (ac/yr)]]</f>
        <v>1.3169726680104656</v>
      </c>
      <c r="Z99" s="67">
        <f>((Implements77[[#This Row],[PriceP]]+Implements77[[#This Row],[TradeIn$]])/2*($BO$7+$BO$8+$BO$9)+Implements77[[#This Row],[Shed (ft^2)]]*$BO$12)/Implements77[[#This Row],[Use (ac/yr)]]</f>
        <v>2.6270506831201996</v>
      </c>
      <c r="AA99" s="68">
        <f>IF(Implements77[[#This Row],[Use basis]]=M218,Implements77[[#This Row],[Rep ($/hr)]],Implements77[[#This Row],[PriceL]]*(VLOOKUP(Implements77[[#This Row],[ASABEtype]],$BB$6:$BL$52,2)*(Implements77[[#This Row],[Life (yr)]]*Implements77[[#This Row],[Use (hr/yr)]]/1000)^VLOOKUP(Implements77[[#This Row],[ASABEtype]],$BB$6:$BL$52,3))/Implements77[[#This Row],[Life (yr)]]/Implements77[[#This Row],[Use (ac/yr)]])</f>
        <v>1.3945387527580198</v>
      </c>
      <c r="AB99" s="69">
        <f>IF(Implements77[[#This Row],[Use basis]]="hour","-",$BO$18/(Implements77[[#This Row],[Width]]*Implements77[[#This Row],[Speed]]*Implements77[[#This Row],[Efficiency]]))</f>
        <v>0.16176470588235295</v>
      </c>
      <c r="AC99" s="70">
        <f>IF(Implements77[[#This Row],[Use basis]]=$M$128,Implements77[[#This Row],[Ownership costs ($/hr)]],SUM(Implements77[[#This Row],[Depr ($/ac)2]:[OH ($/ac)]]))</f>
        <v>3.9440233511306655</v>
      </c>
      <c r="AD99" s="114">
        <v>3</v>
      </c>
      <c r="AE99" s="38" t="s">
        <v>538</v>
      </c>
      <c r="AF99" s="70"/>
    </row>
    <row r="100" spans="1:51">
      <c r="A100" s="38" t="str">
        <f>Implements77[[#This Row],[Implement type]]&amp;", "&amp;Implements77[[#This Row],[Width]]&amp;" "&amp;Implements77[[#This Row],[Width Unit]]</f>
        <v>Subsoiler, 15 Ft</v>
      </c>
      <c r="B100" s="55" t="s">
        <v>700</v>
      </c>
      <c r="C100" s="56">
        <v>15</v>
      </c>
      <c r="D100" s="55" t="s">
        <v>424</v>
      </c>
      <c r="E100" s="56"/>
      <c r="F100" s="55" t="s">
        <v>702</v>
      </c>
      <c r="G100" s="57">
        <v>25500</v>
      </c>
      <c r="H100" s="58">
        <v>0.1</v>
      </c>
      <c r="I100" s="59">
        <f t="shared" si="7"/>
        <v>28333.333333333332</v>
      </c>
      <c r="J100" s="60">
        <f>VLOOKUP(Implements77[[#This Row],[ASABEtype]],ASABECoefficients88[],4,FALSE)/Implements77[[#This Row],[Use (hr/yr)]]</f>
        <v>26.666666666666668</v>
      </c>
      <c r="K100" s="61">
        <v>75</v>
      </c>
      <c r="L100" s="62">
        <f>IF(Implements77[[#This Row],[Use basis]]="hour",,K100*(C100*O100*P100)/8.25)</f>
        <v>695.4545454545455</v>
      </c>
      <c r="M100" s="63" t="s">
        <v>589</v>
      </c>
      <c r="N100" s="56" t="s">
        <v>423</v>
      </c>
      <c r="O100" s="56">
        <v>6</v>
      </c>
      <c r="P100" s="58">
        <v>0.85</v>
      </c>
      <c r="Q100" s="58">
        <v>1.05</v>
      </c>
      <c r="R100" s="56">
        <v>140</v>
      </c>
      <c r="S100"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0.20217552136588318</v>
      </c>
      <c r="T100" s="65">
        <f>Implements77[[#This Row],[TradeIn%]]*Implements77[[#This Row],[PriceL]]</f>
        <v>5728.3064387000231</v>
      </c>
      <c r="U100" s="66">
        <f>(Implements77[[#This Row],[PriceP]]-Implements77[[#This Row],[TradeIn$]])/Implements77[[#This Row],[Life (yr)]]/Implements77[[#This Row],[Use (hr/yr)]]</f>
        <v>9.8858467806499881</v>
      </c>
      <c r="V100" s="66">
        <f>((Implements77[[#This Row],[PriceP]]+Implements77[[#This Row],[TradeIn$]])/2*($BO$7+$BO$8+$BO$9)+Implements77[[#This Row],[Shed (ft^2)]]*$BO$12)/Implements77[[#This Row],[Use (hr/yr)]]</f>
        <v>19.918034132166348</v>
      </c>
      <c r="W100" s="66">
        <f>Implements77[[#This Row],[PriceL]]*(VLOOKUP(Implements77[[#This Row],[ASABEtype]],$BB$6:$BL$52,2)*(Implements77[[#This Row],[Life (yr)]]*Implements77[[#This Row],[Use (hr/yr)]]/1000)^VLOOKUP(Implements77[[#This Row],[ASABEtype]],$BB$6:$BL$52,3))/Implements77[[#This Row],[Life (yr)]]/Implements77[[#This Row],[Use (hr/yr)]]</f>
        <v>10.468096092131628</v>
      </c>
      <c r="X100" s="66">
        <f>Implements77[[#This Row],[Depr ($/hr)]]+Implements77[[#This Row],[OH ($/hr)]]</f>
        <v>29.803880912816336</v>
      </c>
      <c r="Y100" s="66">
        <f>(Implements77[[#This Row],[PriceP]]-Implements77[[#This Row],[TradeIn$]])/Implements77[[#This Row],[Life (yr)]]/Implements77[[#This Row],[Use (ac/yr)]]</f>
        <v>1.0661207312465673</v>
      </c>
      <c r="Z100" s="67">
        <f>((Implements77[[#This Row],[PriceP]]+Implements77[[#This Row],[TradeIn$]])/2*($BO$7+$BO$8+$BO$9)+Implements77[[#This Row],[Shed (ft^2)]]*$BO$12)/Implements77[[#This Row],[Use (ac/yr)]]</f>
        <v>2.1480232887630373</v>
      </c>
      <c r="AA100" s="68">
        <f>IF(Implements77[[#This Row],[Use basis]]=M219,Implements77[[#This Row],[Rep ($/hr)]],Implements77[[#This Row],[PriceL]]*(VLOOKUP(Implements77[[#This Row],[ASABEtype]],$BB$6:$BL$52,2)*(Implements77[[#This Row],[Life (yr)]]*Implements77[[#This Row],[Use (hr/yr)]]/1000)^VLOOKUP(Implements77[[#This Row],[ASABEtype]],$BB$6:$BL$52,3))/Implements77[[#This Row],[Life (yr)]]/Implements77[[#This Row],[Use (ac/yr)]])</f>
        <v>1.1289123236612539</v>
      </c>
      <c r="AB100" s="69">
        <f>IF(Implements77[[#This Row],[Use basis]]="hour","-",$BO$18/(Implements77[[#This Row],[Width]]*Implements77[[#This Row],[Speed]]*Implements77[[#This Row],[Efficiency]]))</f>
        <v>0.10784313725490197</v>
      </c>
      <c r="AC100" s="70">
        <f>IF(Implements77[[#This Row],[Use basis]]=$M$128,Implements77[[#This Row],[Ownership costs ($/hr)]],SUM(Implements77[[#This Row],[Depr ($/ac)2]:[OH ($/ac)]]))</f>
        <v>3.2141440200096048</v>
      </c>
      <c r="AD100" s="114">
        <v>4</v>
      </c>
      <c r="AE100" s="38" t="s">
        <v>538</v>
      </c>
      <c r="AF100" s="70"/>
    </row>
    <row r="101" spans="1:51">
      <c r="A101" s="38" t="str">
        <f>Implements77[[#This Row],[Implement type]]&amp;", "&amp;Implements77[[#This Row],[Width]]&amp;" "&amp;Implements77[[#This Row],[Width Unit]]</f>
        <v>Subsoiler, 20 Ft Folding</v>
      </c>
      <c r="B101" s="55" t="s">
        <v>700</v>
      </c>
      <c r="C101" s="56">
        <v>20</v>
      </c>
      <c r="D101" s="55" t="s">
        <v>519</v>
      </c>
      <c r="E101" s="56"/>
      <c r="F101" s="55" t="s">
        <v>703</v>
      </c>
      <c r="G101" s="57">
        <v>34700</v>
      </c>
      <c r="H101" s="58">
        <v>0.1</v>
      </c>
      <c r="I101" s="59">
        <f t="shared" si="7"/>
        <v>38555.555555555555</v>
      </c>
      <c r="J101" s="60">
        <f>VLOOKUP(Implements77[[#This Row],[ASABEtype]],ASABECoefficients88[],4,FALSE)/Implements77[[#This Row],[Use (hr/yr)]]</f>
        <v>26.666666666666668</v>
      </c>
      <c r="K101" s="61">
        <v>75</v>
      </c>
      <c r="L101" s="62">
        <f>IF(Implements77[[#This Row],[Use basis]]="hour",,K101*(C101*O101*P101)/8.25)</f>
        <v>927.27272727272725</v>
      </c>
      <c r="M101" s="63" t="s">
        <v>589</v>
      </c>
      <c r="N101" s="56" t="s">
        <v>423</v>
      </c>
      <c r="O101" s="56">
        <v>6</v>
      </c>
      <c r="P101" s="58">
        <v>0.85</v>
      </c>
      <c r="Q101" s="58">
        <v>1.05</v>
      </c>
      <c r="R101" s="56">
        <v>120</v>
      </c>
      <c r="S101"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0.20217552136588318</v>
      </c>
      <c r="T101" s="65">
        <f>Implements77[[#This Row],[TradeIn%]]*Implements77[[#This Row],[PriceL]]</f>
        <v>7794.9895459957179</v>
      </c>
      <c r="U101" s="66">
        <f>(Implements77[[#This Row],[PriceP]]-Implements77[[#This Row],[TradeIn$]])/Implements77[[#This Row],[Life (yr)]]/Implements77[[#This Row],[Use (hr/yr)]]</f>
        <v>13.45250522700214</v>
      </c>
      <c r="V101" s="66">
        <f>((Implements77[[#This Row],[PriceP]]+Implements77[[#This Row],[TradeIn$]])/2*($BO$7+$BO$8+$BO$9)+Implements77[[#This Row],[Shed (ft^2)]]*$BO$12)/Implements77[[#This Row],[Use (hr/yr)]]</f>
        <v>26.352043832137472</v>
      </c>
      <c r="W101" s="66">
        <f>Implements77[[#This Row],[PriceL]]*(VLOOKUP(Implements77[[#This Row],[ASABEtype]],$BB$6:$BL$52,2)*(Implements77[[#This Row],[Life (yr)]]*Implements77[[#This Row],[Use (hr/yr)]]/1000)^VLOOKUP(Implements77[[#This Row],[ASABEtype]],$BB$6:$BL$52,3))/Implements77[[#This Row],[Life (yr)]]/Implements77[[#This Row],[Use (hr/yr)]]</f>
        <v>14.244820956743821</v>
      </c>
      <c r="X101" s="66">
        <f>Implements77[[#This Row],[Depr ($/hr)]]+Implements77[[#This Row],[OH ($/hr)]]</f>
        <v>39.80454905913961</v>
      </c>
      <c r="Y101" s="66">
        <f>(Implements77[[#This Row],[PriceP]]-Implements77[[#This Row],[TradeIn$]])/Implements77[[#This Row],[Life (yr)]]/Implements77[[#This Row],[Use (ac/yr)]]</f>
        <v>1.0880702757134084</v>
      </c>
      <c r="Z101" s="67">
        <f>((Implements77[[#This Row],[PriceP]]+Implements77[[#This Row],[TradeIn$]])/2*($BO$7+$BO$8+$BO$9)+Implements77[[#This Row],[Shed (ft^2)]]*$BO$12)/Implements77[[#This Row],[Use (ac/yr)]]</f>
        <v>2.1314153099522954</v>
      </c>
      <c r="AA101" s="68">
        <f>IF(Implements77[[#This Row],[Use basis]]=M220,Implements77[[#This Row],[Rep ($/hr)]],Implements77[[#This Row],[PriceL]]*(VLOOKUP(Implements77[[#This Row],[ASABEtype]],$BB$6:$BL$52,2)*(Implements77[[#This Row],[Life (yr)]]*Implements77[[#This Row],[Use (hr/yr)]]/1000)^VLOOKUP(Implements77[[#This Row],[ASABEtype]],$BB$6:$BL$52,3))/Implements77[[#This Row],[Life (yr)]]/Implements77[[#This Row],[Use (ac/yr)]])</f>
        <v>1.1521546362072208</v>
      </c>
      <c r="AB101" s="69">
        <f>IF(Implements77[[#This Row],[Use basis]]="hour","-",$BO$18/(Implements77[[#This Row],[Width]]*Implements77[[#This Row],[Speed]]*Implements77[[#This Row],[Efficiency]]))</f>
        <v>8.0882352941176475E-2</v>
      </c>
      <c r="AC101" s="70">
        <f>IF(Implements77[[#This Row],[Use basis]]=$M$128,Implements77[[#This Row],[Ownership costs ($/hr)]],SUM(Implements77[[#This Row],[Depr ($/ac)2]:[OH ($/ac)]]))</f>
        <v>3.2194855856657041</v>
      </c>
      <c r="AD101" s="114">
        <v>5</v>
      </c>
      <c r="AE101" s="38" t="s">
        <v>538</v>
      </c>
      <c r="AF101" s="70"/>
    </row>
    <row r="102" spans="1:51">
      <c r="A102" s="38" t="str">
        <f>Implements77[[#This Row],[Implement type]]&amp;", "&amp;Implements77[[#This Row],[Width]]&amp;" "&amp;Implements77[[#This Row],[Width Unit]]&amp; ", per "&amp;Implements77[[#This Row],[Use basis]]</f>
        <v>Chisel plow, 55 Ft Folding, per acre</v>
      </c>
      <c r="B102" s="111" t="s">
        <v>423</v>
      </c>
      <c r="C102" s="56">
        <v>55</v>
      </c>
      <c r="D102" s="111" t="s">
        <v>519</v>
      </c>
      <c r="E102" s="56"/>
      <c r="F102" s="56"/>
      <c r="G102" s="99">
        <v>141000</v>
      </c>
      <c r="H102" s="100">
        <v>0.15</v>
      </c>
      <c r="I102" s="59">
        <f t="shared" si="7"/>
        <v>165882.35294117648</v>
      </c>
      <c r="J102" s="60">
        <f>VLOOKUP(Implements77[[#This Row],[ASABEtype]],ASABECoefficients88[],4,FALSE)/Implements77[[#This Row],[Use (hr/yr)]]</f>
        <v>26.666666666666668</v>
      </c>
      <c r="K102" s="56">
        <v>75</v>
      </c>
      <c r="L102" s="62">
        <f>IF(Implements77[[#This Row],[Use basis]]="hour",,K102*(C102*O102*P102)/8.25)</f>
        <v>2125</v>
      </c>
      <c r="M102" s="112" t="s">
        <v>589</v>
      </c>
      <c r="N102" s="56" t="s">
        <v>423</v>
      </c>
      <c r="O102" s="56">
        <v>5</v>
      </c>
      <c r="P102" s="100">
        <v>0.85</v>
      </c>
      <c r="Q102" s="100">
        <v>1.05</v>
      </c>
      <c r="R102" s="56">
        <v>370</v>
      </c>
      <c r="S102"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0.20217552136588318</v>
      </c>
      <c r="T102" s="65">
        <f>Implements77[[#This Row],[TradeIn%]]*Implements77[[#This Row],[PriceL]]</f>
        <v>33537.351191281799</v>
      </c>
      <c r="U102" s="66">
        <f>(Implements77[[#This Row],[PriceP]]-Implements77[[#This Row],[TradeIn$]])/Implements77[[#This Row],[Life (yr)]]/Implements77[[#This Row],[Use (hr/yr)]]</f>
        <v>53.731324404359093</v>
      </c>
      <c r="V102" s="66">
        <f>((Implements77[[#This Row],[PriceP]]+Implements77[[#This Row],[TradeIn$]])/2*($BO$7+$BO$8+$BO$9)+Implements77[[#This Row],[Shed (ft^2)]]*$BO$12)/Implements77[[#This Row],[Use (hr/yr)]]</f>
        <v>106.92370386952292</v>
      </c>
      <c r="W102" s="66">
        <f>Implements77[[#This Row],[PriceL]]*(VLOOKUP(Implements77[[#This Row],[ASABEtype]],$BB$6:$BL$52,2)*(Implements77[[#This Row],[Life (yr)]]*Implements77[[#This Row],[Use (hr/yr)]]/1000)^VLOOKUP(Implements77[[#This Row],[ASABEtype]],$BB$6:$BL$52,3))/Implements77[[#This Row],[Life (yr)]]/Implements77[[#This Row],[Use (hr/yr)]]</f>
        <v>61.287261549781022</v>
      </c>
      <c r="X102" s="66">
        <f>Implements77[[#This Row],[Depr ($/hr)]]+Implements77[[#This Row],[OH ($/hr)]]</f>
        <v>160.65502827388201</v>
      </c>
      <c r="Y102" s="66">
        <f>(Implements77[[#This Row],[PriceP]]-Implements77[[#This Row],[TradeIn$]])/Implements77[[#This Row],[Life (yr)]]/Implements77[[#This Row],[Use (ac/yr)]]</f>
        <v>1.8963996848597326</v>
      </c>
      <c r="Z102" s="67">
        <f>((Implements77[[#This Row],[PriceP]]+Implements77[[#This Row],[TradeIn$]])/2*($BO$7+$BO$8+$BO$9)+Implements77[[#This Row],[Shed (ft^2)]]*$BO$12)/Implements77[[#This Row],[Use (ac/yr)]]</f>
        <v>3.7737777836302211</v>
      </c>
      <c r="AA102" s="68">
        <f>IF(Implements77[[#This Row],[Use basis]]=M221,Implements77[[#This Row],[Rep ($/hr)]],Implements77[[#This Row],[PriceL]]*(VLOOKUP(Implements77[[#This Row],[ASABEtype]],$BB$6:$BL$52,2)*(Implements77[[#This Row],[Life (yr)]]*Implements77[[#This Row],[Use (hr/yr)]]/1000)^VLOOKUP(Implements77[[#This Row],[ASABEtype]],$BB$6:$BL$52,3))/Implements77[[#This Row],[Life (yr)]]/Implements77[[#This Row],[Use (ac/yr)]])</f>
        <v>2.1630798194040359</v>
      </c>
      <c r="AB102" s="69">
        <f>IF(Implements77[[#This Row],[Use basis]]="hour","-",$BO$18/(Implements77[[#This Row],[Width]]*Implements77[[#This Row],[Speed]]*Implements77[[#This Row],[Efficiency]]))</f>
        <v>3.5294117647058823E-2</v>
      </c>
      <c r="AC102" s="70">
        <f>IF(Implements77[[#This Row],[Use basis]]=$M$128,Implements77[[#This Row],[Ownership costs ($/hr)]],SUM(Implements77[[#This Row],[Depr ($/ac)2]:[OH ($/ac)]]))</f>
        <v>5.6701774684899533</v>
      </c>
      <c r="AD102" s="114">
        <v>3</v>
      </c>
      <c r="AE102" s="38" t="s">
        <v>538</v>
      </c>
      <c r="AF102" s="70"/>
    </row>
    <row r="103" spans="1:51">
      <c r="A103" s="38" t="str">
        <f>Implements77[[#This Row],[Implement type]]&amp;", "&amp;Implements77[[#This Row],[Width]]&amp;" "&amp;Implements77[[#This Row],[Width Unit]]&amp; ", per "&amp;Implements77[[#This Row],[Use basis]]</f>
        <v>Chisel plow, front dsk , 16 Ft Folding, per acre</v>
      </c>
      <c r="B103" s="55" t="s">
        <v>431</v>
      </c>
      <c r="C103" s="56">
        <v>16</v>
      </c>
      <c r="D103" s="111" t="s">
        <v>519</v>
      </c>
      <c r="E103" s="56"/>
      <c r="F103" s="56"/>
      <c r="G103" s="99">
        <v>34500</v>
      </c>
      <c r="H103" s="100">
        <v>0.1</v>
      </c>
      <c r="I103" s="59">
        <f t="shared" si="7"/>
        <v>38333.333333333336</v>
      </c>
      <c r="J103" s="60">
        <f>VLOOKUP(Implements77[[#This Row],[ASABEtype]],ASABECoefficients88[],4,FALSE)/Implements77[[#This Row],[Use (hr/yr)]]</f>
        <v>26.666666666666668</v>
      </c>
      <c r="K103" s="56">
        <v>75</v>
      </c>
      <c r="L103" s="62">
        <f>IF(Implements77[[#This Row],[Use basis]]="hour",,K103*(C103*O103*P103)/8.25)</f>
        <v>618.18181818181813</v>
      </c>
      <c r="M103" s="112" t="s">
        <v>589</v>
      </c>
      <c r="N103" s="56" t="s">
        <v>432</v>
      </c>
      <c r="O103" s="56">
        <v>5</v>
      </c>
      <c r="P103" s="100">
        <v>0.85</v>
      </c>
      <c r="Q103" s="100">
        <v>1.05</v>
      </c>
      <c r="R103" s="56">
        <v>225</v>
      </c>
      <c r="S103"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0.19710527587345586</v>
      </c>
      <c r="T103" s="65">
        <f>Implements77[[#This Row],[TradeIn%]]*Implements77[[#This Row],[PriceL]]</f>
        <v>7555.7022418158085</v>
      </c>
      <c r="U103" s="66">
        <f>(Implements77[[#This Row],[PriceP]]-Implements77[[#This Row],[TradeIn$]])/Implements77[[#This Row],[Life (yr)]]/Implements77[[#This Row],[Use (hr/yr)]]</f>
        <v>13.472148879092096</v>
      </c>
      <c r="V103" s="66">
        <f>((Implements77[[#This Row],[PriceP]]+Implements77[[#This Row],[TradeIn$]])/2*($BO$7+$BO$8+$BO$9)+Implements77[[#This Row],[Shed (ft^2)]]*$BO$12)/Implements77[[#This Row],[Use (hr/yr)]]</f>
        <v>27.212864322671326</v>
      </c>
      <c r="W103" s="66">
        <f>Implements77[[#This Row],[PriceL]]*(VLOOKUP(Implements77[[#This Row],[ASABEtype]],$BB$6:$BL$52,2)*(Implements77[[#This Row],[Life (yr)]]*Implements77[[#This Row],[Use (hr/yr)]]/1000)^VLOOKUP(Implements77[[#This Row],[ASABEtype]],$BB$6:$BL$52,3))/Implements77[[#This Row],[Life (yr)]]/Implements77[[#This Row],[Use (hr/yr)]]</f>
        <v>11.209083069716048</v>
      </c>
      <c r="X103" s="66">
        <f>Implements77[[#This Row],[Depr ($/hr)]]+Implements77[[#This Row],[OH ($/hr)]]</f>
        <v>40.685013201763425</v>
      </c>
      <c r="Y103" s="66">
        <f>(Implements77[[#This Row],[PriceP]]-Implements77[[#This Row],[TradeIn$]])/Implements77[[#This Row],[Life (yr)]]/Implements77[[#This Row],[Use (ac/yr)]]</f>
        <v>1.634488650772203</v>
      </c>
      <c r="Z103" s="67">
        <f>((Implements77[[#This Row],[PriceP]]+Implements77[[#This Row],[TradeIn$]])/2*($BO$7+$BO$8+$BO$9)+Implements77[[#This Row],[Shed (ft^2)]]*$BO$12)/Implements77[[#This Row],[Use (ac/yr)]]</f>
        <v>3.3015607450299775</v>
      </c>
      <c r="AA103" s="68">
        <f>IF(Implements77[[#This Row],[Use basis]]=M222,Implements77[[#This Row],[Rep ($/hr)]],Implements77[[#This Row],[PriceL]]*(VLOOKUP(Implements77[[#This Row],[ASABEtype]],$BB$6:$BL$52,2)*(Implements77[[#This Row],[Life (yr)]]*Implements77[[#This Row],[Use (hr/yr)]]/1000)^VLOOKUP(Implements77[[#This Row],[ASABEtype]],$BB$6:$BL$52,3))/Implements77[[#This Row],[Life (yr)]]/Implements77[[#This Row],[Use (ac/yr)]])</f>
        <v>1.359925519487609</v>
      </c>
      <c r="AB103" s="69">
        <f>IF(Implements77[[#This Row],[Use basis]]="hour","-",$BO$18/(Implements77[[#This Row],[Width]]*Implements77[[#This Row],[Speed]]*Implements77[[#This Row],[Efficiency]]))</f>
        <v>0.12132352941176471</v>
      </c>
      <c r="AC103" s="70">
        <f>IF(Implements77[[#This Row],[Use basis]]=$M$128,Implements77[[#This Row],[Ownership costs ($/hr)]],SUM(Implements77[[#This Row],[Depr ($/ac)2]:[OH ($/ac)]]))</f>
        <v>4.9360493958021809</v>
      </c>
      <c r="AD103" s="114">
        <v>4</v>
      </c>
      <c r="AE103" s="38" t="s">
        <v>538</v>
      </c>
      <c r="AF103" s="70"/>
    </row>
    <row r="104" spans="1:51">
      <c r="A104" s="38" t="str">
        <f>Implements77[[#This Row],[Implement type]]&amp;", "&amp;Implements77[[#This Row],[Width]]&amp;" "&amp;Implements77[[#This Row],[Width Unit]]&amp; ", per "&amp;Implements77[[#This Row],[Use basis]]</f>
        <v>Chisel plow, front dsk , 21 Ft Folding, per acre</v>
      </c>
      <c r="B104" s="55" t="s">
        <v>431</v>
      </c>
      <c r="C104" s="56">
        <v>21</v>
      </c>
      <c r="D104" s="111" t="s">
        <v>519</v>
      </c>
      <c r="E104" s="56"/>
      <c r="F104" s="56"/>
      <c r="G104" s="99">
        <v>48500</v>
      </c>
      <c r="H104" s="100">
        <v>0.1</v>
      </c>
      <c r="I104" s="59">
        <f t="shared" si="7"/>
        <v>53888.888888888891</v>
      </c>
      <c r="J104" s="60">
        <f>VLOOKUP(Implements77[[#This Row],[ASABEtype]],ASABECoefficients88[],4,FALSE)/Implements77[[#This Row],[Use (hr/yr)]]</f>
        <v>26.666666666666668</v>
      </c>
      <c r="K104" s="56">
        <v>75</v>
      </c>
      <c r="L104" s="62">
        <f>IF(Implements77[[#This Row],[Use basis]]="hour",,K104*(C104*O104*P104)/8.25)</f>
        <v>811.36363636363637</v>
      </c>
      <c r="M104" s="112" t="s">
        <v>589</v>
      </c>
      <c r="N104" s="56" t="s">
        <v>432</v>
      </c>
      <c r="O104" s="56">
        <v>5</v>
      </c>
      <c r="P104" s="100">
        <v>0.85</v>
      </c>
      <c r="Q104" s="100">
        <v>1.05</v>
      </c>
      <c r="R104" s="56">
        <v>225</v>
      </c>
      <c r="S104"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0.19710527587345586</v>
      </c>
      <c r="T104" s="65">
        <f>Implements77[[#This Row],[TradeIn%]]*Implements77[[#This Row],[PriceL]]</f>
        <v>10621.784310958456</v>
      </c>
      <c r="U104" s="66">
        <f>(Implements77[[#This Row],[PriceP]]-Implements77[[#This Row],[TradeIn$]])/Implements77[[#This Row],[Life (yr)]]/Implements77[[#This Row],[Use (hr/yr)]]</f>
        <v>18.93910784452077</v>
      </c>
      <c r="V104" s="66">
        <f>((Implements77[[#This Row],[PriceP]]+Implements77[[#This Row],[TradeIn$]])/2*($BO$7+$BO$8+$BO$9)+Implements77[[#This Row],[Shed (ft^2)]]*$BO$12)/Implements77[[#This Row],[Use (hr/yr)]]</f>
        <v>37.281852743465492</v>
      </c>
      <c r="W104" s="66">
        <f>Implements77[[#This Row],[PriceL]]*(VLOOKUP(Implements77[[#This Row],[ASABEtype]],$BB$6:$BL$52,2)*(Implements77[[#This Row],[Life (yr)]]*Implements77[[#This Row],[Use (hr/yr)]]/1000)^VLOOKUP(Implements77[[#This Row],[ASABEtype]],$BB$6:$BL$52,3))/Implements77[[#This Row],[Life (yr)]]/Implements77[[#This Row],[Use (hr/yr)]]</f>
        <v>15.757696489310966</v>
      </c>
      <c r="X104" s="66">
        <f>Implements77[[#This Row],[Depr ($/hr)]]+Implements77[[#This Row],[OH ($/hr)]]</f>
        <v>56.220960587986262</v>
      </c>
      <c r="Y104" s="66">
        <f>(Implements77[[#This Row],[PriceP]]-Implements77[[#This Row],[TradeIn$]])/Implements77[[#This Row],[Life (yr)]]/Implements77[[#This Row],[Use (ac/yr)]]</f>
        <v>1.7506738343674662</v>
      </c>
      <c r="Z104" s="67">
        <f>((Implements77[[#This Row],[PriceP]]+Implements77[[#This Row],[TradeIn$]])/2*($BO$7+$BO$8+$BO$9)+Implements77[[#This Row],[Shed (ft^2)]]*$BO$12)/Implements77[[#This Row],[Use (ac/yr)]]</f>
        <v>3.446221682169079</v>
      </c>
      <c r="AA104" s="68">
        <f>IF(Implements77[[#This Row],[Use basis]]=M223,Implements77[[#This Row],[Rep ($/hr)]],Implements77[[#This Row],[PriceL]]*(VLOOKUP(Implements77[[#This Row],[ASABEtype]],$BB$6:$BL$52,2)*(Implements77[[#This Row],[Life (yr)]]*Implements77[[#This Row],[Use (hr/yr)]]/1000)^VLOOKUP(Implements77[[#This Row],[ASABEtype]],$BB$6:$BL$52,3))/Implements77[[#This Row],[Life (yr)]]/Implements77[[#This Row],[Use (ac/yr)]])</f>
        <v>1.4565937931295849</v>
      </c>
      <c r="AB104" s="69">
        <f>IF(Implements77[[#This Row],[Use basis]]="hour","-",$BO$18/(Implements77[[#This Row],[Width]]*Implements77[[#This Row],[Speed]]*Implements77[[#This Row],[Efficiency]]))</f>
        <v>9.2436974789915971E-2</v>
      </c>
      <c r="AC104" s="70">
        <f>IF(Implements77[[#This Row],[Use basis]]=$M$128,Implements77[[#This Row],[Ownership costs ($/hr)]],SUM(Implements77[[#This Row],[Depr ($/ac)2]:[OH ($/ac)]]))</f>
        <v>5.1968955165365447</v>
      </c>
      <c r="AD104" s="114">
        <v>5</v>
      </c>
      <c r="AE104" s="38" t="s">
        <v>538</v>
      </c>
      <c r="AF104" s="70"/>
    </row>
    <row r="105" spans="1:51">
      <c r="A105" s="38" t="str">
        <f>Implements77[[#This Row],[Implement type]]&amp;", "&amp;Implements77[[#This Row],[Width]]&amp;" "&amp;Implements77[[#This Row],[Width Unit]]&amp; ", per "&amp;Implements77[[#This Row],[Use basis]]</f>
        <v>Moldboard plow, 12 Ft, per acre</v>
      </c>
      <c r="B105" s="111" t="s">
        <v>438</v>
      </c>
      <c r="C105" s="56">
        <v>12</v>
      </c>
      <c r="D105" s="111" t="s">
        <v>424</v>
      </c>
      <c r="E105" s="56">
        <v>8</v>
      </c>
      <c r="F105" s="55" t="s">
        <v>439</v>
      </c>
      <c r="G105" s="99">
        <v>59500</v>
      </c>
      <c r="H105" s="100">
        <v>0.05</v>
      </c>
      <c r="I105" s="59">
        <f t="shared" si="7"/>
        <v>62631.578947368427</v>
      </c>
      <c r="J105" s="60">
        <f>VLOOKUP(Implements77[[#This Row],[ASABEtype]],ASABECoefficients88[],4,FALSE)/Implements77[[#This Row],[Use (hr/yr)]]</f>
        <v>26.666666666666668</v>
      </c>
      <c r="K105" s="56">
        <v>75</v>
      </c>
      <c r="L105" s="62">
        <f>IF(Implements77[[#This Row],[Use basis]]="hour",,K105*(C105*O105*P105)/8.25)</f>
        <v>343.63636363636363</v>
      </c>
      <c r="M105" s="112" t="s">
        <v>589</v>
      </c>
      <c r="N105" s="56" t="s">
        <v>469</v>
      </c>
      <c r="O105" s="56">
        <v>4.5</v>
      </c>
      <c r="P105" s="100">
        <v>0.7</v>
      </c>
      <c r="Q105" s="100">
        <v>1.05</v>
      </c>
      <c r="R105" s="56">
        <v>150</v>
      </c>
      <c r="S105"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0.20217552136588318</v>
      </c>
      <c r="T105" s="65">
        <f>Implements77[[#This Row],[TradeIn%]]*Implements77[[#This Row],[PriceL]]</f>
        <v>12662.572127652686</v>
      </c>
      <c r="U105" s="66">
        <f>(Implements77[[#This Row],[PriceP]]-Implements77[[#This Row],[TradeIn$]])/Implements77[[#This Row],[Life (yr)]]/Implements77[[#This Row],[Use (hr/yr)]]</f>
        <v>23.418713936173653</v>
      </c>
      <c r="V105" s="66">
        <f>((Implements77[[#This Row],[PriceP]]+Implements77[[#This Row],[TradeIn$]])/2*($BO$7+$BO$8+$BO$9)+Implements77[[#This Row],[Shed (ft^2)]]*$BO$12)/Implements77[[#This Row],[Use (hr/yr)]]</f>
        <v>44.175917555315081</v>
      </c>
      <c r="W105" s="66">
        <f>Implements77[[#This Row],[PriceL]]*(VLOOKUP(Implements77[[#This Row],[ASABEtype]],$BB$6:$BL$52,2)*(Implements77[[#This Row],[Life (yr)]]*Implements77[[#This Row],[Use (hr/yr)]]/1000)^VLOOKUP(Implements77[[#This Row],[ASABEtype]],$BB$6:$BL$52,3))/Implements77[[#This Row],[Life (yr)]]/Implements77[[#This Row],[Use (hr/yr)]]</f>
        <v>31.623894672999207</v>
      </c>
      <c r="X105" s="66">
        <f>Implements77[[#This Row],[Depr ($/hr)]]+Implements77[[#This Row],[OH ($/hr)]]</f>
        <v>67.594631491488741</v>
      </c>
      <c r="Y105" s="66">
        <f>(Implements77[[#This Row],[PriceP]]-Implements77[[#This Row],[TradeIn$]])/Implements77[[#This Row],[Life (yr)]]/Implements77[[#This Row],[Use (ac/yr)]]</f>
        <v>5.1112272479744085</v>
      </c>
      <c r="Z105" s="67">
        <f>((Implements77[[#This Row],[PriceP]]+Implements77[[#This Row],[TradeIn$]])/2*($BO$7+$BO$8+$BO$9)+Implements77[[#This Row],[Shed (ft^2)]]*$BO$12)/Implements77[[#This Row],[Use (ac/yr)]]</f>
        <v>9.6415693077076572</v>
      </c>
      <c r="AA105" s="68">
        <f>IF(Implements77[[#This Row],[Use basis]]=M224,Implements77[[#This Row],[Rep ($/hr)]],Implements77[[#This Row],[PriceL]]*(VLOOKUP(Implements77[[#This Row],[ASABEtype]],$BB$6:$BL$52,2)*(Implements77[[#This Row],[Life (yr)]]*Implements77[[#This Row],[Use (hr/yr)]]/1000)^VLOOKUP(Implements77[[#This Row],[ASABEtype]],$BB$6:$BL$52,3))/Implements77[[#This Row],[Life (yr)]]/Implements77[[#This Row],[Use (ac/yr)]])</f>
        <v>6.9020405040276049</v>
      </c>
      <c r="AB105" s="69">
        <f>IF(Implements77[[#This Row],[Use basis]]="hour","-",$BO$18/(Implements77[[#This Row],[Width]]*Implements77[[#This Row],[Speed]]*Implements77[[#This Row],[Efficiency]]))</f>
        <v>0.21825396825396828</v>
      </c>
      <c r="AC105" s="70">
        <f>IF(Implements77[[#This Row],[Use basis]]=$M$128,Implements77[[#This Row],[Ownership costs ($/hr)]],SUM(Implements77[[#This Row],[Depr ($/ac)2]:[OH ($/ac)]]))</f>
        <v>14.752796555682066</v>
      </c>
      <c r="AD105" s="114">
        <v>7</v>
      </c>
      <c r="AE105" s="38" t="s">
        <v>538</v>
      </c>
      <c r="AF105" s="70"/>
      <c r="AY105" s="122"/>
    </row>
    <row r="106" spans="1:51">
      <c r="A106" s="38" t="str">
        <f>Implements77[[#This Row],[Implement type]]&amp;", "&amp;Implements77[[#This Row],[Width]]&amp;" "&amp;Implements77[[#This Row],[Width Unit]]&amp; ", per "&amp;Implements77[[#This Row],[Use basis]]</f>
        <v>Moldboard plow, 9 Ft, per acre</v>
      </c>
      <c r="B106" s="111" t="s">
        <v>438</v>
      </c>
      <c r="C106" s="56">
        <v>9</v>
      </c>
      <c r="D106" s="111" t="s">
        <v>424</v>
      </c>
      <c r="E106" s="56">
        <v>6</v>
      </c>
      <c r="F106" s="55" t="s">
        <v>439</v>
      </c>
      <c r="G106" s="99">
        <v>33000</v>
      </c>
      <c r="H106" s="100">
        <v>0.05</v>
      </c>
      <c r="I106" s="59">
        <f t="shared" si="7"/>
        <v>34736.84210526316</v>
      </c>
      <c r="J106" s="60">
        <f>VLOOKUP(Implements77[[#This Row],[ASABEtype]],ASABECoefficients88[],4,FALSE)/Implements77[[#This Row],[Use (hr/yr)]]</f>
        <v>26.666666666666668</v>
      </c>
      <c r="K106" s="56">
        <v>75</v>
      </c>
      <c r="L106" s="62">
        <f>IF(Implements77[[#This Row],[Use basis]]="hour",,K106*(C106*O106*P106)/8.25)</f>
        <v>257.72727272727275</v>
      </c>
      <c r="M106" s="112" t="s">
        <v>589</v>
      </c>
      <c r="N106" s="56" t="s">
        <v>469</v>
      </c>
      <c r="O106" s="56">
        <v>4.5</v>
      </c>
      <c r="P106" s="100">
        <v>0.7</v>
      </c>
      <c r="Q106" s="100">
        <v>1.05</v>
      </c>
      <c r="R106" s="56">
        <v>132</v>
      </c>
      <c r="S106"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0.20217552136588318</v>
      </c>
      <c r="T106" s="65">
        <f>Implements77[[#This Row],[TradeIn%]]*Implements77[[#This Row],[PriceL]]</f>
        <v>7022.9391632359429</v>
      </c>
      <c r="U106" s="66">
        <f>(Implements77[[#This Row],[PriceP]]-Implements77[[#This Row],[TradeIn$]])/Implements77[[#This Row],[Life (yr)]]/Implements77[[#This Row],[Use (hr/yr)]]</f>
        <v>12.988530418382027</v>
      </c>
      <c r="V106" s="66">
        <f>((Implements77[[#This Row],[PriceP]]+Implements77[[#This Row],[TradeIn$]])/2*($BO$7+$BO$8+$BO$9)+Implements77[[#This Row],[Shed (ft^2)]]*$BO$12)/Implements77[[#This Row],[Use (hr/yr)]]</f>
        <v>25.021534106309204</v>
      </c>
      <c r="W106" s="66">
        <f>Implements77[[#This Row],[PriceL]]*(VLOOKUP(Implements77[[#This Row],[ASABEtype]],$BB$6:$BL$52,2)*(Implements77[[#This Row],[Life (yr)]]*Implements77[[#This Row],[Use (hr/yr)]]/1000)^VLOOKUP(Implements77[[#This Row],[ASABEtype]],$BB$6:$BL$52,3))/Implements77[[#This Row],[Life (yr)]]/Implements77[[#This Row],[Use (hr/yr)]]</f>
        <v>17.539302927881913</v>
      </c>
      <c r="X106" s="66">
        <f>Implements77[[#This Row],[Depr ($/hr)]]+Implements77[[#This Row],[OH ($/hr)]]</f>
        <v>38.010064524691231</v>
      </c>
      <c r="Y106" s="66">
        <f>(Implements77[[#This Row],[PriceP]]-Implements77[[#This Row],[TradeIn$]])/Implements77[[#This Row],[Life (yr)]]/Implements77[[#This Row],[Use (ac/yr)]]</f>
        <v>3.7797310741323358</v>
      </c>
      <c r="Z106" s="67">
        <f>((Implements77[[#This Row],[PriceP]]+Implements77[[#This Row],[TradeIn$]])/2*($BO$7+$BO$8+$BO$9)+Implements77[[#This Row],[Shed (ft^2)]]*$BO$12)/Implements77[[#This Row],[Use (ac/yr)]]</f>
        <v>7.281398814005323</v>
      </c>
      <c r="AA106" s="68">
        <f>IF(Implements77[[#This Row],[Use basis]]=M225,Implements77[[#This Row],[Rep ($/hr)]],Implements77[[#This Row],[PriceL]]*(VLOOKUP(Implements77[[#This Row],[ASABEtype]],$BB$6:$BL$52,2)*(Implements77[[#This Row],[Life (yr)]]*Implements77[[#This Row],[Use (hr/yr)]]/1000)^VLOOKUP(Implements77[[#This Row],[ASABEtype]],$BB$6:$BL$52,3))/Implements77[[#This Row],[Life (yr)]]/Implements77[[#This Row],[Use (ac/yr)]])</f>
        <v>5.1040299525582276</v>
      </c>
      <c r="AB106" s="69">
        <f>IF(Implements77[[#This Row],[Use basis]]="hour","-",$BO$18/(Implements77[[#This Row],[Width]]*Implements77[[#This Row],[Speed]]*Implements77[[#This Row],[Efficiency]]))</f>
        <v>0.29100529100529104</v>
      </c>
      <c r="AC106" s="70">
        <f>IF(Implements77[[#This Row],[Use basis]]=$M$128,Implements77[[#This Row],[Ownership costs ($/hr)]],SUM(Implements77[[#This Row],[Depr ($/ac)2]:[OH ($/ac)]]))</f>
        <v>11.061129888137659</v>
      </c>
      <c r="AD106" s="114">
        <v>6</v>
      </c>
      <c r="AE106" s="38" t="s">
        <v>538</v>
      </c>
      <c r="AF106" s="70"/>
    </row>
    <row r="107" spans="1:51">
      <c r="A107" s="38" t="str">
        <f>Implements77[[#This Row],[Implement type]]&amp;", "&amp;Implements77[[#This Row],[Width]]&amp;" "&amp;Implements77[[#This Row],[Width Unit]]&amp; ", per "&amp;Implements77[[#This Row],[Use basis]]</f>
        <v>Grain trailer, 1000 Bushel HB, per hour</v>
      </c>
      <c r="B107" s="55" t="s">
        <v>571</v>
      </c>
      <c r="C107" s="56">
        <v>1000</v>
      </c>
      <c r="D107" s="55" t="s">
        <v>572</v>
      </c>
      <c r="E107" s="56"/>
      <c r="F107" s="55"/>
      <c r="G107" s="57">
        <v>59900</v>
      </c>
      <c r="H107" s="58">
        <v>0.1</v>
      </c>
      <c r="I107" s="59">
        <f t="shared" si="7"/>
        <v>66555.555555555547</v>
      </c>
      <c r="J107" s="60">
        <f>VLOOKUP(Implements77[[#This Row],[ASABEtype]],ASABECoefficients88[],4,FALSE)/Implements77[[#This Row],[Use (hr/yr)]]</f>
        <v>10.714285714285714</v>
      </c>
      <c r="K107" s="56">
        <v>280</v>
      </c>
      <c r="L107" s="62">
        <f>IF(Implements77[[#This Row],[Use basis]]="hour",,K107*(C107*O107*P107)/8.25)</f>
        <v>0</v>
      </c>
      <c r="M107" s="112" t="s">
        <v>590</v>
      </c>
      <c r="N107" s="56" t="s">
        <v>501</v>
      </c>
      <c r="O107" s="56">
        <v>50</v>
      </c>
      <c r="P107" s="58">
        <v>1</v>
      </c>
      <c r="Q107" s="58">
        <v>1.1000000000000001</v>
      </c>
      <c r="R107" s="56">
        <v>400</v>
      </c>
      <c r="S107"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0.34178596854063831</v>
      </c>
      <c r="T107" s="65">
        <f>Implements77[[#This Row],[TradeIn%]]*Implements77[[#This Row],[PriceL]]</f>
        <v>22747.755017315812</v>
      </c>
      <c r="U107" s="66">
        <f>(Implements77[[#This Row],[PriceP]]-Implements77[[#This Row],[TradeIn$]])/Implements77[[#This Row],[Life (yr)]]/Implements77[[#This Row],[Use (hr/yr)]]</f>
        <v>12.384081660894731</v>
      </c>
      <c r="V107" s="66">
        <f>((Implements77[[#This Row],[PriceP]]+Implements77[[#This Row],[TradeIn$]])/2*($BO$7+$BO$8+$BO$9)+Implements77[[#This Row],[Shed (ft^2)]]*$BO$12)/Implements77[[#This Row],[Use (hr/yr)]]</f>
        <v>14.204154141129372</v>
      </c>
      <c r="W107" s="66">
        <f>Implements77[[#This Row],[PriceL]]*(VLOOKUP(Implements77[[#This Row],[ASABEtype]],$BB$6:$BL$52,2)*(Implements77[[#This Row],[Life (yr)]]*Implements77[[#This Row],[Use (hr/yr)]]/1000)^VLOOKUP(Implements77[[#This Row],[ASABEtype]],$BB$6:$BL$52,3))/Implements77[[#This Row],[Life (yr)]]/Implements77[[#This Row],[Use (hr/yr)]]</f>
        <v>17.582243497072625</v>
      </c>
      <c r="X107" s="66">
        <f>Implements77[[#This Row],[Depr ($/hr)]]+Implements77[[#This Row],[OH ($/hr)]]</f>
        <v>26.588235802024101</v>
      </c>
      <c r="Y107" s="66" t="e">
        <f>(Implements77[[#This Row],[PriceP]]-Implements77[[#This Row],[TradeIn$]])/Implements77[[#This Row],[Life (yr)]]/Implements77[[#This Row],[Use (ac/yr)]]</f>
        <v>#DIV/0!</v>
      </c>
      <c r="Z107" s="67" t="e">
        <f>((Implements77[[#This Row],[PriceP]]+Implements77[[#This Row],[TradeIn$]])/2*($BO$7+$BO$8+$BO$9)+Implements77[[#This Row],[Shed (ft^2)]]*$BO$12)/Implements77[[#This Row],[Use (ac/yr)]]</f>
        <v>#DIV/0!</v>
      </c>
      <c r="AA107" s="68" t="e">
        <f>IF(Implements77[[#This Row],[Use basis]]=M226,Implements77[[#This Row],[Rep ($/hr)]],Implements77[[#This Row],[PriceL]]*(VLOOKUP(Implements77[[#This Row],[ASABEtype]],$BB$6:$BL$52,2)*(Implements77[[#This Row],[Life (yr)]]*Implements77[[#This Row],[Use (hr/yr)]]/1000)^VLOOKUP(Implements77[[#This Row],[ASABEtype]],$BB$6:$BL$52,3))/Implements77[[#This Row],[Life (yr)]]/Implements77[[#This Row],[Use (ac/yr)]])</f>
        <v>#DIV/0!</v>
      </c>
      <c r="AB107" s="69" t="str">
        <f>IF(Implements77[[#This Row],[Use basis]]="hour","-",$BO$18/(Implements77[[#This Row],[Width]]*Implements77[[#This Row],[Speed]]*Implements77[[#This Row],[Efficiency]]))</f>
        <v>-</v>
      </c>
      <c r="AC107" s="70">
        <f>IF(Implements77[[#This Row],[Use basis]]=$M$128,Implements77[[#This Row],[Ownership costs ($/hr)]],SUM(Implements77[[#This Row],[Depr ($/ac)2]:[OH ($/ac)]]))</f>
        <v>26.588235802024101</v>
      </c>
      <c r="AD107" s="70"/>
      <c r="AE107" s="70" t="s">
        <v>574</v>
      </c>
      <c r="AF107" s="70"/>
    </row>
    <row r="108" spans="1:51">
      <c r="A108" s="38" t="str">
        <f>Implements77[[#This Row],[Implement type]]&amp;", "&amp;Implements77[[#This Row],[Width]]&amp;" "&amp;Implements77[[#This Row],[Width Unit]]&amp; ", per "&amp;Implements77[[#This Row],[Use basis]]</f>
        <v>Hay trailer, 7 Bale, per hour</v>
      </c>
      <c r="B108" s="55" t="s">
        <v>573</v>
      </c>
      <c r="C108" s="56">
        <v>7</v>
      </c>
      <c r="D108" s="55" t="s">
        <v>585</v>
      </c>
      <c r="E108" s="56"/>
      <c r="F108" s="55"/>
      <c r="G108" s="57">
        <v>8250</v>
      </c>
      <c r="H108" s="58">
        <v>0.1</v>
      </c>
      <c r="I108" s="59">
        <f t="shared" si="7"/>
        <v>9166.6666666666661</v>
      </c>
      <c r="J108" s="60">
        <f>VLOOKUP(Implements77[[#This Row],[ASABEtype]],ASABECoefficients88[],4,FALSE)/Implements77[[#This Row],[Use (hr/yr)]]</f>
        <v>75</v>
      </c>
      <c r="K108" s="56">
        <v>40</v>
      </c>
      <c r="L108" s="62">
        <f>IF(Implements77[[#This Row],[Use basis]]="hour",,K108*(C108*O108*P108)/8.25)</f>
        <v>0</v>
      </c>
      <c r="M108" s="112" t="s">
        <v>590</v>
      </c>
      <c r="N108" s="56" t="s">
        <v>501</v>
      </c>
      <c r="O108" s="56">
        <v>50</v>
      </c>
      <c r="P108" s="58">
        <v>1</v>
      </c>
      <c r="Q108" s="58">
        <v>1.1000000000000001</v>
      </c>
      <c r="R108" s="56">
        <v>300</v>
      </c>
      <c r="S108"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4.2767819918581194E-3</v>
      </c>
      <c r="T108" s="65">
        <f>Implements77[[#This Row],[TradeIn%]]*Implements77[[#This Row],[PriceL]]</f>
        <v>39.203834925366095</v>
      </c>
      <c r="U108" s="66">
        <f>(Implements77[[#This Row],[PriceP]]-Implements77[[#This Row],[TradeIn$]])/Implements77[[#This Row],[Life (yr)]]/Implements77[[#This Row],[Use (hr/yr)]]</f>
        <v>2.7369320550248784</v>
      </c>
      <c r="V108" s="66">
        <f>((Implements77[[#This Row],[PriceP]]+Implements77[[#This Row],[TradeIn$]])/2*($BO$7+$BO$8+$BO$9)+Implements77[[#This Row],[Shed (ft^2)]]*$BO$12)/Implements77[[#This Row],[Use (hr/yr)]]</f>
        <v>15.169931742386183</v>
      </c>
      <c r="W108" s="66">
        <f>Implements77[[#This Row],[PriceL]]*(VLOOKUP(Implements77[[#This Row],[ASABEtype]],$BB$6:$BL$52,2)*(Implements77[[#This Row],[Life (yr)]]*Implements77[[#This Row],[Use (hr/yr)]]/1000)^VLOOKUP(Implements77[[#This Row],[ASABEtype]],$BB$6:$BL$52,3))/Implements77[[#This Row],[Life (yr)]]/Implements77[[#This Row],[Use (hr/yr)]]</f>
        <v>2.4215944716335418</v>
      </c>
      <c r="X108" s="66">
        <f>Implements77[[#This Row],[Depr ($/hr)]]+Implements77[[#This Row],[OH ($/hr)]]</f>
        <v>17.906863797411063</v>
      </c>
      <c r="Y108" s="66" t="e">
        <f>(Implements77[[#This Row],[PriceP]]-Implements77[[#This Row],[TradeIn$]])/Implements77[[#This Row],[Life (yr)]]/Implements77[[#This Row],[Use (ac/yr)]]</f>
        <v>#DIV/0!</v>
      </c>
      <c r="Z108" s="67" t="e">
        <f>((Implements77[[#This Row],[PriceP]]+Implements77[[#This Row],[TradeIn$]])/2*($BO$7+$BO$8+$BO$9)+Implements77[[#This Row],[Shed (ft^2)]]*$BO$12)/Implements77[[#This Row],[Use (ac/yr)]]</f>
        <v>#DIV/0!</v>
      </c>
      <c r="AA108" s="68" t="e">
        <f>IF(Implements77[[#This Row],[Use basis]]=M227,Implements77[[#This Row],[Rep ($/hr)]],Implements77[[#This Row],[PriceL]]*(VLOOKUP(Implements77[[#This Row],[ASABEtype]],$BB$6:$BL$52,2)*(Implements77[[#This Row],[Life (yr)]]*Implements77[[#This Row],[Use (hr/yr)]]/1000)^VLOOKUP(Implements77[[#This Row],[ASABEtype]],$BB$6:$BL$52,3))/Implements77[[#This Row],[Life (yr)]]/Implements77[[#This Row],[Use (ac/yr)]])</f>
        <v>#DIV/0!</v>
      </c>
      <c r="AB108" s="69" t="str">
        <f>IF(Implements77[[#This Row],[Use basis]]="hour","-",$BO$18/(Implements77[[#This Row],[Width]]*Implements77[[#This Row],[Speed]]*Implements77[[#This Row],[Efficiency]]))</f>
        <v>-</v>
      </c>
      <c r="AC108" s="70">
        <f>IF(Implements77[[#This Row],[Use basis]]=$M$128,Implements77[[#This Row],[Ownership costs ($/hr)]],SUM(Implements77[[#This Row],[Depr ($/ac)2]:[OH ($/ac)]]))</f>
        <v>17.906863797411063</v>
      </c>
      <c r="AD108" s="70"/>
      <c r="AE108" s="70" t="s">
        <v>574</v>
      </c>
      <c r="AF108" s="70"/>
    </row>
    <row r="109" spans="1:51">
      <c r="A109" s="38" t="str">
        <f>Implements77[[#This Row],[Implement type]]&amp;", "&amp;Implements77[[#This Row],[Width]]&amp;" "&amp;Implements77[[#This Row],[Width Unit]]&amp; ", per "&amp;Implements77[[#This Row],[Use basis]]</f>
        <v>Livestock trailer, 6.5  ton cap. 7x20 gooseneck, per hour</v>
      </c>
      <c r="B109" s="55" t="s">
        <v>586</v>
      </c>
      <c r="C109" s="56">
        <v>6.5</v>
      </c>
      <c r="D109" s="55" t="s">
        <v>587</v>
      </c>
      <c r="E109" s="56"/>
      <c r="F109" s="55"/>
      <c r="G109" s="57">
        <v>21750</v>
      </c>
      <c r="H109" s="58">
        <v>0.1</v>
      </c>
      <c r="I109" s="59">
        <f t="shared" si="7"/>
        <v>24166.666666666668</v>
      </c>
      <c r="J109" s="60">
        <f>VLOOKUP(Implements77[[#This Row],[ASABEtype]],ASABECoefficients88[],4,FALSE)/Implements77[[#This Row],[Use (hr/yr)]]</f>
        <v>75</v>
      </c>
      <c r="K109" s="56">
        <v>40</v>
      </c>
      <c r="L109" s="62">
        <f>IF(Implements77[[#This Row],[Use basis]]="hour",,K109*(C109*O109*P109)/8.25)</f>
        <v>0</v>
      </c>
      <c r="M109" s="112" t="s">
        <v>590</v>
      </c>
      <c r="N109" s="56" t="s">
        <v>501</v>
      </c>
      <c r="O109" s="56">
        <v>50</v>
      </c>
      <c r="P109" s="58">
        <v>1</v>
      </c>
      <c r="Q109" s="58">
        <v>1.1000000000000001</v>
      </c>
      <c r="R109" s="56">
        <v>250</v>
      </c>
      <c r="S109"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4.2767819918581194E-3</v>
      </c>
      <c r="T109" s="65">
        <f>Implements77[[#This Row],[TradeIn%]]*Implements77[[#This Row],[PriceL]]</f>
        <v>103.3555648032379</v>
      </c>
      <c r="U109" s="66">
        <f>(Implements77[[#This Row],[PriceP]]-Implements77[[#This Row],[TradeIn$]])/Implements77[[#This Row],[Life (yr)]]/Implements77[[#This Row],[Use (hr/yr)]]</f>
        <v>7.2155481450655872</v>
      </c>
      <c r="V109" s="66">
        <f>((Implements77[[#This Row],[PriceP]]+Implements77[[#This Row],[TradeIn$]])/2*($BO$7+$BO$8+$BO$9)+Implements77[[#This Row],[Shed (ft^2)]]*$BO$12)/Implements77[[#This Row],[Use (hr/yr)]]</f>
        <v>29.175274593563579</v>
      </c>
      <c r="W109" s="66">
        <f>Implements77[[#This Row],[PriceL]]*(VLOOKUP(Implements77[[#This Row],[ASABEtype]],$BB$6:$BL$52,2)*(Implements77[[#This Row],[Life (yr)]]*Implements77[[#This Row],[Use (hr/yr)]]/1000)^VLOOKUP(Implements77[[#This Row],[ASABEtype]],$BB$6:$BL$52,3))/Implements77[[#This Row],[Life (yr)]]/Implements77[[#This Row],[Use (hr/yr)]]</f>
        <v>6.3842036070338848</v>
      </c>
      <c r="X109" s="66">
        <f>Implements77[[#This Row],[Depr ($/hr)]]+Implements77[[#This Row],[OH ($/hr)]]</f>
        <v>36.390822738629168</v>
      </c>
      <c r="Y109" s="66" t="e">
        <f>(Implements77[[#This Row],[PriceP]]-Implements77[[#This Row],[TradeIn$]])/Implements77[[#This Row],[Life (yr)]]/Implements77[[#This Row],[Use (ac/yr)]]</f>
        <v>#DIV/0!</v>
      </c>
      <c r="Z109" s="67" t="e">
        <f>((Implements77[[#This Row],[PriceP]]+Implements77[[#This Row],[TradeIn$]])/2*($BO$7+$BO$8+$BO$9)+Implements77[[#This Row],[Shed (ft^2)]]*$BO$12)/Implements77[[#This Row],[Use (ac/yr)]]</f>
        <v>#DIV/0!</v>
      </c>
      <c r="AA109" s="68" t="e">
        <f>IF(Implements77[[#This Row],[Use basis]]=M228,Implements77[[#This Row],[Rep ($/hr)]],Implements77[[#This Row],[PriceL]]*(VLOOKUP(Implements77[[#This Row],[ASABEtype]],$BB$6:$BL$52,2)*(Implements77[[#This Row],[Life (yr)]]*Implements77[[#This Row],[Use (hr/yr)]]/1000)^VLOOKUP(Implements77[[#This Row],[ASABEtype]],$BB$6:$BL$52,3))/Implements77[[#This Row],[Life (yr)]]/Implements77[[#This Row],[Use (ac/yr)]])</f>
        <v>#DIV/0!</v>
      </c>
      <c r="AB109" s="69" t="str">
        <f>IF(Implements77[[#This Row],[Use basis]]="hour","-",$BO$18/(Implements77[[#This Row],[Width]]*Implements77[[#This Row],[Speed]]*Implements77[[#This Row],[Efficiency]]))</f>
        <v>-</v>
      </c>
      <c r="AC109" s="70">
        <f>IF(Implements77[[#This Row],[Use basis]]=$M$128,Implements77[[#This Row],[Ownership costs ($/hr)]],SUM(Implements77[[#This Row],[Depr ($/ac)2]:[OH ($/ac)]]))</f>
        <v>36.390822738629168</v>
      </c>
      <c r="AD109" s="70"/>
      <c r="AE109" s="70" t="s">
        <v>574</v>
      </c>
      <c r="AF109" s="70"/>
    </row>
    <row r="110" spans="1:51">
      <c r="A110" s="38" t="str">
        <f>Implements77[[#This Row],[Implement type]]&amp;", "&amp;Implements77[[#This Row],[Width]]&amp;" "&amp;Implements77[[#This Row],[Width Unit]]</f>
        <v xml:space="preserve">Flatbed trailer, 7 ton cap.  </v>
      </c>
      <c r="B110" s="55" t="s">
        <v>704</v>
      </c>
      <c r="C110" s="56">
        <v>7</v>
      </c>
      <c r="D110" s="55" t="s">
        <v>705</v>
      </c>
      <c r="E110" s="56"/>
      <c r="F110" s="55"/>
      <c r="G110" s="57">
        <v>7200</v>
      </c>
      <c r="H110" s="58">
        <v>0.15</v>
      </c>
      <c r="I110" s="59">
        <f t="shared" si="7"/>
        <v>8470.5882352941171</v>
      </c>
      <c r="J110" s="60">
        <f>VLOOKUP(Implements77[[#This Row],[ASABEtype]],ASABECoefficients88[],4,FALSE)/Implements77[[#This Row],[Use (hr/yr)]]</f>
        <v>75</v>
      </c>
      <c r="K110" s="56">
        <v>40</v>
      </c>
      <c r="L110" s="62">
        <f>IF(Implements77[[#This Row],[Use basis]]="hour",,K110*(C110*O110*P110)/8.25)</f>
        <v>0</v>
      </c>
      <c r="M110" s="112" t="s">
        <v>590</v>
      </c>
      <c r="N110" s="56" t="s">
        <v>501</v>
      </c>
      <c r="O110" s="56">
        <v>40</v>
      </c>
      <c r="P110" s="58">
        <v>1</v>
      </c>
      <c r="Q110" s="58">
        <v>1.1000000000000001</v>
      </c>
      <c r="R110" s="56">
        <v>220</v>
      </c>
      <c r="S110"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4.2767819918581194E-3</v>
      </c>
      <c r="T110" s="65">
        <f>Implements77[[#This Row],[TradeIn%]]*Implements77[[#This Row],[PriceL]]</f>
        <v>36.226859225151124</v>
      </c>
      <c r="U110" s="66">
        <f>(Implements77[[#This Row],[PriceP]]-Implements77[[#This Row],[TradeIn$]])/Implements77[[#This Row],[Life (yr)]]/Implements77[[#This Row],[Use (hr/yr)]]</f>
        <v>2.387924380258283</v>
      </c>
      <c r="V110" s="67">
        <f>((Implements77[[#This Row],[PriceP]]+Implements77[[#This Row],[TradeIn$]])/2*($BO$7+$BO$8+$BO$9)+Implements77[[#This Row],[Shed (ft^2)]]*$BO$12)/Implements77[[#This Row],[Use (hr/yr)]]</f>
        <v>12.405075963017824</v>
      </c>
      <c r="W110" s="66">
        <f>Implements77[[#This Row],[PriceL]]*(VLOOKUP(Implements77[[#This Row],[ASABEtype]],$BB$6:$BL$52,2)*(Implements77[[#This Row],[Life (yr)]]*Implements77[[#This Row],[Use (hr/yr)]]/1000)^VLOOKUP(Implements77[[#This Row],[ASABEtype]],$BB$6:$BL$52,3))/Implements77[[#This Row],[Life (yr)]]/Implements77[[#This Row],[Use (hr/yr)]]</f>
        <v>2.2377086882260753</v>
      </c>
      <c r="X110" s="66">
        <f>Implements77[[#This Row],[Depr ($/hr)]]+Implements77[[#This Row],[OH ($/hr)]]</f>
        <v>14.793000343276107</v>
      </c>
      <c r="Y110" s="66" t="e">
        <f>(Implements77[[#This Row],[PriceP]]-Implements77[[#This Row],[TradeIn$]])/Implements77[[#This Row],[Life (yr)]]/Implements77[[#This Row],[Use (ac/yr)]]</f>
        <v>#DIV/0!</v>
      </c>
      <c r="Z110" s="67" t="e">
        <f>((Implements77[[#This Row],[PriceP]]+Implements77[[#This Row],[TradeIn$]])/2*($BO$7+$BO$8+$BO$9)+Implements77[[#This Row],[Shed (ft^2)]]*$BO$12)/Implements77[[#This Row],[Use (ac/yr)]]</f>
        <v>#DIV/0!</v>
      </c>
      <c r="AA110" s="68" t="e">
        <f>IF(Implements77[[#This Row],[Use basis]]=M229,Implements77[[#This Row],[Rep ($/hr)]],Implements77[[#This Row],[PriceL]]*(VLOOKUP(Implements77[[#This Row],[ASABEtype]],$BB$6:$BL$52,2)*(Implements77[[#This Row],[Life (yr)]]*Implements77[[#This Row],[Use (hr/yr)]]/1000)^VLOOKUP(Implements77[[#This Row],[ASABEtype]],$BB$6:$BL$52,3))/Implements77[[#This Row],[Life (yr)]]/Implements77[[#This Row],[Use (ac/yr)]])</f>
        <v>#DIV/0!</v>
      </c>
      <c r="AB110" s="69" t="str">
        <f>IF(Implements77[[#This Row],[Use basis]]="hour","-",$BO$18/(Implements77[[#This Row],[Width]]*Implements77[[#This Row],[Speed]]*Implements77[[#This Row],[Efficiency]]))</f>
        <v>-</v>
      </c>
      <c r="AC110" s="70">
        <f>IF(Implements77[[#This Row],[Use basis]]=$M$128,Implements77[[#This Row],[Ownership costs ($/hr)]],SUM(Implements77[[#This Row],[Depr ($/ac)2]:[OH ($/ac)]]))</f>
        <v>14.793000343276107</v>
      </c>
      <c r="AD110" s="70"/>
      <c r="AE110" s="70" t="s">
        <v>574</v>
      </c>
      <c r="AF110" s="70"/>
    </row>
    <row r="111" spans="1:51">
      <c r="A111" s="38" t="str">
        <f>Implements77[[#This Row],[Implement type]]&amp;", "&amp;Implements77[[#This Row],[Width]]&amp;" "&amp;Implements77[[#This Row],[Width Unit]]</f>
        <v xml:space="preserve">Orchard work platform,  </v>
      </c>
      <c r="B111" s="55" t="s">
        <v>706</v>
      </c>
      <c r="C111" s="56"/>
      <c r="D111" s="55"/>
      <c r="E111" s="56"/>
      <c r="F111" s="55" t="s">
        <v>707</v>
      </c>
      <c r="G111" s="57">
        <v>22500</v>
      </c>
      <c r="H111" s="58">
        <v>0.1</v>
      </c>
      <c r="I111" s="59">
        <f t="shared" si="7"/>
        <v>25000</v>
      </c>
      <c r="J111" s="60">
        <f>VLOOKUP(Implements77[[#This Row],[ASABEtype]],ASABECoefficients88[],4,FALSE)/Implements77[[#This Row],[Use (hr/yr)]]</f>
        <v>20</v>
      </c>
      <c r="K111" s="56">
        <v>100</v>
      </c>
      <c r="L111" s="62">
        <f>IF(Implements77[[#This Row],[Use basis]]="hour",,K111*(C111*O111*P111)/8.25)</f>
        <v>0</v>
      </c>
      <c r="M111" s="112" t="s">
        <v>590</v>
      </c>
      <c r="N111" s="56" t="s">
        <v>459</v>
      </c>
      <c r="O111" s="56">
        <v>4</v>
      </c>
      <c r="P111" s="58">
        <v>0.85</v>
      </c>
      <c r="Q111" s="58">
        <v>1.1000000000000001</v>
      </c>
      <c r="R111" s="56">
        <v>200</v>
      </c>
      <c r="S111"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0.20492136520874407</v>
      </c>
      <c r="T111" s="65">
        <f>Implements77[[#This Row],[TradeIn%]]*Implements77[[#This Row],[PriceL]]</f>
        <v>5123.0341302186016</v>
      </c>
      <c r="U111" s="66">
        <f>(Implements77[[#This Row],[PriceP]]-Implements77[[#This Row],[TradeIn$]])/Implements77[[#This Row],[Life (yr)]]/Implements77[[#This Row],[Use (hr/yr)]]</f>
        <v>8.6884829348906987</v>
      </c>
      <c r="V111" s="67">
        <f>((Implements77[[#This Row],[PriceP]]+Implements77[[#This Row],[TradeIn$]])/2*($BO$7+$BO$8+$BO$9)+Implements77[[#This Row],[Shed (ft^2)]]*$BO$12)/Implements77[[#This Row],[Use (hr/yr)]]</f>
        <v>13.823192602621733</v>
      </c>
      <c r="W111" s="66">
        <f>Implements77[[#This Row],[PriceL]]*(VLOOKUP(Implements77[[#This Row],[ASABEtype]],$BB$6:$BL$52,2)*(Implements77[[#This Row],[Life (yr)]]*Implements77[[#This Row],[Use (hr/yr)]]/1000)^VLOOKUP(Implements77[[#This Row],[ASABEtype]],$BB$6:$BL$52,3))/Implements77[[#This Row],[Life (yr)]]/Implements77[[#This Row],[Use (hr/yr)]]</f>
        <v>6.062866266041592</v>
      </c>
      <c r="X111" s="66">
        <f>Implements77[[#This Row],[Depr ($/hr)]]+Implements77[[#This Row],[OH ($/hr)]]</f>
        <v>22.511675537512431</v>
      </c>
      <c r="Y111" s="66" t="e">
        <f>(Implements77[[#This Row],[PriceP]]-Implements77[[#This Row],[TradeIn$]])/Implements77[[#This Row],[Life (yr)]]/Implements77[[#This Row],[Use (ac/yr)]]</f>
        <v>#DIV/0!</v>
      </c>
      <c r="Z111" s="67" t="e">
        <f>((Implements77[[#This Row],[PriceP]]+Implements77[[#This Row],[TradeIn$]])/2*($BO$7+$BO$8+$BO$9)+Implements77[[#This Row],[Shed (ft^2)]]*$BO$12)/Implements77[[#This Row],[Use (ac/yr)]]</f>
        <v>#DIV/0!</v>
      </c>
      <c r="AA111" s="68" t="e">
        <f>IF(Implements77[[#This Row],[Use basis]]=M230,Implements77[[#This Row],[Rep ($/hr)]],Implements77[[#This Row],[PriceL]]*(VLOOKUP(Implements77[[#This Row],[ASABEtype]],$BB$6:$BL$52,2)*(Implements77[[#This Row],[Life (yr)]]*Implements77[[#This Row],[Use (hr/yr)]]/1000)^VLOOKUP(Implements77[[#This Row],[ASABEtype]],$BB$6:$BL$52,3))/Implements77[[#This Row],[Life (yr)]]/Implements77[[#This Row],[Use (ac/yr)]])</f>
        <v>#DIV/0!</v>
      </c>
      <c r="AB111" s="69" t="str">
        <f>IF(Implements77[[#This Row],[Use basis]]="hour","-",$BO$18/(Implements77[[#This Row],[Width]]*Implements77[[#This Row],[Speed]]*Implements77[[#This Row],[Efficiency]]))</f>
        <v>-</v>
      </c>
      <c r="AC111" s="70">
        <f>IF(Implements77[[#This Row],[Use basis]]=$M$128,Implements77[[#This Row],[Ownership costs ($/hr)]],SUM(Implements77[[#This Row],[Depr ($/ac)2]:[OH ($/ac)]]))</f>
        <v>22.511675537512431</v>
      </c>
      <c r="AD111" s="70"/>
      <c r="AE111" s="70" t="s">
        <v>574</v>
      </c>
      <c r="AF111" s="70"/>
    </row>
    <row r="112" spans="1:51">
      <c r="A112" s="38" t="str">
        <f>Implements77[[#This Row],[Implement type]]&amp;", "&amp;Implements77[[#This Row],[Width]]&amp;" "&amp;Implements77[[#This Row],[Width Unit]]</f>
        <v>Vegetable transplanter, 12 Ft</v>
      </c>
      <c r="B112" s="55" t="s">
        <v>708</v>
      </c>
      <c r="C112" s="56">
        <v>12</v>
      </c>
      <c r="D112" s="55" t="s">
        <v>424</v>
      </c>
      <c r="E112" s="56"/>
      <c r="F112" s="55" t="s">
        <v>658</v>
      </c>
      <c r="G112" s="57">
        <v>25000</v>
      </c>
      <c r="H112" s="58">
        <v>0.2</v>
      </c>
      <c r="I112" s="59">
        <f t="shared" si="7"/>
        <v>31250</v>
      </c>
      <c r="J112" s="60">
        <f>VLOOKUP(Implements77[[#This Row],[ASABEtype]],ASABECoefficients88[],4,FALSE)/Implements77[[#This Row],[Use (hr/yr)]]</f>
        <v>8</v>
      </c>
      <c r="K112" s="61">
        <v>250</v>
      </c>
      <c r="L112" s="62">
        <f>IF(Implements77[[#This Row],[Use basis]]="hour",,K112*(C112*O112*P112)/8.25)</f>
        <v>509.09090909090901</v>
      </c>
      <c r="M112" s="63" t="s">
        <v>589</v>
      </c>
      <c r="N112" s="56" t="s">
        <v>473</v>
      </c>
      <c r="O112" s="56">
        <v>2</v>
      </c>
      <c r="P112" s="58">
        <v>0.7</v>
      </c>
      <c r="Q112" s="58">
        <v>1.1499999999999999</v>
      </c>
      <c r="R112" s="56">
        <v>240</v>
      </c>
      <c r="S112"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0.37541365663700899</v>
      </c>
      <c r="T112" s="65">
        <f>Implements77[[#This Row],[TradeIn%]]*Implements77[[#This Row],[PriceL]]</f>
        <v>11731.676769906531</v>
      </c>
      <c r="U112" s="66">
        <f>(Implements77[[#This Row],[PriceP]]-Implements77[[#This Row],[TradeIn$]])/Implements77[[#This Row],[Life (yr)]]/Implements77[[#This Row],[Use (hr/yr)]]</f>
        <v>6.6341616150467342</v>
      </c>
      <c r="V112" s="67">
        <f>((Implements77[[#This Row],[PriceP]]+Implements77[[#This Row],[TradeIn$]])/2*($BO$7+$BO$8+$BO$9)+Implements77[[#This Row],[Shed (ft^2)]]*$BO$12)/Implements77[[#This Row],[Use (hr/yr)]]</f>
        <v>7.2695067882734552</v>
      </c>
      <c r="W112" s="66">
        <f>Implements77[[#This Row],[PriceL]]*(VLOOKUP(Implements77[[#This Row],[ASABEtype]],$BB$6:$BL$52,2)*(Implements77[[#This Row],[Life (yr)]]*Implements77[[#This Row],[Use (hr/yr)]]/1000)^VLOOKUP(Implements77[[#This Row],[ASABEtype]],$BB$6:$BL$52,3))/Implements77[[#This Row],[Life (yr)]]/Implements77[[#This Row],[Use (hr/yr)]]</f>
        <v>12.204920021843495</v>
      </c>
      <c r="X112" s="66">
        <f>Implements77[[#This Row],[Depr ($/hr)]]+Implements77[[#This Row],[OH ($/hr)]]</f>
        <v>13.903668403320189</v>
      </c>
      <c r="Y112" s="66">
        <f>(Implements77[[#This Row],[PriceP]]-Implements77[[#This Row],[TradeIn$]])/Implements77[[#This Row],[Life (yr)]]/Implements77[[#This Row],[Use (ac/yr)]]</f>
        <v>3.2578472216747363</v>
      </c>
      <c r="Z112" s="67">
        <f>((Implements77[[#This Row],[PriceP]]+Implements77[[#This Row],[TradeIn$]])/2*($BO$7+$BO$8+$BO$9)+Implements77[[#This Row],[Shed (ft^2)]]*$BO$12)/Implements77[[#This Row],[Use (ac/yr)]]</f>
        <v>3.5698470835271441</v>
      </c>
      <c r="AA112" s="68">
        <f>IF(Implements77[[#This Row],[Use basis]]=M231,Implements77[[#This Row],[Rep ($/hr)]],Implements77[[#This Row],[PriceL]]*(VLOOKUP(Implements77[[#This Row],[ASABEtype]],$BB$6:$BL$52,2)*(Implements77[[#This Row],[Life (yr)]]*Implements77[[#This Row],[Use (hr/yr)]]/1000)^VLOOKUP(Implements77[[#This Row],[ASABEtype]],$BB$6:$BL$52,3))/Implements77[[#This Row],[Life (yr)]]/Implements77[[#This Row],[Use (ac/yr)]])</f>
        <v>5.9934875107267178</v>
      </c>
      <c r="AB112" s="69">
        <f>IF(Implements77[[#This Row],[Use basis]]="hour","-",$BO$18/(Implements77[[#This Row],[Width]]*Implements77[[#This Row],[Speed]]*Implements77[[#This Row],[Efficiency]]))</f>
        <v>0.49107142857142866</v>
      </c>
      <c r="AC112" s="70">
        <f>IF(Implements77[[#This Row],[Use basis]]=$M$128,Implements77[[#This Row],[Ownership costs ($/hr)]],SUM(Implements77[[#This Row],[Depr ($/ac)2]:[OH ($/ac)]]))</f>
        <v>6.8276943052018808</v>
      </c>
      <c r="AD112" s="70"/>
      <c r="AE112" s="70" t="s">
        <v>709</v>
      </c>
      <c r="AF112" s="70"/>
    </row>
    <row r="113" spans="1:32">
      <c r="A113" s="38" t="str">
        <f>Implements77[[#This Row],[Implement type]]&amp;", "&amp;Implements77[[#This Row],[Width]]&amp;" "&amp;Implements77[[#This Row],[Width Unit]]</f>
        <v>Vegetable transplanter, 18 Ft Folding</v>
      </c>
      <c r="B113" s="55" t="s">
        <v>708</v>
      </c>
      <c r="C113" s="56">
        <v>18</v>
      </c>
      <c r="D113" s="55" t="s">
        <v>519</v>
      </c>
      <c r="E113" s="56"/>
      <c r="F113" s="55" t="s">
        <v>194</v>
      </c>
      <c r="G113" s="57">
        <v>40000</v>
      </c>
      <c r="H113" s="58">
        <v>0.2</v>
      </c>
      <c r="I113" s="59">
        <f t="shared" si="7"/>
        <v>50000</v>
      </c>
      <c r="J113" s="60">
        <f>VLOOKUP(Implements77[[#This Row],[ASABEtype]],ASABECoefficients88[],4,FALSE)/Implements77[[#This Row],[Use (hr/yr)]]</f>
        <v>8</v>
      </c>
      <c r="K113" s="61">
        <v>250</v>
      </c>
      <c r="L113" s="62">
        <f>IF(Implements77[[#This Row],[Use basis]]="hour",,K113*(C113*O113*P113)/8.25)</f>
        <v>763.63636363636363</v>
      </c>
      <c r="M113" s="63" t="s">
        <v>589</v>
      </c>
      <c r="N113" s="56" t="s">
        <v>473</v>
      </c>
      <c r="O113" s="56">
        <v>2</v>
      </c>
      <c r="P113" s="58">
        <v>0.7</v>
      </c>
      <c r="Q113" s="58">
        <v>1.1499999999999999</v>
      </c>
      <c r="R113" s="56">
        <v>350</v>
      </c>
      <c r="S113"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0.37541365663700899</v>
      </c>
      <c r="T113" s="65">
        <f>Implements77[[#This Row],[TradeIn%]]*Implements77[[#This Row],[PriceL]]</f>
        <v>18770.682831850449</v>
      </c>
      <c r="U113" s="66">
        <f>(Implements77[[#This Row],[PriceP]]-Implements77[[#This Row],[TradeIn$]])/Implements77[[#This Row],[Life (yr)]]/Implements77[[#This Row],[Use (hr/yr)]]</f>
        <v>10.614658584074776</v>
      </c>
      <c r="V113" s="67">
        <f>((Implements77[[#This Row],[PriceP]]+Implements77[[#This Row],[TradeIn$]])/2*($BO$7+$BO$8+$BO$9)+Implements77[[#This Row],[Shed (ft^2)]]*$BO$12)/Implements77[[#This Row],[Use (hr/yr)]]</f>
        <v>11.52241086123753</v>
      </c>
      <c r="W113" s="66">
        <f>Implements77[[#This Row],[PriceL]]*(VLOOKUP(Implements77[[#This Row],[ASABEtype]],$BB$6:$BL$52,2)*(Implements77[[#This Row],[Life (yr)]]*Implements77[[#This Row],[Use (hr/yr)]]/1000)^VLOOKUP(Implements77[[#This Row],[ASABEtype]],$BB$6:$BL$52,3))/Implements77[[#This Row],[Life (yr)]]/Implements77[[#This Row],[Use (hr/yr)]]</f>
        <v>19.527872034949596</v>
      </c>
      <c r="X113" s="66">
        <f>Implements77[[#This Row],[Depr ($/hr)]]+Implements77[[#This Row],[OH ($/hr)]]</f>
        <v>22.137069445312306</v>
      </c>
      <c r="Y113" s="66">
        <f>(Implements77[[#This Row],[PriceP]]-Implements77[[#This Row],[TradeIn$]])/Implements77[[#This Row],[Life (yr)]]/Implements77[[#This Row],[Use (ac/yr)]]</f>
        <v>3.4750370364530516</v>
      </c>
      <c r="Z113" s="67">
        <f>((Implements77[[#This Row],[PriceP]]+Implements77[[#This Row],[TradeIn$]])/2*($BO$7+$BO$8+$BO$9)+Implements77[[#This Row],[Shed (ft^2)]]*$BO$12)/Implements77[[#This Row],[Use (ac/yr)]]</f>
        <v>3.7722178414765724</v>
      </c>
      <c r="AA113" s="68">
        <f>IF(Implements77[[#This Row],[Use basis]]=M232,Implements77[[#This Row],[Rep ($/hr)]],Implements77[[#This Row],[PriceL]]*(VLOOKUP(Implements77[[#This Row],[ASABEtype]],$BB$6:$BL$52,2)*(Implements77[[#This Row],[Life (yr)]]*Implements77[[#This Row],[Use (hr/yr)]]/1000)^VLOOKUP(Implements77[[#This Row],[ASABEtype]],$BB$6:$BL$52,3))/Implements77[[#This Row],[Life (yr)]]/Implements77[[#This Row],[Use (ac/yr)]])</f>
        <v>6.3930533447751658</v>
      </c>
      <c r="AB113" s="69">
        <f>IF(Implements77[[#This Row],[Use basis]]="hour","-",$BO$18/(Implements77[[#This Row],[Width]]*Implements77[[#This Row],[Speed]]*Implements77[[#This Row],[Efficiency]]))</f>
        <v>0.32738095238095238</v>
      </c>
      <c r="AC113" s="70">
        <f>IF(Implements77[[#This Row],[Use basis]]=$M$128,Implements77[[#This Row],[Ownership costs ($/hr)]],SUM(Implements77[[#This Row],[Depr ($/ac)2]:[OH ($/ac)]]))</f>
        <v>7.247254877929624</v>
      </c>
      <c r="AD113" s="70"/>
      <c r="AE113" s="70" t="s">
        <v>709</v>
      </c>
      <c r="AF113" s="70"/>
    </row>
    <row r="114" spans="1:32">
      <c r="A114" s="38" t="str">
        <f>Implements77[[#This Row],[Implement type]]&amp;", "&amp;Implements77[[#This Row],[Width]]&amp;" "&amp;Implements77[[#This Row],[Width Unit]]&amp; ", per "&amp;Implements77[[#This Row],[Use basis]]</f>
        <v>Boom sprayer - pull-type, 90 Ft Folding, per acre</v>
      </c>
      <c r="B114" s="55" t="s">
        <v>477</v>
      </c>
      <c r="C114" s="56">
        <v>90</v>
      </c>
      <c r="D114" s="111" t="s">
        <v>519</v>
      </c>
      <c r="E114" s="56"/>
      <c r="F114" s="56"/>
      <c r="G114" s="99">
        <v>72000</v>
      </c>
      <c r="H114" s="100">
        <v>0.1</v>
      </c>
      <c r="I114" s="59">
        <f t="shared" si="7"/>
        <v>80000</v>
      </c>
      <c r="J114" s="60">
        <f>VLOOKUP(Implements77[[#This Row],[ASABEtype]],ASABECoefficients88[],4,FALSE)/Implements77[[#This Row],[Use (hr/yr)]]</f>
        <v>30</v>
      </c>
      <c r="K114" s="56">
        <v>50</v>
      </c>
      <c r="L114" s="62">
        <f>IF(Implements77[[#This Row],[Use basis]]="hour",,K114*(C114*O114*P114)/8.25)</f>
        <v>2181.818181818182</v>
      </c>
      <c r="M114" s="112" t="s">
        <v>589</v>
      </c>
      <c r="N114" s="56" t="s">
        <v>435</v>
      </c>
      <c r="O114" s="56">
        <v>8</v>
      </c>
      <c r="P114" s="100">
        <v>0.5</v>
      </c>
      <c r="Q114" s="100">
        <v>1.25</v>
      </c>
      <c r="R114" s="56">
        <v>250</v>
      </c>
      <c r="S114"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0.24470188124278425</v>
      </c>
      <c r="T114" s="65">
        <f>Implements77[[#This Row],[TradeIn%]]*Implements77[[#This Row],[PriceL]]</f>
        <v>19576.15049942274</v>
      </c>
      <c r="U114" s="66">
        <f>(Implements77[[#This Row],[PriceP]]-Implements77[[#This Row],[TradeIn$]])/Implements77[[#This Row],[Life (yr)]]/Implements77[[#This Row],[Use (hr/yr)]]</f>
        <v>34.949233000384837</v>
      </c>
      <c r="V114" s="66">
        <f>((Implements77[[#This Row],[PriceP]]+Implements77[[#This Row],[TradeIn$]])/2*($BO$7+$BO$8+$BO$9)+Implements77[[#This Row],[Shed (ft^2)]]*$BO$12)/Implements77[[#This Row],[Use (hr/yr)]]</f>
        <v>85.044893191989118</v>
      </c>
      <c r="W114" s="66">
        <f>Implements77[[#This Row],[PriceL]]*(VLOOKUP(Implements77[[#This Row],[ASABEtype]],$BB$6:$BL$52,2)*(Implements77[[#This Row],[Life (yr)]]*Implements77[[#This Row],[Use (hr/yr)]]/1000)^VLOOKUP(Implements77[[#This Row],[ASABEtype]],$BB$6:$BL$52,3))/Implements77[[#This Row],[Life (yr)]]/Implements77[[#This Row],[Use (hr/yr)]]</f>
        <v>37.042579482984863</v>
      </c>
      <c r="X114" s="66">
        <f>Implements77[[#This Row],[Depr ($/hr)]]+Implements77[[#This Row],[OH ($/hr)]]</f>
        <v>119.99412619237395</v>
      </c>
      <c r="Y114" s="66">
        <f>(Implements77[[#This Row],[PriceP]]-Implements77[[#This Row],[TradeIn$]])/Implements77[[#This Row],[Life (yr)]]/Implements77[[#This Row],[Use (ac/yr)]]</f>
        <v>0.80091992292548586</v>
      </c>
      <c r="Z114" s="66">
        <f>((Implements77[[#This Row],[PriceP]]+Implements77[[#This Row],[TradeIn$]])/2*($BO$7+$BO$8+$BO$9)+Implements77[[#This Row],[Shed (ft^2)]]*$BO$12)/Implements77[[#This Row],[Use (ac/yr)]]</f>
        <v>1.9489454689830839</v>
      </c>
      <c r="AA114" s="68">
        <f>IF(Implements77[[#This Row],[Use basis]]=M198,Implements77[[#This Row],[Rep ($/hr)]],Implements77[[#This Row],[PriceL]]*(VLOOKUP(Implements77[[#This Row],[ASABEtype]],$BB$6:$BL$52,2)*(Implements77[[#This Row],[Life (yr)]]*Implements77[[#This Row],[Use (hr/yr)]]/1000)^VLOOKUP(Implements77[[#This Row],[ASABEtype]],$BB$6:$BL$52,3))/Implements77[[#This Row],[Life (yr)]]/Implements77[[#This Row],[Use (ac/yr)]])</f>
        <v>0.84889244648506967</v>
      </c>
      <c r="AB114" s="69">
        <f>IF(Implements77[[#This Row],[Use basis]]="hour","-",$BO$18/(Implements77[[#This Row],[Width]]*Implements77[[#This Row],[Speed]]*Implements77[[#This Row],[Efficiency]]))</f>
        <v>2.2916666666666665E-2</v>
      </c>
      <c r="AC114" s="70">
        <f>IF(Implements77[[#This Row],[Use basis]]=$M$128,Implements77[[#This Row],[Ownership costs ($/hr)]],SUM(Implements77[[#This Row],[Depr ($/ac)2]:[OH ($/ac)]]))</f>
        <v>2.7498653919085698</v>
      </c>
      <c r="AD114" s="114">
        <v>26</v>
      </c>
      <c r="AE114" s="38" t="s">
        <v>544</v>
      </c>
      <c r="AF114" s="70"/>
    </row>
    <row r="115" spans="1:32">
      <c r="A115" s="38" t="str">
        <f>Implements77[[#This Row],[Implement type]]&amp;", "&amp;Implements77[[#This Row],[Width]]&amp;" "&amp;Implements77[[#This Row],[Width Unit]]&amp; ", per "&amp;Implements77[[#This Row],[Use basis]]</f>
        <v>Boom sprayer - self-propelled, 120 Ft Folding, per acre</v>
      </c>
      <c r="B115" s="111" t="s">
        <v>475</v>
      </c>
      <c r="C115" s="56">
        <v>120</v>
      </c>
      <c r="D115" s="111" t="s">
        <v>519</v>
      </c>
      <c r="E115" s="56"/>
      <c r="F115" s="56"/>
      <c r="G115" s="99">
        <v>475000</v>
      </c>
      <c r="H115" s="100">
        <v>0.1</v>
      </c>
      <c r="I115" s="59">
        <f t="shared" si="7"/>
        <v>527777.77777777775</v>
      </c>
      <c r="J115" s="60">
        <f>VLOOKUP(Implements77[[#This Row],[ASABEtype]],ASABECoefficients88[],4,FALSE)/Implements77[[#This Row],[Use (hr/yr)]]</f>
        <v>6</v>
      </c>
      <c r="K115" s="56">
        <v>250</v>
      </c>
      <c r="L115" s="62">
        <f>IF(Implements77[[#This Row],[Use basis]]="hour",,K115*(C115*O115*P115)/8.25)</f>
        <v>18181.81818181818</v>
      </c>
      <c r="M115" s="112" t="s">
        <v>589</v>
      </c>
      <c r="N115" s="56" t="s">
        <v>435</v>
      </c>
      <c r="O115" s="56">
        <v>10</v>
      </c>
      <c r="P115" s="100">
        <v>0.5</v>
      </c>
      <c r="Q115" s="100">
        <v>1.25</v>
      </c>
      <c r="R115" s="56">
        <v>360</v>
      </c>
      <c r="S115"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0.72133031313921714</v>
      </c>
      <c r="T115" s="65">
        <f>Implements77[[#This Row],[TradeIn%]]*Implements77[[#This Row],[PriceL]]</f>
        <v>380702.10971236456</v>
      </c>
      <c r="U115" s="66">
        <f>(Implements77[[#This Row],[PriceP]]-Implements77[[#This Row],[TradeIn$]])/Implements77[[#This Row],[Life (yr)]]/Implements77[[#This Row],[Use (hr/yr)]]</f>
        <v>62.86526019175696</v>
      </c>
      <c r="V115" s="66">
        <f>((Implements77[[#This Row],[PriceP]]+Implements77[[#This Row],[TradeIn$]])/2*($BO$7+$BO$8+$BO$9)+Implements77[[#This Row],[Shed (ft^2)]]*$BO$12)/Implements77[[#This Row],[Use (hr/yr)]]</f>
        <v>152.61127341908855</v>
      </c>
      <c r="W115" s="66">
        <f>Implements77[[#This Row],[PriceL]]*(VLOOKUP(Implements77[[#This Row],[ASABEtype]],$BB$6:$BL$52,2)*(Implements77[[#This Row],[Life (yr)]]*Implements77[[#This Row],[Use (hr/yr)]]/1000)^VLOOKUP(Implements77[[#This Row],[ASABEtype]],$BB$6:$BL$52,3))/Implements77[[#This Row],[Life (yr)]]/Implements77[[#This Row],[Use (hr/yr)]]</f>
        <v>244.37812853358065</v>
      </c>
      <c r="X115" s="66">
        <f>Implements77[[#This Row],[Depr ($/hr)]]+Implements77[[#This Row],[OH ($/hr)]]</f>
        <v>215.47653361084551</v>
      </c>
      <c r="Y115" s="66">
        <f>(Implements77[[#This Row],[PriceP]]-Implements77[[#This Row],[TradeIn$]])/Implements77[[#This Row],[Life (yr)]]/Implements77[[#This Row],[Use (ac/yr)]]</f>
        <v>0.86439732763665833</v>
      </c>
      <c r="Z115" s="66">
        <f>((Implements77[[#This Row],[PriceP]]+Implements77[[#This Row],[TradeIn$]])/2*($BO$7+$BO$8+$BO$9)+Implements77[[#This Row],[Shed (ft^2)]]*$BO$12)/Implements77[[#This Row],[Use (ac/yr)]]</f>
        <v>2.0984050095124678</v>
      </c>
      <c r="AA115" s="68">
        <f>IF(Implements77[[#This Row],[Use basis]]=M199,Implements77[[#This Row],[Rep ($/hr)]],Implements77[[#This Row],[PriceL]]*(VLOOKUP(Implements77[[#This Row],[ASABEtype]],$BB$6:$BL$52,2)*(Implements77[[#This Row],[Life (yr)]]*Implements77[[#This Row],[Use (hr/yr)]]/1000)^VLOOKUP(Implements77[[#This Row],[ASABEtype]],$BB$6:$BL$52,3))/Implements77[[#This Row],[Life (yr)]]/Implements77[[#This Row],[Use (ac/yr)]])</f>
        <v>3.3601992673367342</v>
      </c>
      <c r="AB115" s="69">
        <f>IF(Implements77[[#This Row],[Use basis]]="hour","-",$BO$18/(Implements77[[#This Row],[Width]]*Implements77[[#This Row],[Speed]]*Implements77[[#This Row],[Efficiency]]))</f>
        <v>1.375E-2</v>
      </c>
      <c r="AC115" s="70">
        <f>IF(Implements77[[#This Row],[Use basis]]=$M$128,Implements77[[#This Row],[Ownership costs ($/hr)]],SUM(Implements77[[#This Row],[Depr ($/ac)2]:[OH ($/ac)]]))</f>
        <v>2.9628023371491263</v>
      </c>
      <c r="AD115" s="114">
        <v>25</v>
      </c>
      <c r="AE115" s="38" t="s">
        <v>544</v>
      </c>
      <c r="AF115" s="70"/>
    </row>
    <row r="116" spans="1:32">
      <c r="A116" s="38" t="str">
        <f>Implements77[[#This Row],[Implement type]]&amp;", "&amp;Implements77[[#This Row],[Width]]&amp;" "&amp;Implements77[[#This Row],[Width Unit]]&amp; ", per "&amp;Implements77[[#This Row],[Use basis]]</f>
        <v>Row cultivator, 30 Ft Folding, per acre</v>
      </c>
      <c r="B116" s="111" t="s">
        <v>472</v>
      </c>
      <c r="C116" s="56">
        <v>30</v>
      </c>
      <c r="D116" s="111" t="s">
        <v>519</v>
      </c>
      <c r="E116" s="56">
        <v>12</v>
      </c>
      <c r="F116" s="56" t="s">
        <v>455</v>
      </c>
      <c r="G116" s="99">
        <v>48000</v>
      </c>
      <c r="H116" s="100">
        <v>0.1</v>
      </c>
      <c r="I116" s="59">
        <f t="shared" si="7"/>
        <v>53333.333333333328</v>
      </c>
      <c r="J116" s="60">
        <f>VLOOKUP(Implements77[[#This Row],[ASABEtype]],ASABECoefficients88[],4,FALSE)/Implements77[[#This Row],[Use (hr/yr)]]</f>
        <v>26.666666666666668</v>
      </c>
      <c r="K116" s="56">
        <v>75</v>
      </c>
      <c r="L116" s="62">
        <f>IF(Implements77[[#This Row],[Use basis]]="hour",,K116*(C116*O116*P116)/8.25)</f>
        <v>954.5454545454545</v>
      </c>
      <c r="M116" s="112" t="s">
        <v>589</v>
      </c>
      <c r="N116" s="56" t="s">
        <v>473</v>
      </c>
      <c r="O116" s="56">
        <v>5</v>
      </c>
      <c r="P116" s="100">
        <v>0.7</v>
      </c>
      <c r="Q116" s="100">
        <v>1.05</v>
      </c>
      <c r="R116" s="56">
        <v>140</v>
      </c>
      <c r="S116"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0.20217552136588318</v>
      </c>
      <c r="T116" s="65">
        <f>Implements77[[#This Row],[TradeIn%]]*Implements77[[#This Row],[PriceL]]</f>
        <v>10782.694472847103</v>
      </c>
      <c r="U116" s="66">
        <f>(Implements77[[#This Row],[PriceP]]-Implements77[[#This Row],[TradeIn$]])/Implements77[[#This Row],[Life (yr)]]/Implements77[[#This Row],[Use (hr/yr)]]</f>
        <v>18.608652763576451</v>
      </c>
      <c r="V116" s="66">
        <f>((Implements77[[#This Row],[PriceP]]+Implements77[[#This Row],[TradeIn$]])/2*($BO$7+$BO$8+$BO$9)+Implements77[[#This Row],[Shed (ft^2)]]*$BO$12)/Implements77[[#This Row],[Use (hr/yr)]]</f>
        <v>36.17512307231312</v>
      </c>
      <c r="W116" s="66">
        <f>Implements77[[#This Row],[PriceL]]*(VLOOKUP(Implements77[[#This Row],[ASABEtype]],$BB$6:$BL$52,2)*(Implements77[[#This Row],[Life (yr)]]*Implements77[[#This Row],[Use (hr/yr)]]/1000)^VLOOKUP(Implements77[[#This Row],[ASABEtype]],$BB$6:$BL$52,3))/Implements77[[#This Row],[Life (yr)]]/Implements77[[#This Row],[Use (hr/yr)]]</f>
        <v>20.829730170612898</v>
      </c>
      <c r="X116" s="66">
        <f>Implements77[[#This Row],[Depr ($/hr)]]+Implements77[[#This Row],[OH ($/hr)]]</f>
        <v>54.783775835889571</v>
      </c>
      <c r="Y116" s="66">
        <f>(Implements77[[#This Row],[PriceP]]-Implements77[[#This Row],[TradeIn$]])/Implements77[[#This Row],[Life (yr)]]/Implements77[[#This Row],[Use (ac/yr)]]</f>
        <v>1.4621084314238639</v>
      </c>
      <c r="Z116" s="66">
        <f>((Implements77[[#This Row],[PriceP]]+Implements77[[#This Row],[TradeIn$]])/2*($BO$7+$BO$8+$BO$9)+Implements77[[#This Row],[Shed (ft^2)]]*$BO$12)/Implements77[[#This Row],[Use (ac/yr)]]</f>
        <v>2.8423310985388883</v>
      </c>
      <c r="AA116" s="68">
        <f>IF(Implements77[[#This Row],[Use basis]]=M200,Implements77[[#This Row],[Rep ($/hr)]],Implements77[[#This Row],[PriceL]]*(VLOOKUP(Implements77[[#This Row],[ASABEtype]],$BB$6:$BL$52,2)*(Implements77[[#This Row],[Life (yr)]]*Implements77[[#This Row],[Use (hr/yr)]]/1000)^VLOOKUP(Implements77[[#This Row],[ASABEtype]],$BB$6:$BL$52,3))/Implements77[[#This Row],[Life (yr)]]/Implements77[[#This Row],[Use (ac/yr)]])</f>
        <v>1.636621656262442</v>
      </c>
      <c r="AB116" s="69">
        <f>IF(Implements77[[#This Row],[Use basis]]="hour","-",$BO$18/(Implements77[[#This Row],[Width]]*Implements77[[#This Row],[Speed]]*Implements77[[#This Row],[Efficiency]]))</f>
        <v>7.857142857142857E-2</v>
      </c>
      <c r="AC116" s="70">
        <f>IF(Implements77[[#This Row],[Use basis]]=$M$128,Implements77[[#This Row],[Ownership costs ($/hr)]],SUM(Implements77[[#This Row],[Depr ($/ac)2]:[OH ($/ac)]]))</f>
        <v>4.3044395299627523</v>
      </c>
      <c r="AD116" s="114">
        <v>24</v>
      </c>
      <c r="AE116" s="38" t="s">
        <v>544</v>
      </c>
      <c r="AF116" s="70"/>
    </row>
    <row r="117" spans="1:32">
      <c r="A117" s="38" t="str">
        <f>Implements77[[#This Row],[Implement type]]&amp;", "&amp;Implements77[[#This Row],[Width]]&amp;" "&amp;Implements77[[#This Row],[Width Unit]]</f>
        <v>Air blast sprayer, 20 Ft</v>
      </c>
      <c r="B117" s="55" t="s">
        <v>710</v>
      </c>
      <c r="C117" s="56">
        <v>20</v>
      </c>
      <c r="D117" s="55" t="s">
        <v>424</v>
      </c>
      <c r="E117" s="56"/>
      <c r="F117" s="56" t="s">
        <v>711</v>
      </c>
      <c r="G117" s="57">
        <v>8000</v>
      </c>
      <c r="H117" s="58">
        <v>0.1</v>
      </c>
      <c r="I117" s="59">
        <f t="shared" si="7"/>
        <v>8888.8888888888887</v>
      </c>
      <c r="J117" s="60">
        <f>VLOOKUP(Implements77[[#This Row],[ASABEtype]],ASABECoefficients88[],4,FALSE)/Implements77[[#This Row],[Use (hr/yr)]]</f>
        <v>40</v>
      </c>
      <c r="K117" s="56">
        <v>50</v>
      </c>
      <c r="L117" s="62">
        <f>IF(Implements77[[#This Row],[Use basis]]="hour",,K117*(C117*O117*P117)/8.25)</f>
        <v>127.27272727272727</v>
      </c>
      <c r="M117" s="112" t="s">
        <v>589</v>
      </c>
      <c r="N117" s="56" t="s">
        <v>426</v>
      </c>
      <c r="O117" s="56">
        <v>1.5</v>
      </c>
      <c r="P117" s="58">
        <v>0.7</v>
      </c>
      <c r="Q117" s="58">
        <v>1.25</v>
      </c>
      <c r="R117" s="56">
        <v>100</v>
      </c>
      <c r="S117"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0.1568013014863176</v>
      </c>
      <c r="T117" s="65">
        <f>Implements77[[#This Row],[TradeIn%]]*Implements77[[#This Row],[PriceL]]</f>
        <v>1393.7893465450454</v>
      </c>
      <c r="U117" s="66">
        <f>(Implements77[[#This Row],[PriceP]]-Implements77[[#This Row],[TradeIn$]])/Implements77[[#This Row],[Life (yr)]]/Implements77[[#This Row],[Use (hr/yr)]]</f>
        <v>3.3031053267274775</v>
      </c>
      <c r="V117" s="67">
        <f>((Implements77[[#This Row],[PriceP]]+Implements77[[#This Row],[TradeIn$]])/2*($BO$7+$BO$8+$BO$9)+Implements77[[#This Row],[Shed (ft^2)]]*$BO$12)/Implements77[[#This Row],[Use (hr/yr)]]</f>
        <v>9.913503571692365</v>
      </c>
      <c r="W117" s="66">
        <f>Implements77[[#This Row],[PriceL]]*(VLOOKUP(Implements77[[#This Row],[ASABEtype]],$BB$6:$BL$52,2)*(Implements77[[#This Row],[Life (yr)]]*Implements77[[#This Row],[Use (hr/yr)]]/1000)^VLOOKUP(Implements77[[#This Row],[ASABEtype]],$BB$6:$BL$52,3))/Implements77[[#This Row],[Life (yr)]]/Implements77[[#This Row],[Use (hr/yr)]]</f>
        <v>2.6946072293518188</v>
      </c>
      <c r="X117" s="66">
        <f>Implements77[[#This Row],[Depr ($/hr)]]+Implements77[[#This Row],[OH ($/hr)]]</f>
        <v>13.216608898419842</v>
      </c>
      <c r="Y117" s="66">
        <f>(Implements77[[#This Row],[PriceP]]-Implements77[[#This Row],[TradeIn$]])/Implements77[[#This Row],[Life (yr)]]/Implements77[[#This Row],[Use (ac/yr)]]</f>
        <v>1.2976485212143662</v>
      </c>
      <c r="Z117" s="67">
        <f>((Implements77[[#This Row],[PriceP]]+Implements77[[#This Row],[TradeIn$]])/2*($BO$7+$BO$8+$BO$9)+Implements77[[#This Row],[Shed (ft^2)]]*$BO$12)/Implements77[[#This Row],[Use (ac/yr)]]</f>
        <v>3.8945906888791431</v>
      </c>
      <c r="AA117" s="68">
        <f>IF(Implements77[[#This Row],[Use basis]]=M240,Implements77[[#This Row],[Rep ($/hr)]],Implements77[[#This Row],[PriceL]]*(VLOOKUP(Implements77[[#This Row],[ASABEtype]],$BB$6:$BL$52,2)*(Implements77[[#This Row],[Life (yr)]]*Implements77[[#This Row],[Use (hr/yr)]]/1000)^VLOOKUP(Implements77[[#This Row],[ASABEtype]],$BB$6:$BL$52,3))/Implements77[[#This Row],[Life (yr)]]/Implements77[[#This Row],[Use (ac/yr)]])</f>
        <v>1.0585956972453574</v>
      </c>
      <c r="AB117" s="69">
        <f>IF(Implements77[[#This Row],[Use basis]]="hour","-",$BO$18/(Implements77[[#This Row],[Width]]*Implements77[[#This Row],[Speed]]*Implements77[[#This Row],[Efficiency]]))</f>
        <v>0.39285714285714285</v>
      </c>
      <c r="AC117" s="70">
        <f>IF(Implements77[[#This Row],[Use basis]]=$M$128,Implements77[[#This Row],[Ownership costs ($/hr)]],SUM(Implements77[[#This Row],[Depr ($/ac)2]:[OH ($/ac)]]))</f>
        <v>5.1922392100935095</v>
      </c>
      <c r="AD117" s="70"/>
      <c r="AE117" s="70" t="s">
        <v>544</v>
      </c>
      <c r="AF117" s="70"/>
    </row>
    <row r="118" spans="1:32">
      <c r="A118" s="38" t="str">
        <f>Implements77[[#This Row],[Implement type]]&amp;", "&amp;Implements77[[#This Row],[Width]]&amp;" "&amp;Implements77[[#This Row],[Width Unit]]</f>
        <v xml:space="preserve">Boomless sprayer, 15 Ft. </v>
      </c>
      <c r="B118" s="55" t="s">
        <v>712</v>
      </c>
      <c r="C118" s="56">
        <v>15</v>
      </c>
      <c r="D118" s="55" t="s">
        <v>713</v>
      </c>
      <c r="E118" s="56"/>
      <c r="F118" s="55" t="s">
        <v>714</v>
      </c>
      <c r="G118" s="57">
        <v>2700</v>
      </c>
      <c r="H118" s="58">
        <v>0.1</v>
      </c>
      <c r="I118" s="59">
        <f t="shared" si="7"/>
        <v>3000</v>
      </c>
      <c r="J118" s="60">
        <f>VLOOKUP(Implements77[[#This Row],[ASABEtype]],ASABECoefficients88[],4,FALSE)/Implements77[[#This Row],[Use (hr/yr)]]</f>
        <v>75</v>
      </c>
      <c r="K118" s="56">
        <v>20</v>
      </c>
      <c r="L118" s="62">
        <f>IF(Implements77[[#This Row],[Use basis]]="hour",,K118*(C118*O118*P118)/8.25)</f>
        <v>76.363636363636346</v>
      </c>
      <c r="M118" s="112" t="s">
        <v>589</v>
      </c>
      <c r="N118" s="56" t="s">
        <v>435</v>
      </c>
      <c r="O118" s="56">
        <v>3</v>
      </c>
      <c r="P118" s="58">
        <v>0.7</v>
      </c>
      <c r="Q118" s="58">
        <v>1.25</v>
      </c>
      <c r="R118" s="56">
        <v>40</v>
      </c>
      <c r="S118" s="64">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1.7493405265665674E-2</v>
      </c>
      <c r="T118" s="65">
        <f>Implements77[[#This Row],[TradeIn%]]*Implements77[[#This Row],[PriceL]]</f>
        <v>52.480215796997022</v>
      </c>
      <c r="U118" s="66">
        <f>(Implements77[[#This Row],[PriceP]]-Implements77[[#This Row],[TradeIn$]])/Implements77[[#This Row],[Life (yr)]]/Implements77[[#This Row],[Use (hr/yr)]]</f>
        <v>1.7650131894686687</v>
      </c>
      <c r="V118" s="67">
        <f>((Implements77[[#This Row],[PriceP]]+Implements77[[#This Row],[TradeIn$]])/2*($BO$7+$BO$8+$BO$9)+Implements77[[#This Row],[Shed (ft^2)]]*$BO$12)/Implements77[[#This Row],[Use (hr/yr)]]</f>
        <v>7.6898624774508564</v>
      </c>
      <c r="W118" s="66">
        <f>Implements77[[#This Row],[PriceL]]*(VLOOKUP(Implements77[[#This Row],[ASABEtype]],$BB$6:$BL$52,2)*(Implements77[[#This Row],[Life (yr)]]*Implements77[[#This Row],[Use (hr/yr)]]/1000)^VLOOKUP(Implements77[[#This Row],[ASABEtype]],$BB$6:$BL$52,3))/Implements77[[#This Row],[Life (yr)]]/Implements77[[#This Row],[Use (hr/yr)]]</f>
        <v>1.3890967306119322</v>
      </c>
      <c r="X118" s="66">
        <f>Implements77[[#This Row],[Depr ($/hr)]]+Implements77[[#This Row],[OH ($/hr)]]</f>
        <v>9.4548756669195253</v>
      </c>
      <c r="Y118" s="66">
        <f>(Implements77[[#This Row],[PriceP]]-Implements77[[#This Row],[TradeIn$]])/Implements77[[#This Row],[Life (yr)]]/Implements77[[#This Row],[Use (ac/yr)]]</f>
        <v>0.4622653591465562</v>
      </c>
      <c r="Z118" s="67">
        <f>((Implements77[[#This Row],[PriceP]]+Implements77[[#This Row],[TradeIn$]])/2*($BO$7+$BO$8+$BO$9)+Implements77[[#This Row],[Shed (ft^2)]]*$BO$12)/Implements77[[#This Row],[Use (ac/yr)]]</f>
        <v>2.0140116012371294</v>
      </c>
      <c r="AA118" s="68">
        <f>IF(Implements77[[#This Row],[Use basis]]=M237,Implements77[[#This Row],[Rep ($/hr)]],Implements77[[#This Row],[PriceL]]*(VLOOKUP(Implements77[[#This Row],[ASABEtype]],$BB$6:$BL$52,2)*(Implements77[[#This Row],[Life (yr)]]*Implements77[[#This Row],[Use (hr/yr)]]/1000)^VLOOKUP(Implements77[[#This Row],[ASABEtype]],$BB$6:$BL$52,3))/Implements77[[#This Row],[Life (yr)]]/Implements77[[#This Row],[Use (ac/yr)]])</f>
        <v>0.36381104849360135</v>
      </c>
      <c r="AB118" s="69">
        <f>IF(Implements77[[#This Row],[Use basis]]="hour","-",$BO$18/(Implements77[[#This Row],[Width]]*Implements77[[#This Row],[Speed]]*Implements77[[#This Row],[Efficiency]]))</f>
        <v>0.26190476190476192</v>
      </c>
      <c r="AC118" s="70">
        <f>IF(Implements77[[#This Row],[Use basis]]=$M$128,Implements77[[#This Row],[Ownership costs ($/hr)]],SUM(Implements77[[#This Row],[Depr ($/ac)2]:[OH ($/ac)]]))</f>
        <v>2.4762769603836858</v>
      </c>
      <c r="AD118" s="70"/>
      <c r="AE118" s="70" t="s">
        <v>544</v>
      </c>
      <c r="AF118" s="70"/>
    </row>
    <row r="119" spans="1:32">
      <c r="A119" s="38" t="str">
        <f>Implements77[[#This Row],[Implement type]]&amp;", "&amp;Implements77[[#This Row],[Width]]&amp;" "&amp;Implements77[[#This Row],[Width Unit]]</f>
        <v xml:space="preserve">,  </v>
      </c>
      <c r="B119" s="55"/>
      <c r="C119" s="56"/>
      <c r="D119" s="55"/>
      <c r="E119" s="56"/>
      <c r="F119" s="55"/>
      <c r="G119" s="57"/>
      <c r="H119" s="58"/>
      <c r="I119" s="59">
        <f t="shared" si="7"/>
        <v>0</v>
      </c>
      <c r="J119" s="60" t="e">
        <f>VLOOKUP(Implements77[[#This Row],[ASABEtype]],ASABECoefficients88[],4,FALSE)/Implements77[[#This Row],[Use (hr/yr)]]</f>
        <v>#N/A</v>
      </c>
      <c r="K119" s="56"/>
      <c r="L119" s="62">
        <f>IF(Implements77[[#This Row],[Use basis]]="hour",,K119*(C119*O119*P119)/8.25)</f>
        <v>0</v>
      </c>
      <c r="M119" s="112"/>
      <c r="N119" s="56"/>
      <c r="O119" s="56"/>
      <c r="P119" s="58"/>
      <c r="Q119" s="58"/>
      <c r="R119" s="56"/>
      <c r="S119" s="64" t="e">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#N/A</v>
      </c>
      <c r="T119" s="65" t="e">
        <f>Implements77[[#This Row],[TradeIn%]]*Implements77[[#This Row],[PriceL]]</f>
        <v>#N/A</v>
      </c>
      <c r="U119" s="66" t="e">
        <f>(Implements77[[#This Row],[PriceP]]-Implements77[[#This Row],[TradeIn$]])/Implements77[[#This Row],[Life (yr)]]/Implements77[[#This Row],[Use (hr/yr)]]</f>
        <v>#N/A</v>
      </c>
      <c r="V119" s="67" t="e">
        <f>((Implements77[[#This Row],[PriceP]]+Implements77[[#This Row],[TradeIn$]])/2*($BO$7+$BO$8+$BO$9)+Implements77[[#This Row],[Shed (ft^2)]]*$BO$12)/Implements77[[#This Row],[Use (hr/yr)]]</f>
        <v>#N/A</v>
      </c>
      <c r="W119" s="66" t="e">
        <f>Implements77[[#This Row],[PriceL]]*(VLOOKUP(Implements77[[#This Row],[ASABEtype]],$BB$6:$BL$52,2)*(Implements77[[#This Row],[Life (yr)]]*Implements77[[#This Row],[Use (hr/yr)]]/1000)^VLOOKUP(Implements77[[#This Row],[ASABEtype]],$BB$6:$BL$52,3))/Implements77[[#This Row],[Life (yr)]]/Implements77[[#This Row],[Use (hr/yr)]]</f>
        <v>#N/A</v>
      </c>
      <c r="X119" s="66" t="e">
        <f>Implements77[[#This Row],[Depr ($/hr)]]+Implements77[[#This Row],[OH ($/hr)]]</f>
        <v>#N/A</v>
      </c>
      <c r="Y119" s="66" t="e">
        <f>(Implements77[[#This Row],[PriceP]]-Implements77[[#This Row],[TradeIn$]])/Implements77[[#This Row],[Life (yr)]]/Implements77[[#This Row],[Use (ac/yr)]]</f>
        <v>#N/A</v>
      </c>
      <c r="Z119" s="67" t="e">
        <f>((Implements77[[#This Row],[PriceP]]+Implements77[[#This Row],[TradeIn$]])/2*($BO$7+$BO$8+$BO$9)+Implements77[[#This Row],[Shed (ft^2)]]*$BO$12)/Implements77[[#This Row],[Use (ac/yr)]]</f>
        <v>#N/A</v>
      </c>
      <c r="AA119" s="68" t="e">
        <f>IF(Implements77[[#This Row],[Use basis]]=M238,Implements77[[#This Row],[Rep ($/hr)]],Implements77[[#This Row],[PriceL]]*(VLOOKUP(Implements77[[#This Row],[ASABEtype]],$BB$6:$BL$52,2)*(Implements77[[#This Row],[Life (yr)]]*Implements77[[#This Row],[Use (hr/yr)]]/1000)^VLOOKUP(Implements77[[#This Row],[ASABEtype]],$BB$6:$BL$52,3))/Implements77[[#This Row],[Life (yr)]]/Implements77[[#This Row],[Use (ac/yr)]])</f>
        <v>#N/A</v>
      </c>
      <c r="AB119" s="69" t="e">
        <f>IF(Implements77[[#This Row],[Use basis]]="hour","-",$BO$18/(Implements77[[#This Row],[Width]]*Implements77[[#This Row],[Speed]]*Implements77[[#This Row],[Efficiency]]))</f>
        <v>#DIV/0!</v>
      </c>
      <c r="AC119" s="70" t="e">
        <f>IF(Implements77[[#This Row],[Use basis]]=$M$128,Implements77[[#This Row],[Ownership costs ($/hr)]],SUM(Implements77[[#This Row],[Depr ($/ac)2]:[OH ($/ac)]]))</f>
        <v>#N/A</v>
      </c>
      <c r="AD119" s="70"/>
      <c r="AE119" s="70"/>
    </row>
    <row r="120" spans="1:32">
      <c r="A120" s="38" t="str">
        <f>Implements77[[#This Row],[Implement type]]&amp;", "&amp;Implements77[[#This Row],[Width]]&amp;" "&amp;Implements77[[#This Row],[Width Unit]]</f>
        <v xml:space="preserve">,  </v>
      </c>
      <c r="B120" s="55"/>
      <c r="C120" s="56"/>
      <c r="D120" s="55"/>
      <c r="E120" s="56"/>
      <c r="F120" s="55"/>
      <c r="G120" s="57"/>
      <c r="H120" s="58"/>
      <c r="I120" s="59">
        <f t="shared" si="7"/>
        <v>0</v>
      </c>
      <c r="J120" s="60" t="e">
        <f>VLOOKUP(Implements77[[#This Row],[ASABEtype]],ASABECoefficients88[],4,FALSE)/Implements77[[#This Row],[Use (hr/yr)]]</f>
        <v>#N/A</v>
      </c>
      <c r="K120" s="56"/>
      <c r="L120" s="62">
        <f>IF(Implements77[[#This Row],[Use basis]]="hour",,K120*(C120*O120*P120)/8.25)</f>
        <v>0</v>
      </c>
      <c r="M120" s="112"/>
      <c r="N120" s="56"/>
      <c r="O120" s="56"/>
      <c r="P120" s="58"/>
      <c r="Q120" s="58"/>
      <c r="R120" s="56"/>
      <c r="S120" s="64" t="e">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#N/A</v>
      </c>
      <c r="T120" s="65" t="e">
        <f>Implements77[[#This Row],[TradeIn%]]*Implements77[[#This Row],[PriceL]]</f>
        <v>#N/A</v>
      </c>
      <c r="U120" s="66" t="e">
        <f>(Implements77[[#This Row],[PriceP]]-Implements77[[#This Row],[TradeIn$]])/Implements77[[#This Row],[Life (yr)]]/Implements77[[#This Row],[Use (hr/yr)]]</f>
        <v>#N/A</v>
      </c>
      <c r="V120" s="67" t="e">
        <f>((Implements77[[#This Row],[PriceP]]+Implements77[[#This Row],[TradeIn$]])/2*($BO$7+$BO$8+$BO$9)+Implements77[[#This Row],[Shed (ft^2)]]*$BO$12)/Implements77[[#This Row],[Use (hr/yr)]]</f>
        <v>#N/A</v>
      </c>
      <c r="W120" s="66" t="e">
        <f>Implements77[[#This Row],[PriceL]]*(VLOOKUP(Implements77[[#This Row],[ASABEtype]],$BB$6:$BL$52,2)*(Implements77[[#This Row],[Life (yr)]]*Implements77[[#This Row],[Use (hr/yr)]]/1000)^VLOOKUP(Implements77[[#This Row],[ASABEtype]],$BB$6:$BL$52,3))/Implements77[[#This Row],[Life (yr)]]/Implements77[[#This Row],[Use (hr/yr)]]</f>
        <v>#N/A</v>
      </c>
      <c r="X120" s="66" t="e">
        <f>Implements77[[#This Row],[Depr ($/hr)]]+Implements77[[#This Row],[OH ($/hr)]]</f>
        <v>#N/A</v>
      </c>
      <c r="Y120" s="66" t="e">
        <f>(Implements77[[#This Row],[PriceP]]-Implements77[[#This Row],[TradeIn$]])/Implements77[[#This Row],[Life (yr)]]/Implements77[[#This Row],[Use (ac/yr)]]</f>
        <v>#N/A</v>
      </c>
      <c r="Z120" s="67" t="e">
        <f>((Implements77[[#This Row],[PriceP]]+Implements77[[#This Row],[TradeIn$]])/2*($BO$7+$BO$8+$BO$9)+Implements77[[#This Row],[Shed (ft^2)]]*$BO$12)/Implements77[[#This Row],[Use (ac/yr)]]</f>
        <v>#N/A</v>
      </c>
      <c r="AA120" s="68" t="e">
        <f>IF(Implements77[[#This Row],[Use basis]]=M239,Implements77[[#This Row],[Rep ($/hr)]],Implements77[[#This Row],[PriceL]]*(VLOOKUP(Implements77[[#This Row],[ASABEtype]],$BB$6:$BL$52,2)*(Implements77[[#This Row],[Life (yr)]]*Implements77[[#This Row],[Use (hr/yr)]]/1000)^VLOOKUP(Implements77[[#This Row],[ASABEtype]],$BB$6:$BL$52,3))/Implements77[[#This Row],[Life (yr)]]/Implements77[[#This Row],[Use (ac/yr)]])</f>
        <v>#N/A</v>
      </c>
      <c r="AB120" s="69" t="e">
        <f>IF(Implements77[[#This Row],[Use basis]]="hour","-",$BO$18/(Implements77[[#This Row],[Width]]*Implements77[[#This Row],[Speed]]*Implements77[[#This Row],[Efficiency]]))</f>
        <v>#DIV/0!</v>
      </c>
      <c r="AC120" s="70" t="e">
        <f>IF(Implements77[[#This Row],[Use basis]]=$M$128,Implements77[[#This Row],[Ownership costs ($/hr)]],SUM(Implements77[[#This Row],[Depr ($/ac)2]:[OH ($/ac)]]))</f>
        <v>#N/A</v>
      </c>
      <c r="AD120" s="70"/>
      <c r="AE120" s="70"/>
    </row>
    <row r="121" spans="1:32">
      <c r="B121" s="55"/>
      <c r="C121" s="56"/>
      <c r="D121" s="55"/>
      <c r="E121" s="56"/>
      <c r="F121" s="55"/>
      <c r="G121" s="57"/>
      <c r="H121" s="58"/>
      <c r="I121" s="59">
        <f t="shared" si="7"/>
        <v>0</v>
      </c>
      <c r="J121" s="60" t="e">
        <f>VLOOKUP(Implements77[[#This Row],[ASABEtype]],ASABECoefficients88[],4,FALSE)/Implements77[[#This Row],[Use (hr/yr)]]</f>
        <v>#N/A</v>
      </c>
      <c r="K121" s="56"/>
      <c r="L121" s="62">
        <f>IF(Implements77[[#This Row],[Use basis]]="hour",,K121*(C121*O121*P121)/8.25)</f>
        <v>0</v>
      </c>
      <c r="M121" s="112"/>
      <c r="N121" s="56"/>
      <c r="O121" s="56"/>
      <c r="P121" s="58"/>
      <c r="Q121" s="58"/>
      <c r="R121" s="56"/>
      <c r="S121" s="64" t="e">
        <f>(VLOOKUP(Implements77[[#This Row],[ASABEtype]],$BB$6:$BL$52,5)-VLOOKUP(Implements77[[#This Row],[ASABEtype]],$BB$6:$BL$52,6)*Implements77[[#This Row],[Life (yr)]]^0.5-VLOOKUP(Implements77[[#This Row],[ASABEtype]],$BB$6:$BL$52,7)*Implements77[[#This Row],[Use (hr/yr)]]^0.5+VLOOKUP(Implements77[[#This Row],[ASABEtype]],$BB$6:$BL$52,8)*$BO$17)^2+0.25*VLOOKUP(Implements77[[#This Row],[ASABEtype]],$BB$6:$BL$52,9)</f>
        <v>#N/A</v>
      </c>
      <c r="T121" s="65" t="e">
        <f>Implements77[[#This Row],[TradeIn%]]*Implements77[[#This Row],[PriceL]]</f>
        <v>#N/A</v>
      </c>
      <c r="U121" s="66" t="e">
        <f>(Implements77[[#This Row],[PriceP]]-Implements77[[#This Row],[TradeIn$]])/Implements77[[#This Row],[Life (yr)]]/Implements77[[#This Row],[Use (hr/yr)]]</f>
        <v>#N/A</v>
      </c>
      <c r="V121" s="67" t="e">
        <f>((Implements77[[#This Row],[PriceP]]+Implements77[[#This Row],[TradeIn$]])/2*($BO$7+$BO$8+$BO$9)+Implements77[[#This Row],[Shed (ft^2)]]*$BO$12)/Implements77[[#This Row],[Use (hr/yr)]]</f>
        <v>#N/A</v>
      </c>
      <c r="W121" s="66" t="e">
        <f>Implements77[[#This Row],[PriceL]]*(VLOOKUP(Implements77[[#This Row],[ASABEtype]],$BB$6:$BL$52,2)*(Implements77[[#This Row],[Life (yr)]]*Implements77[[#This Row],[Use (hr/yr)]]/1000)^VLOOKUP(Implements77[[#This Row],[ASABEtype]],$BB$6:$BL$52,3))/Implements77[[#This Row],[Life (yr)]]/Implements77[[#This Row],[Use (hr/yr)]]</f>
        <v>#N/A</v>
      </c>
      <c r="X121" s="66" t="e">
        <f>Implements77[[#This Row],[Depr ($/hr)]]+Implements77[[#This Row],[OH ($/hr)]]</f>
        <v>#N/A</v>
      </c>
      <c r="Y121" s="66" t="e">
        <f>(Implements77[[#This Row],[PriceP]]-Implements77[[#This Row],[TradeIn$]])/Implements77[[#This Row],[Life (yr)]]/Implements77[[#This Row],[Use (ac/yr)]]</f>
        <v>#N/A</v>
      </c>
      <c r="Z121" s="67" t="e">
        <f>((Implements77[[#This Row],[PriceP]]+Implements77[[#This Row],[TradeIn$]])/2*($BO$7+$BO$8+$BO$9)+Implements77[[#This Row],[Shed (ft^2)]]*$BO$12)/Implements77[[#This Row],[Use (ac/yr)]]</f>
        <v>#N/A</v>
      </c>
      <c r="AA121" s="68" t="e">
        <f>IF(Implements77[[#This Row],[Use basis]]=M194,Implements77[[#This Row],[Rep ($/hr)]],Implements77[[#This Row],[PriceL]]*(VLOOKUP(Implements77[[#This Row],[ASABEtype]],$BB$6:$BL$52,2)*(Implements77[[#This Row],[Life (yr)]]*Implements77[[#This Row],[Use (hr/yr)]]/1000)^VLOOKUP(Implements77[[#This Row],[ASABEtype]],$BB$6:$BL$52,3))/Implements77[[#This Row],[Life (yr)]]/Implements77[[#This Row],[Use (ac/yr)]])</f>
        <v>#N/A</v>
      </c>
      <c r="AB121" s="69" t="e">
        <f>IF(Implements77[[#This Row],[Use basis]]="hour","-",$BO$18/(Implements77[[#This Row],[Width]]*Implements77[[#This Row],[Speed]]*Implements77[[#This Row],[Efficiency]]))</f>
        <v>#DIV/0!</v>
      </c>
      <c r="AC121" s="70" t="e">
        <f>IF(Implements77[[#This Row],[Use basis]]=$M$128,Implements77[[#This Row],[Ownership costs ($/hr)]],SUM(Implements77[[#This Row],[Depr ($/ac)2]:[OH ($/ac)]]))</f>
        <v>#N/A</v>
      </c>
      <c r="AD121" s="70"/>
      <c r="AE121" s="70"/>
    </row>
    <row r="122" spans="1:32">
      <c r="B122" s="228"/>
      <c r="C122" s="229"/>
      <c r="D122" s="228"/>
      <c r="E122" s="229"/>
      <c r="F122" s="228"/>
      <c r="G122" s="230"/>
      <c r="H122" s="231"/>
      <c r="I122" s="59"/>
      <c r="J122" s="59"/>
      <c r="K122" s="229"/>
      <c r="L122" s="62"/>
      <c r="M122" s="62"/>
      <c r="N122" s="229"/>
      <c r="O122" s="229"/>
      <c r="P122" s="231"/>
      <c r="Q122" s="231"/>
      <c r="R122" s="229"/>
      <c r="S122" s="64"/>
      <c r="T122" s="65"/>
      <c r="U122" s="66"/>
      <c r="V122" s="66"/>
      <c r="W122" s="66"/>
      <c r="X122" s="66"/>
      <c r="Y122" s="66"/>
      <c r="Z122" s="66"/>
      <c r="AA122" s="68"/>
      <c r="AB122" s="69"/>
      <c r="AC122" s="69"/>
      <c r="AD122" s="70"/>
      <c r="AE122" s="70"/>
    </row>
    <row r="123" spans="1:32">
      <c r="B123" s="228"/>
      <c r="C123" s="229"/>
      <c r="D123" s="228"/>
      <c r="E123" s="229"/>
      <c r="F123" s="228"/>
      <c r="G123" s="230"/>
      <c r="H123" s="231"/>
      <c r="I123" s="59"/>
      <c r="J123" s="59"/>
      <c r="K123" s="229" t="s">
        <v>715</v>
      </c>
      <c r="L123" s="62"/>
      <c r="M123" s="62"/>
      <c r="N123" s="229"/>
      <c r="O123" s="229"/>
      <c r="P123" s="231"/>
      <c r="Q123" s="231"/>
      <c r="R123" s="229"/>
      <c r="S123" s="64"/>
      <c r="T123" s="65"/>
      <c r="U123" s="66"/>
      <c r="V123" s="66"/>
      <c r="W123" s="66"/>
      <c r="X123" s="66"/>
      <c r="Y123" s="66"/>
      <c r="Z123" s="66"/>
      <c r="AA123" s="68"/>
      <c r="AB123" s="69"/>
      <c r="AC123" s="69"/>
      <c r="AD123" s="70"/>
      <c r="AE123" s="70"/>
    </row>
    <row r="124" spans="1:32">
      <c r="B124" s="228"/>
      <c r="C124" s="229"/>
      <c r="D124" s="228"/>
      <c r="E124" s="229"/>
      <c r="F124" s="228"/>
      <c r="G124" s="230"/>
      <c r="H124" s="231"/>
      <c r="I124" s="59"/>
      <c r="J124" s="59"/>
      <c r="K124" s="229"/>
      <c r="L124" s="62"/>
      <c r="M124" s="62"/>
      <c r="N124" s="229"/>
      <c r="O124" s="229"/>
      <c r="P124" s="231"/>
      <c r="Q124" s="231"/>
      <c r="R124" s="229"/>
      <c r="S124" s="64"/>
      <c r="T124" s="65"/>
      <c r="U124" s="66"/>
      <c r="V124" s="66"/>
      <c r="W124" s="66"/>
      <c r="X124" s="66"/>
      <c r="Y124" s="66"/>
      <c r="Z124" s="66"/>
      <c r="AA124" s="68"/>
      <c r="AB124" s="69"/>
      <c r="AC124" s="69"/>
      <c r="AD124" s="70"/>
      <c r="AE124" s="70"/>
    </row>
    <row r="125" spans="1:32">
      <c r="B125" s="228"/>
      <c r="C125" s="229"/>
      <c r="D125" s="228"/>
      <c r="E125" s="229"/>
      <c r="F125" s="228"/>
      <c r="G125" s="230"/>
      <c r="H125" s="231"/>
      <c r="I125" s="59"/>
      <c r="J125" s="59"/>
      <c r="K125" s="229"/>
      <c r="L125" s="62"/>
      <c r="M125" s="62"/>
      <c r="N125" s="229"/>
      <c r="O125" s="229"/>
      <c r="P125" s="231"/>
      <c r="Q125" s="231"/>
      <c r="R125" s="229"/>
      <c r="S125" s="64"/>
      <c r="T125" s="65"/>
      <c r="U125" s="66"/>
      <c r="V125" s="66"/>
      <c r="W125" s="66"/>
      <c r="X125" s="66"/>
      <c r="Y125" s="66"/>
      <c r="Z125" s="66"/>
      <c r="AA125" s="68"/>
      <c r="AB125" s="69"/>
      <c r="AC125" s="69"/>
      <c r="AD125" s="70"/>
      <c r="AE125" s="70"/>
    </row>
    <row r="126" spans="1:32">
      <c r="B126" s="228"/>
      <c r="C126" s="229"/>
      <c r="D126" s="228"/>
      <c r="E126" s="229"/>
      <c r="F126" s="228"/>
      <c r="G126" s="230"/>
      <c r="H126" s="231"/>
      <c r="I126" s="59"/>
      <c r="J126" s="59"/>
      <c r="K126" s="229"/>
      <c r="L126" s="62"/>
      <c r="M126" s="62"/>
      <c r="N126" s="229"/>
      <c r="O126" s="229"/>
      <c r="P126" s="231"/>
      <c r="Q126" s="231"/>
      <c r="R126" s="229"/>
      <c r="S126" s="64"/>
      <c r="T126" s="65"/>
      <c r="U126" s="66"/>
      <c r="V126" s="66"/>
      <c r="W126" s="66"/>
      <c r="X126" s="66"/>
      <c r="Y126" s="66"/>
      <c r="Z126" s="66"/>
      <c r="AA126" s="68"/>
      <c r="AB126" s="69"/>
      <c r="AC126" s="69"/>
      <c r="AD126" s="70"/>
      <c r="AE126" s="70"/>
    </row>
    <row r="128" spans="1:32">
      <c r="M128" s="38" t="s">
        <v>590</v>
      </c>
    </row>
    <row r="129" spans="1:67">
      <c r="M129" s="38" t="s">
        <v>589</v>
      </c>
    </row>
    <row r="132" spans="1:67">
      <c r="A132" s="123" t="s">
        <v>716</v>
      </c>
      <c r="B132" s="124" t="s">
        <v>373</v>
      </c>
      <c r="C132" s="124" t="s">
        <v>717</v>
      </c>
      <c r="D132" s="124" t="s">
        <v>372</v>
      </c>
      <c r="E132" s="125" t="s">
        <v>718</v>
      </c>
      <c r="J132" s="38">
        <v>2023</v>
      </c>
      <c r="K132" s="38" t="s">
        <v>788</v>
      </c>
    </row>
    <row r="133" spans="1:67">
      <c r="A133" s="125" t="s">
        <v>719</v>
      </c>
      <c r="B133" s="126" t="s">
        <v>423</v>
      </c>
      <c r="C133" s="127">
        <v>28.455000000000002</v>
      </c>
      <c r="D133" s="126" t="s">
        <v>350</v>
      </c>
      <c r="E133" s="125" t="s">
        <v>789</v>
      </c>
      <c r="J133" s="232">
        <v>27.1</v>
      </c>
      <c r="K133" s="232">
        <f>J133*1.05</f>
        <v>28.455000000000002</v>
      </c>
    </row>
    <row r="134" spans="1:67">
      <c r="A134" s="125" t="s">
        <v>719</v>
      </c>
      <c r="B134" s="126" t="s">
        <v>720</v>
      </c>
      <c r="C134" s="127">
        <v>22.428000000000001</v>
      </c>
      <c r="D134" s="126" t="s">
        <v>350</v>
      </c>
      <c r="E134" s="125" t="s">
        <v>789</v>
      </c>
      <c r="J134" s="232">
        <v>21.36</v>
      </c>
      <c r="K134" s="232">
        <f t="shared" ref="K134:K182" si="8">J134*1.05</f>
        <v>22.428000000000001</v>
      </c>
    </row>
    <row r="135" spans="1:67">
      <c r="A135" s="125" t="s">
        <v>719</v>
      </c>
      <c r="B135" s="126" t="s">
        <v>450</v>
      </c>
      <c r="C135" s="127">
        <v>25.000499999999999</v>
      </c>
      <c r="D135" s="126" t="s">
        <v>350</v>
      </c>
      <c r="E135" s="125" t="s">
        <v>789</v>
      </c>
      <c r="J135" s="232">
        <v>23.81</v>
      </c>
      <c r="K135" s="232">
        <f t="shared" si="8"/>
        <v>25.000499999999999</v>
      </c>
    </row>
    <row r="136" spans="1:67">
      <c r="A136" s="125" t="s">
        <v>719</v>
      </c>
      <c r="B136" s="126" t="s">
        <v>721</v>
      </c>
      <c r="C136" s="127">
        <v>20.737500000000001</v>
      </c>
      <c r="D136" s="126" t="s">
        <v>350</v>
      </c>
      <c r="E136" s="125" t="s">
        <v>789</v>
      </c>
      <c r="J136" s="232">
        <v>19.75</v>
      </c>
      <c r="K136" s="232">
        <f t="shared" si="8"/>
        <v>20.737500000000001</v>
      </c>
    </row>
    <row r="137" spans="1:67">
      <c r="A137" s="125" t="s">
        <v>719</v>
      </c>
      <c r="B137" s="126" t="s">
        <v>444</v>
      </c>
      <c r="C137" s="127">
        <v>20.002500000000001</v>
      </c>
      <c r="D137" s="126" t="s">
        <v>350</v>
      </c>
      <c r="E137" s="125" t="s">
        <v>789</v>
      </c>
      <c r="J137" s="232">
        <v>19.05</v>
      </c>
      <c r="K137" s="232">
        <f t="shared" si="8"/>
        <v>20.002500000000001</v>
      </c>
    </row>
    <row r="138" spans="1:67">
      <c r="A138" s="125" t="s">
        <v>719</v>
      </c>
      <c r="B138" s="126" t="s">
        <v>722</v>
      </c>
      <c r="C138" s="127">
        <v>102.753</v>
      </c>
      <c r="D138" s="126" t="s">
        <v>723</v>
      </c>
      <c r="E138" s="125" t="s">
        <v>789</v>
      </c>
      <c r="J138" s="232">
        <v>97.86</v>
      </c>
      <c r="K138" s="232">
        <f t="shared" si="8"/>
        <v>102.753</v>
      </c>
    </row>
    <row r="139" spans="1:67">
      <c r="A139" s="125" t="s">
        <v>719</v>
      </c>
      <c r="B139" s="126" t="s">
        <v>724</v>
      </c>
      <c r="C139" s="127">
        <v>100.49549999999999</v>
      </c>
      <c r="D139" s="126" t="s">
        <v>723</v>
      </c>
      <c r="E139" s="125" t="s">
        <v>789</v>
      </c>
      <c r="J139" s="232">
        <v>95.71</v>
      </c>
      <c r="K139" s="232">
        <f t="shared" si="8"/>
        <v>100.49549999999999</v>
      </c>
    </row>
    <row r="140" spans="1:67">
      <c r="A140" s="125" t="s">
        <v>725</v>
      </c>
      <c r="B140" s="126" t="s">
        <v>726</v>
      </c>
      <c r="C140" s="127">
        <v>25.378500000000003</v>
      </c>
      <c r="D140" s="126" t="s">
        <v>350</v>
      </c>
      <c r="E140" s="125" t="s">
        <v>789</v>
      </c>
      <c r="J140" s="232">
        <v>24.17</v>
      </c>
      <c r="K140" s="232">
        <f t="shared" si="8"/>
        <v>25.378500000000003</v>
      </c>
      <c r="BN140" s="90"/>
      <c r="BO140" s="90"/>
    </row>
    <row r="141" spans="1:67">
      <c r="A141" s="125" t="s">
        <v>725</v>
      </c>
      <c r="B141" s="126" t="s">
        <v>727</v>
      </c>
      <c r="C141" s="127">
        <v>29.925000000000001</v>
      </c>
      <c r="D141" s="126" t="s">
        <v>350</v>
      </c>
      <c r="E141" s="125" t="s">
        <v>789</v>
      </c>
      <c r="J141" s="232">
        <v>28.5</v>
      </c>
      <c r="K141" s="232">
        <f t="shared" si="8"/>
        <v>29.925000000000001</v>
      </c>
      <c r="BN141" s="90"/>
      <c r="BO141" s="90"/>
    </row>
    <row r="142" spans="1:67">
      <c r="A142" s="125" t="s">
        <v>725</v>
      </c>
      <c r="B142" s="126" t="s">
        <v>728</v>
      </c>
      <c r="C142" s="127">
        <v>29.925000000000001</v>
      </c>
      <c r="D142" s="126" t="s">
        <v>350</v>
      </c>
      <c r="E142" s="125" t="s">
        <v>789</v>
      </c>
      <c r="J142" s="232">
        <v>28.5</v>
      </c>
      <c r="K142" s="232">
        <f t="shared" si="8"/>
        <v>29.925000000000001</v>
      </c>
      <c r="BN142" s="90"/>
      <c r="BO142" s="90"/>
    </row>
    <row r="143" spans="1:67">
      <c r="A143" s="125" t="s">
        <v>725</v>
      </c>
      <c r="B143" s="126" t="s">
        <v>729</v>
      </c>
      <c r="C143" s="127">
        <v>26.575499999999998</v>
      </c>
      <c r="D143" s="126" t="s">
        <v>350</v>
      </c>
      <c r="E143" s="125" t="s">
        <v>789</v>
      </c>
      <c r="J143" s="232">
        <v>25.31</v>
      </c>
      <c r="K143" s="232">
        <f t="shared" si="8"/>
        <v>26.575499999999998</v>
      </c>
      <c r="BN143" s="90"/>
      <c r="BO143" s="90"/>
    </row>
    <row r="144" spans="1:67">
      <c r="A144" s="125" t="s">
        <v>725</v>
      </c>
      <c r="B144" s="126" t="s">
        <v>730</v>
      </c>
      <c r="C144" s="127">
        <v>27.341999999999999</v>
      </c>
      <c r="D144" s="126" t="s">
        <v>350</v>
      </c>
      <c r="E144" s="125" t="s">
        <v>789</v>
      </c>
      <c r="J144" s="232">
        <v>26.04</v>
      </c>
      <c r="K144" s="232">
        <f t="shared" si="8"/>
        <v>27.341999999999999</v>
      </c>
      <c r="BN144" s="90"/>
      <c r="BO144" s="90"/>
    </row>
    <row r="145" spans="1:67">
      <c r="A145" s="125" t="s">
        <v>725</v>
      </c>
      <c r="B145" s="126" t="s">
        <v>731</v>
      </c>
      <c r="C145" s="127">
        <v>23.4465</v>
      </c>
      <c r="D145" s="126" t="s">
        <v>350</v>
      </c>
      <c r="E145" s="125" t="s">
        <v>789</v>
      </c>
      <c r="J145" s="232">
        <v>22.33</v>
      </c>
      <c r="K145" s="232">
        <f t="shared" si="8"/>
        <v>23.4465</v>
      </c>
      <c r="BN145" s="90"/>
      <c r="BO145" s="90"/>
    </row>
    <row r="146" spans="1:67">
      <c r="A146" s="125" t="s">
        <v>725</v>
      </c>
      <c r="B146" s="126" t="s">
        <v>732</v>
      </c>
      <c r="C146" s="127">
        <v>26.008500000000002</v>
      </c>
      <c r="D146" s="126" t="s">
        <v>350</v>
      </c>
      <c r="E146" s="125" t="s">
        <v>789</v>
      </c>
      <c r="J146" s="232">
        <v>24.77</v>
      </c>
      <c r="K146" s="232">
        <f t="shared" si="8"/>
        <v>26.008500000000002</v>
      </c>
      <c r="BN146" s="90"/>
      <c r="BO146" s="90"/>
    </row>
    <row r="147" spans="1:67">
      <c r="A147" s="125" t="s">
        <v>725</v>
      </c>
      <c r="B147" s="126" t="s">
        <v>733</v>
      </c>
      <c r="C147" s="127">
        <v>26.0505</v>
      </c>
      <c r="D147" s="126" t="s">
        <v>350</v>
      </c>
      <c r="E147" s="125" t="s">
        <v>789</v>
      </c>
      <c r="J147" s="232">
        <v>24.81</v>
      </c>
      <c r="K147" s="232">
        <f t="shared" si="8"/>
        <v>26.0505</v>
      </c>
      <c r="BN147" s="90"/>
      <c r="BO147" s="90"/>
    </row>
    <row r="148" spans="1:67">
      <c r="A148" s="125" t="s">
        <v>725</v>
      </c>
      <c r="B148" s="126" t="s">
        <v>734</v>
      </c>
      <c r="C148" s="127">
        <v>30.523500000000002</v>
      </c>
      <c r="D148" s="126" t="s">
        <v>350</v>
      </c>
      <c r="E148" s="125" t="s">
        <v>789</v>
      </c>
      <c r="J148" s="232">
        <v>29.07</v>
      </c>
      <c r="K148" s="232">
        <f t="shared" si="8"/>
        <v>30.523500000000002</v>
      </c>
      <c r="BN148" s="90"/>
      <c r="BO148" s="90"/>
    </row>
    <row r="149" spans="1:67">
      <c r="A149" s="125" t="s">
        <v>725</v>
      </c>
      <c r="B149" s="126" t="s">
        <v>735</v>
      </c>
      <c r="C149" s="127">
        <v>29.284500000000001</v>
      </c>
      <c r="D149" s="126" t="s">
        <v>350</v>
      </c>
      <c r="E149" s="125" t="s">
        <v>789</v>
      </c>
      <c r="J149" s="232">
        <v>27.89</v>
      </c>
      <c r="K149" s="232">
        <f t="shared" si="8"/>
        <v>29.284500000000001</v>
      </c>
      <c r="BN149" s="90"/>
      <c r="BO149" s="90"/>
    </row>
    <row r="150" spans="1:67">
      <c r="A150" s="125" t="s">
        <v>725</v>
      </c>
      <c r="B150" s="126" t="s">
        <v>736</v>
      </c>
      <c r="C150" s="127">
        <v>27.006</v>
      </c>
      <c r="D150" s="126" t="s">
        <v>350</v>
      </c>
      <c r="E150" s="125" t="s">
        <v>789</v>
      </c>
      <c r="J150" s="232">
        <v>25.72</v>
      </c>
      <c r="K150" s="232">
        <f t="shared" si="8"/>
        <v>27.006</v>
      </c>
      <c r="BN150" s="90"/>
      <c r="BO150" s="90"/>
    </row>
    <row r="151" spans="1:67">
      <c r="A151" s="125" t="s">
        <v>725</v>
      </c>
      <c r="B151" s="126" t="s">
        <v>737</v>
      </c>
      <c r="C151" s="127">
        <v>22.05</v>
      </c>
      <c r="D151" s="126" t="s">
        <v>350</v>
      </c>
      <c r="E151" s="125" t="s">
        <v>789</v>
      </c>
      <c r="J151" s="232">
        <v>21</v>
      </c>
      <c r="K151" s="232">
        <f t="shared" si="8"/>
        <v>22.05</v>
      </c>
      <c r="BN151" s="90"/>
      <c r="BO151" s="90"/>
    </row>
    <row r="152" spans="1:67">
      <c r="A152" s="125" t="s">
        <v>738</v>
      </c>
      <c r="B152" s="126" t="s">
        <v>374</v>
      </c>
      <c r="C152" s="127">
        <v>7.3709999999999996</v>
      </c>
      <c r="D152" s="126" t="s">
        <v>350</v>
      </c>
      <c r="E152" s="125" t="s">
        <v>789</v>
      </c>
      <c r="J152" s="232">
        <v>7.02</v>
      </c>
      <c r="K152" s="232">
        <f t="shared" si="8"/>
        <v>7.3709999999999996</v>
      </c>
      <c r="BN152" s="90"/>
      <c r="BO152" s="90"/>
    </row>
    <row r="153" spans="1:67">
      <c r="A153" s="125" t="s">
        <v>738</v>
      </c>
      <c r="B153" s="126" t="s">
        <v>739</v>
      </c>
      <c r="C153" s="127">
        <v>10.563000000000001</v>
      </c>
      <c r="D153" s="126" t="s">
        <v>350</v>
      </c>
      <c r="E153" s="125" t="s">
        <v>789</v>
      </c>
      <c r="J153" s="232">
        <v>10.06</v>
      </c>
      <c r="K153" s="232">
        <f t="shared" si="8"/>
        <v>10.563000000000001</v>
      </c>
      <c r="BN153" s="90"/>
      <c r="BO153" s="90"/>
    </row>
    <row r="154" spans="1:67">
      <c r="A154" s="125" t="s">
        <v>738</v>
      </c>
      <c r="B154" s="126" t="s">
        <v>740</v>
      </c>
      <c r="C154" s="127">
        <v>10.426500000000001</v>
      </c>
      <c r="D154" s="126" t="s">
        <v>350</v>
      </c>
      <c r="E154" s="125" t="s">
        <v>789</v>
      </c>
      <c r="J154" s="232">
        <v>9.93</v>
      </c>
      <c r="K154" s="232">
        <f t="shared" si="8"/>
        <v>10.426500000000001</v>
      </c>
      <c r="Y154" s="128"/>
      <c r="Z154" s="128"/>
      <c r="AA154" s="128"/>
      <c r="BN154" s="90"/>
      <c r="BO154" s="90"/>
    </row>
    <row r="155" spans="1:67">
      <c r="A155" s="125" t="s">
        <v>738</v>
      </c>
      <c r="B155" s="126" t="s">
        <v>508</v>
      </c>
      <c r="C155" s="127">
        <v>7.6125000000000007</v>
      </c>
      <c r="D155" s="126" t="s">
        <v>350</v>
      </c>
      <c r="E155" s="125" t="s">
        <v>789</v>
      </c>
      <c r="J155" s="232">
        <v>7.25</v>
      </c>
      <c r="K155" s="232">
        <f t="shared" si="8"/>
        <v>7.6125000000000007</v>
      </c>
      <c r="BN155" s="90"/>
      <c r="BO155" s="90"/>
    </row>
    <row r="156" spans="1:67">
      <c r="A156" s="125" t="s">
        <v>738</v>
      </c>
      <c r="B156" s="126" t="s">
        <v>741</v>
      </c>
      <c r="C156" s="127">
        <v>8.2004999999999999</v>
      </c>
      <c r="D156" s="126" t="s">
        <v>350</v>
      </c>
      <c r="E156" s="125" t="s">
        <v>789</v>
      </c>
      <c r="J156" s="232">
        <v>7.81</v>
      </c>
      <c r="K156" s="232">
        <f t="shared" si="8"/>
        <v>8.2004999999999999</v>
      </c>
      <c r="BN156" s="90"/>
      <c r="BO156" s="90"/>
    </row>
    <row r="157" spans="1:67">
      <c r="A157" s="125" t="s">
        <v>738</v>
      </c>
      <c r="B157" s="126" t="s">
        <v>742</v>
      </c>
      <c r="C157" s="127">
        <v>8.2319999999999993</v>
      </c>
      <c r="D157" s="126" t="s">
        <v>350</v>
      </c>
      <c r="E157" s="125" t="s">
        <v>789</v>
      </c>
      <c r="J157" s="232">
        <v>7.84</v>
      </c>
      <c r="K157" s="232">
        <f t="shared" si="8"/>
        <v>8.2319999999999993</v>
      </c>
      <c r="BN157" s="90"/>
      <c r="BO157" s="90"/>
    </row>
    <row r="158" spans="1:67">
      <c r="A158" s="125" t="s">
        <v>738</v>
      </c>
      <c r="B158" s="126" t="s">
        <v>743</v>
      </c>
      <c r="C158" s="127">
        <v>8.2949999999999999</v>
      </c>
      <c r="D158" s="126" t="s">
        <v>350</v>
      </c>
      <c r="E158" s="125" t="s">
        <v>789</v>
      </c>
      <c r="J158" s="232">
        <v>7.9</v>
      </c>
      <c r="K158" s="232">
        <f t="shared" si="8"/>
        <v>8.2949999999999999</v>
      </c>
      <c r="BN158" s="90"/>
      <c r="BO158" s="90"/>
    </row>
    <row r="159" spans="1:67">
      <c r="A159" s="125" t="s">
        <v>738</v>
      </c>
      <c r="B159" s="126" t="s">
        <v>744</v>
      </c>
      <c r="C159" s="127">
        <v>19.456500000000002</v>
      </c>
      <c r="D159" s="126" t="s">
        <v>350</v>
      </c>
      <c r="E159" s="125" t="s">
        <v>789</v>
      </c>
      <c r="J159" s="232">
        <v>18.53</v>
      </c>
      <c r="K159" s="232">
        <f t="shared" si="8"/>
        <v>19.456500000000002</v>
      </c>
      <c r="BN159" s="90"/>
      <c r="BO159" s="90"/>
    </row>
    <row r="160" spans="1:67">
      <c r="A160" s="125" t="s">
        <v>738</v>
      </c>
      <c r="B160" s="126" t="s">
        <v>745</v>
      </c>
      <c r="C160" s="127">
        <v>28.875</v>
      </c>
      <c r="D160" s="126" t="s">
        <v>509</v>
      </c>
      <c r="E160" s="125" t="s">
        <v>789</v>
      </c>
      <c r="J160" s="232">
        <v>27.5</v>
      </c>
      <c r="K160" s="232">
        <f t="shared" si="8"/>
        <v>28.875</v>
      </c>
      <c r="BN160" s="90"/>
      <c r="BO160" s="90"/>
    </row>
    <row r="161" spans="1:67">
      <c r="A161" s="125" t="s">
        <v>738</v>
      </c>
      <c r="B161" s="126" t="s">
        <v>746</v>
      </c>
      <c r="C161" s="127">
        <v>8.8620000000000001</v>
      </c>
      <c r="D161" s="126" t="s">
        <v>350</v>
      </c>
      <c r="E161" s="125" t="s">
        <v>789</v>
      </c>
      <c r="J161" s="232">
        <v>8.44</v>
      </c>
      <c r="K161" s="232">
        <f t="shared" si="8"/>
        <v>8.8620000000000001</v>
      </c>
      <c r="BN161" s="90"/>
      <c r="BO161" s="90"/>
    </row>
    <row r="162" spans="1:67">
      <c r="A162" s="125" t="s">
        <v>738</v>
      </c>
      <c r="B162" s="126" t="s">
        <v>747</v>
      </c>
      <c r="C162" s="127">
        <v>8.0954999999999995</v>
      </c>
      <c r="D162" s="126" t="s">
        <v>350</v>
      </c>
      <c r="E162" s="125" t="s">
        <v>789</v>
      </c>
      <c r="J162" s="232">
        <v>7.71</v>
      </c>
      <c r="K162" s="232">
        <f t="shared" si="8"/>
        <v>8.0954999999999995</v>
      </c>
      <c r="BN162" s="90"/>
      <c r="BO162" s="90"/>
    </row>
    <row r="163" spans="1:67">
      <c r="A163" s="125" t="s">
        <v>738</v>
      </c>
      <c r="B163" s="126" t="s">
        <v>748</v>
      </c>
      <c r="C163" s="127">
        <v>8.2319999999999993</v>
      </c>
      <c r="D163" s="126" t="s">
        <v>350</v>
      </c>
      <c r="E163" s="125" t="s">
        <v>789</v>
      </c>
      <c r="J163" s="232">
        <v>7.84</v>
      </c>
      <c r="K163" s="232">
        <f t="shared" si="8"/>
        <v>8.2319999999999993</v>
      </c>
      <c r="BN163" s="90"/>
      <c r="BO163" s="90"/>
    </row>
    <row r="164" spans="1:67">
      <c r="A164" s="125" t="s">
        <v>738</v>
      </c>
      <c r="B164" s="126" t="s">
        <v>510</v>
      </c>
      <c r="C164" s="127">
        <v>7.0875000000000004</v>
      </c>
      <c r="D164" s="126" t="s">
        <v>350</v>
      </c>
      <c r="E164" s="125" t="s">
        <v>789</v>
      </c>
      <c r="J164" s="232">
        <v>6.75</v>
      </c>
      <c r="K164" s="232">
        <f t="shared" si="8"/>
        <v>7.0875000000000004</v>
      </c>
      <c r="BN164" s="90"/>
      <c r="BO164" s="90"/>
    </row>
    <row r="165" spans="1:67">
      <c r="A165" s="125" t="s">
        <v>749</v>
      </c>
      <c r="B165" s="126" t="s">
        <v>750</v>
      </c>
      <c r="C165" s="127">
        <v>45.454500000000003</v>
      </c>
      <c r="D165" s="126" t="s">
        <v>350</v>
      </c>
      <c r="E165" s="125" t="s">
        <v>789</v>
      </c>
      <c r="J165" s="232">
        <v>43.29</v>
      </c>
      <c r="K165" s="232">
        <f t="shared" si="8"/>
        <v>45.454500000000003</v>
      </c>
      <c r="BN165" s="90"/>
      <c r="BO165" s="90"/>
    </row>
    <row r="166" spans="1:67">
      <c r="A166" s="125" t="s">
        <v>749</v>
      </c>
      <c r="B166" s="126" t="s">
        <v>751</v>
      </c>
      <c r="C166" s="127">
        <v>41.391000000000005</v>
      </c>
      <c r="D166" s="126" t="s">
        <v>350</v>
      </c>
      <c r="E166" s="125" t="s">
        <v>789</v>
      </c>
      <c r="J166" s="232">
        <v>39.42</v>
      </c>
      <c r="K166" s="232">
        <f t="shared" si="8"/>
        <v>41.391000000000005</v>
      </c>
      <c r="BN166" s="90"/>
      <c r="BO166" s="90"/>
    </row>
    <row r="167" spans="1:67">
      <c r="A167" s="125" t="s">
        <v>749</v>
      </c>
      <c r="B167" s="126" t="s">
        <v>752</v>
      </c>
      <c r="C167" s="127">
        <v>43.186500000000002</v>
      </c>
      <c r="D167" s="126" t="s">
        <v>350</v>
      </c>
      <c r="E167" s="125" t="s">
        <v>789</v>
      </c>
      <c r="J167" s="232">
        <v>41.13</v>
      </c>
      <c r="K167" s="232">
        <f t="shared" si="8"/>
        <v>43.186500000000002</v>
      </c>
      <c r="BN167" s="90"/>
      <c r="BO167" s="90"/>
    </row>
    <row r="168" spans="1:67">
      <c r="A168" s="125" t="s">
        <v>749</v>
      </c>
      <c r="B168" s="126" t="s">
        <v>553</v>
      </c>
      <c r="C168" s="127">
        <v>34.125</v>
      </c>
      <c r="D168" s="126" t="s">
        <v>350</v>
      </c>
      <c r="E168" s="125" t="s">
        <v>789</v>
      </c>
      <c r="J168" s="232">
        <v>32.5</v>
      </c>
      <c r="K168" s="232">
        <f t="shared" si="8"/>
        <v>34.125</v>
      </c>
      <c r="BN168" s="90"/>
      <c r="BO168" s="90"/>
    </row>
    <row r="169" spans="1:67">
      <c r="A169" s="125" t="s">
        <v>749</v>
      </c>
      <c r="B169" s="126" t="s">
        <v>753</v>
      </c>
      <c r="C169" s="127">
        <v>10.290000000000001</v>
      </c>
      <c r="D169" s="126" t="s">
        <v>350</v>
      </c>
      <c r="E169" s="125" t="s">
        <v>789</v>
      </c>
      <c r="J169" s="232">
        <v>9.8000000000000007</v>
      </c>
      <c r="K169" s="232">
        <f t="shared" si="8"/>
        <v>10.290000000000001</v>
      </c>
      <c r="BN169" s="90"/>
      <c r="BO169" s="90"/>
    </row>
    <row r="170" spans="1:67">
      <c r="A170" s="125" t="s">
        <v>749</v>
      </c>
      <c r="B170" s="126" t="s">
        <v>754</v>
      </c>
      <c r="C170" s="127">
        <v>0.16800000000000001</v>
      </c>
      <c r="D170" s="126" t="s">
        <v>755</v>
      </c>
      <c r="E170" s="125" t="s">
        <v>789</v>
      </c>
      <c r="J170" s="232">
        <v>0.16</v>
      </c>
      <c r="K170" s="232">
        <f t="shared" si="8"/>
        <v>0.16800000000000001</v>
      </c>
      <c r="BN170" s="90"/>
      <c r="BO170" s="90"/>
    </row>
    <row r="171" spans="1:67">
      <c r="A171" s="125" t="s">
        <v>749</v>
      </c>
      <c r="B171" s="126" t="s">
        <v>554</v>
      </c>
      <c r="C171" s="127">
        <v>0.30449999999999999</v>
      </c>
      <c r="D171" s="126" t="s">
        <v>755</v>
      </c>
      <c r="E171" s="125" t="s">
        <v>789</v>
      </c>
      <c r="J171" s="232">
        <v>0.28999999999999998</v>
      </c>
      <c r="K171" s="232">
        <f t="shared" si="8"/>
        <v>0.30449999999999999</v>
      </c>
      <c r="BN171" s="90"/>
      <c r="BO171" s="90"/>
    </row>
    <row r="172" spans="1:67">
      <c r="A172" s="125" t="s">
        <v>749</v>
      </c>
      <c r="B172" s="126" t="s">
        <v>554</v>
      </c>
      <c r="C172" s="127">
        <v>4.2735000000000003</v>
      </c>
      <c r="D172" s="126" t="s">
        <v>756</v>
      </c>
      <c r="E172" s="125" t="s">
        <v>789</v>
      </c>
      <c r="J172" s="232">
        <v>4.07</v>
      </c>
      <c r="K172" s="232">
        <f t="shared" si="8"/>
        <v>4.2735000000000003</v>
      </c>
      <c r="BN172" s="90"/>
      <c r="BO172" s="90"/>
    </row>
    <row r="173" spans="1:67">
      <c r="A173" s="125" t="s">
        <v>749</v>
      </c>
      <c r="B173" s="126" t="s">
        <v>757</v>
      </c>
      <c r="C173" s="127">
        <v>19.95</v>
      </c>
      <c r="D173" s="126" t="s">
        <v>350</v>
      </c>
      <c r="E173" s="125" t="s">
        <v>789</v>
      </c>
      <c r="J173" s="232">
        <v>19</v>
      </c>
      <c r="K173" s="232">
        <f t="shared" si="8"/>
        <v>19.95</v>
      </c>
      <c r="BN173" s="90"/>
      <c r="BO173" s="90"/>
    </row>
    <row r="174" spans="1:67">
      <c r="A174" s="125" t="s">
        <v>749</v>
      </c>
      <c r="B174" s="126" t="s">
        <v>758</v>
      </c>
      <c r="C174" s="127">
        <v>9.7125000000000004</v>
      </c>
      <c r="D174" s="126" t="s">
        <v>350</v>
      </c>
      <c r="E174" s="125" t="s">
        <v>789</v>
      </c>
      <c r="J174" s="232">
        <v>9.25</v>
      </c>
      <c r="K174" s="232">
        <f t="shared" si="8"/>
        <v>9.7125000000000004</v>
      </c>
      <c r="BN174" s="90"/>
      <c r="BO174" s="90"/>
    </row>
    <row r="175" spans="1:67">
      <c r="A175" s="125" t="s">
        <v>749</v>
      </c>
      <c r="B175" s="126" t="s">
        <v>759</v>
      </c>
      <c r="C175" s="127">
        <v>18.312000000000001</v>
      </c>
      <c r="D175" s="126" t="s">
        <v>511</v>
      </c>
      <c r="E175" s="125" t="s">
        <v>789</v>
      </c>
      <c r="J175" s="232">
        <v>17.440000000000001</v>
      </c>
      <c r="K175" s="232">
        <f t="shared" si="8"/>
        <v>18.312000000000001</v>
      </c>
      <c r="BN175" s="90"/>
      <c r="BO175" s="90"/>
    </row>
    <row r="176" spans="1:67">
      <c r="A176" s="125" t="s">
        <v>749</v>
      </c>
      <c r="B176" s="126" t="s">
        <v>760</v>
      </c>
      <c r="C176" s="127">
        <v>31.353000000000002</v>
      </c>
      <c r="D176" s="126" t="s">
        <v>511</v>
      </c>
      <c r="E176" s="125" t="s">
        <v>789</v>
      </c>
      <c r="J176" s="232">
        <v>29.86</v>
      </c>
      <c r="K176" s="232">
        <f t="shared" si="8"/>
        <v>31.353000000000002</v>
      </c>
      <c r="BN176" s="90"/>
      <c r="BO176" s="90"/>
    </row>
    <row r="177" spans="1:67">
      <c r="A177" s="125" t="s">
        <v>749</v>
      </c>
      <c r="B177" s="126" t="s">
        <v>761</v>
      </c>
      <c r="C177" s="127">
        <v>10.5</v>
      </c>
      <c r="D177" s="126" t="s">
        <v>511</v>
      </c>
      <c r="E177" s="125" t="s">
        <v>789</v>
      </c>
      <c r="J177" s="232">
        <v>10</v>
      </c>
      <c r="K177" s="232">
        <f t="shared" si="8"/>
        <v>10.5</v>
      </c>
      <c r="BN177" s="90"/>
      <c r="BO177" s="90"/>
    </row>
    <row r="178" spans="1:67">
      <c r="A178" s="125" t="s">
        <v>749</v>
      </c>
      <c r="B178" s="126" t="s">
        <v>555</v>
      </c>
      <c r="C178" s="127">
        <v>6.8250000000000002</v>
      </c>
      <c r="D178" s="126" t="s">
        <v>511</v>
      </c>
      <c r="E178" s="125" t="s">
        <v>789</v>
      </c>
      <c r="J178" s="232">
        <v>6.5</v>
      </c>
      <c r="K178" s="232">
        <f t="shared" si="8"/>
        <v>6.8250000000000002</v>
      </c>
      <c r="BN178" s="90"/>
      <c r="BO178" s="90"/>
    </row>
    <row r="179" spans="1:67">
      <c r="A179" s="125" t="s">
        <v>749</v>
      </c>
      <c r="B179" s="126" t="s">
        <v>762</v>
      </c>
      <c r="C179" s="127">
        <v>0.78750000000000009</v>
      </c>
      <c r="D179" s="126" t="s">
        <v>511</v>
      </c>
      <c r="E179" s="125" t="s">
        <v>786</v>
      </c>
      <c r="J179" s="232">
        <v>0.75</v>
      </c>
      <c r="K179" s="232">
        <f t="shared" si="8"/>
        <v>0.78750000000000009</v>
      </c>
      <c r="BN179" s="90"/>
      <c r="BO179" s="90"/>
    </row>
    <row r="180" spans="1:67">
      <c r="A180" s="125" t="s">
        <v>749</v>
      </c>
      <c r="B180" s="126" t="s">
        <v>558</v>
      </c>
      <c r="C180" s="127">
        <v>8.4</v>
      </c>
      <c r="D180" s="126" t="s">
        <v>509</v>
      </c>
      <c r="E180" s="125" t="s">
        <v>785</v>
      </c>
      <c r="J180" s="232">
        <v>8</v>
      </c>
      <c r="K180" s="232">
        <f t="shared" si="8"/>
        <v>8.4</v>
      </c>
      <c r="BN180" s="90"/>
      <c r="BO180" s="90"/>
    </row>
    <row r="181" spans="1:67">
      <c r="A181" s="125" t="s">
        <v>749</v>
      </c>
      <c r="B181" s="126" t="s">
        <v>780</v>
      </c>
      <c r="C181" s="127">
        <v>15.981000000000002</v>
      </c>
      <c r="D181" s="126" t="s">
        <v>509</v>
      </c>
      <c r="E181" s="125" t="s">
        <v>787</v>
      </c>
      <c r="J181" s="232">
        <v>15.22</v>
      </c>
      <c r="K181" s="232">
        <f t="shared" si="8"/>
        <v>15.981000000000002</v>
      </c>
      <c r="BN181" s="90"/>
      <c r="BO181" s="90"/>
    </row>
    <row r="182" spans="1:67">
      <c r="A182" s="125"/>
      <c r="B182" s="129" t="s">
        <v>774</v>
      </c>
      <c r="C182" s="130">
        <v>0.94500000000000006</v>
      </c>
      <c r="D182" s="129" t="s">
        <v>511</v>
      </c>
      <c r="E182" s="125" t="s">
        <v>786</v>
      </c>
      <c r="J182" s="232">
        <v>0.9</v>
      </c>
      <c r="K182" s="232">
        <f t="shared" si="8"/>
        <v>0.94500000000000006</v>
      </c>
      <c r="BN182" s="90"/>
      <c r="BO182" s="90"/>
    </row>
    <row r="183" spans="1:67">
      <c r="BN183" s="90"/>
      <c r="BO183" s="90"/>
    </row>
    <row r="184" spans="1:67">
      <c r="BN184" s="90"/>
      <c r="BO184" s="90"/>
    </row>
    <row r="185" spans="1:67">
      <c r="BN185" s="90"/>
      <c r="BO185" s="90"/>
    </row>
    <row r="208" spans="94:94">
      <c r="CP208" s="131"/>
    </row>
    <row r="211" spans="76:98">
      <c r="BX211" s="42"/>
      <c r="BY211" s="42"/>
      <c r="BZ211" s="42"/>
      <c r="CA211" s="42"/>
      <c r="CB211" s="42"/>
      <c r="CC211" s="42"/>
      <c r="CD211" s="42"/>
      <c r="CE211" s="42"/>
      <c r="CF211" s="42"/>
      <c r="CG211" s="42"/>
      <c r="CH211" s="42"/>
      <c r="CI211" s="42"/>
      <c r="CJ211" s="42"/>
      <c r="CK211" s="42"/>
      <c r="CL211" s="42"/>
      <c r="CM211" s="42"/>
      <c r="CN211" s="42"/>
      <c r="CO211" s="42"/>
      <c r="CP211" s="42"/>
      <c r="CQ211" s="42"/>
      <c r="CR211" s="42"/>
      <c r="CS211" s="42"/>
      <c r="CT211" s="42"/>
    </row>
  </sheetData>
  <mergeCells count="1">
    <mergeCell ref="A1:D1"/>
  </mergeCells>
  <phoneticPr fontId="11" type="noConversion"/>
  <dataValidations count="4">
    <dataValidation type="list" allowBlank="1" showInputMessage="1" showErrorMessage="1" sqref="N5" xr:uid="{9D432550-F56C-4D2A-B3D1-22903AC2144E}">
      <formula1>repair_impl</formula1>
    </dataValidation>
    <dataValidation type="list" allowBlank="1" showInputMessage="1" showErrorMessage="1" sqref="AR6:AR11 N6:N126 AR13:AR32" xr:uid="{FEA30D96-2680-44F1-AFD8-DA76C3CF5106}">
      <formula1>$BB$6:$BB$52</formula1>
    </dataValidation>
    <dataValidation type="list" allowBlank="1" showInputMessage="1" showErrorMessage="1" sqref="AR12" xr:uid="{728A242B-04C6-46A5-9525-F8EC5E852E79}">
      <formula1>$BA$6:$BA$52</formula1>
    </dataValidation>
    <dataValidation type="list" allowBlank="1" showInputMessage="1" showErrorMessage="1" sqref="M6:M126" xr:uid="{7F93280C-253E-4E8F-B96E-EAD600429344}">
      <formula1>$M$128:$M$129</formula1>
    </dataValidation>
  </dataValidations>
  <hyperlinks>
    <hyperlink ref="BR15" r:id="rId1" xr:uid="{9AD8788D-872C-46BD-9259-60E85D0D272C}"/>
    <hyperlink ref="BR14" r:id="rId2" xr:uid="{22DA041B-C5F4-4F40-A627-353CCE94E60A}"/>
  </hyperlinks>
  <pageMargins left="0.7" right="0.7" top="0.75" bottom="0.75" header="0.3" footer="0.3"/>
  <legacyDrawing r:id="rId3"/>
  <tableParts count="5">
    <tablePart r:id="rId4"/>
    <tablePart r:id="rId5"/>
    <tablePart r:id="rId6"/>
    <tablePart r:id="rId7"/>
    <tablePart r:id="rId8"/>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69E962-2BDC-4021-A43F-4D624F7F9A46}">
  <sheetPr>
    <pageSetUpPr fitToPage="1"/>
  </sheetPr>
  <dimension ref="A1:XFD1067"/>
  <sheetViews>
    <sheetView showGridLines="0" topLeftCell="A22" zoomScale="120" zoomScaleNormal="120" workbookViewId="0">
      <selection activeCell="H34" sqref="H34"/>
    </sheetView>
  </sheetViews>
  <sheetFormatPr defaultColWidth="0" defaultRowHeight="15" zeroHeight="1"/>
  <cols>
    <col min="1" max="1" width="3.125" style="1" customWidth="1"/>
    <col min="2" max="2" width="43.375" style="1" customWidth="1"/>
    <col min="3" max="3" width="13.5" style="1" customWidth="1"/>
    <col min="4" max="4" width="12.625" style="1" customWidth="1"/>
    <col min="5" max="6" width="11.625" style="1" customWidth="1"/>
    <col min="7" max="8" width="10.625" style="1" customWidth="1"/>
    <col min="9" max="9" width="12.75" style="1" customWidth="1"/>
    <col min="10" max="10" width="3.125" style="1" customWidth="1"/>
    <col min="11" max="17" width="0" style="1" hidden="1" customWidth="1"/>
    <col min="18" max="18" width="2.625" style="1" hidden="1" customWidth="1"/>
    <col min="19" max="147" width="0" style="1" hidden="1" customWidth="1"/>
    <col min="148" max="16384" width="0" style="1" hidden="1"/>
  </cols>
  <sheetData>
    <row r="1" spans="2:17" ht="15.95" customHeight="1">
      <c r="B1" s="136"/>
      <c r="C1" s="137"/>
      <c r="E1" s="137"/>
      <c r="F1" s="138"/>
      <c r="G1" s="138"/>
      <c r="H1" s="138"/>
    </row>
    <row r="2" spans="2:17" ht="21.75" customHeight="1">
      <c r="B2" s="317" t="s">
        <v>804</v>
      </c>
      <c r="C2" s="317"/>
      <c r="D2" s="317"/>
      <c r="E2" s="317"/>
      <c r="F2" s="317"/>
      <c r="G2" s="241"/>
      <c r="J2" s="139"/>
    </row>
    <row r="3" spans="2:17" ht="15.95" customHeight="1">
      <c r="B3" s="242"/>
      <c r="C3" s="140" t="s">
        <v>9</v>
      </c>
      <c r="D3" s="140" t="s">
        <v>9</v>
      </c>
      <c r="J3" s="318"/>
      <c r="K3" s="318"/>
      <c r="L3" s="318"/>
      <c r="M3" s="318"/>
      <c r="N3" s="318"/>
      <c r="O3" s="318"/>
      <c r="P3" s="318"/>
      <c r="Q3" s="318"/>
    </row>
    <row r="4" spans="2:17" ht="16.5" customHeight="1">
      <c r="B4" s="243" t="s">
        <v>364</v>
      </c>
      <c r="C4" s="141" t="s">
        <v>372</v>
      </c>
      <c r="D4" s="142" t="s">
        <v>10</v>
      </c>
      <c r="E4" s="142" t="s">
        <v>614</v>
      </c>
      <c r="F4" s="142" t="s">
        <v>613</v>
      </c>
      <c r="G4" s="143"/>
      <c r="H4" s="244"/>
      <c r="I4" s="245"/>
      <c r="J4" s="246"/>
      <c r="K4" s="247"/>
      <c r="L4" s="247"/>
      <c r="M4" s="247"/>
      <c r="N4" s="247"/>
      <c r="O4" s="247"/>
      <c r="P4" s="247"/>
      <c r="Q4" s="247"/>
    </row>
    <row r="5" spans="2:17" ht="16.5" customHeight="1">
      <c r="B5" s="144" t="s">
        <v>802</v>
      </c>
      <c r="C5" s="145" t="s">
        <v>801</v>
      </c>
      <c r="D5" s="23">
        <v>66</v>
      </c>
      <c r="E5" s="24">
        <v>8.5</v>
      </c>
      <c r="F5" s="146">
        <f>D5*E5</f>
        <v>561</v>
      </c>
      <c r="G5" s="137"/>
      <c r="H5" s="138"/>
      <c r="I5" s="245"/>
      <c r="J5" s="248"/>
      <c r="K5" s="249"/>
      <c r="L5" s="249"/>
      <c r="M5" s="249"/>
      <c r="N5" s="249"/>
      <c r="O5" s="249"/>
      <c r="P5" s="249"/>
      <c r="Q5" s="249"/>
    </row>
    <row r="6" spans="2:17" ht="16.5" customHeight="1">
      <c r="B6" s="144" t="s">
        <v>803</v>
      </c>
      <c r="C6" s="145" t="s">
        <v>795</v>
      </c>
      <c r="D6" s="23">
        <v>0</v>
      </c>
      <c r="E6" s="24">
        <v>105</v>
      </c>
      <c r="F6" s="146">
        <f>D6*E6</f>
        <v>0</v>
      </c>
      <c r="G6" s="137"/>
      <c r="H6" s="138"/>
      <c r="I6" s="245"/>
      <c r="J6" s="248"/>
      <c r="K6" s="249"/>
      <c r="L6" s="249"/>
      <c r="M6" s="249"/>
      <c r="N6" s="249"/>
      <c r="O6" s="249"/>
      <c r="P6" s="249"/>
      <c r="Q6" s="249"/>
    </row>
    <row r="7" spans="2:17" ht="16.5" customHeight="1">
      <c r="B7" s="144" t="s">
        <v>343</v>
      </c>
      <c r="C7" s="144"/>
      <c r="D7" s="10">
        <v>0</v>
      </c>
      <c r="E7" s="15">
        <v>0</v>
      </c>
      <c r="F7" s="147">
        <f>D7*E7</f>
        <v>0</v>
      </c>
      <c r="G7" s="137"/>
      <c r="H7" s="137"/>
      <c r="I7" s="245"/>
      <c r="J7" s="248"/>
      <c r="K7" s="249"/>
      <c r="L7" s="249"/>
      <c r="M7" s="249"/>
      <c r="N7" s="249"/>
      <c r="O7" s="249"/>
      <c r="P7" s="249"/>
      <c r="Q7" s="249"/>
    </row>
    <row r="8" spans="2:17" ht="16.5" customHeight="1">
      <c r="B8" s="148" t="s">
        <v>367</v>
      </c>
      <c r="C8" s="148"/>
      <c r="D8" s="149"/>
      <c r="E8" s="150"/>
      <c r="F8" s="151">
        <f>SUM(F5:F7)</f>
        <v>561</v>
      </c>
      <c r="G8" s="137"/>
      <c r="H8" s="137"/>
      <c r="I8" s="245"/>
      <c r="J8" s="248"/>
      <c r="K8" s="249"/>
      <c r="L8" s="249"/>
      <c r="M8" s="249"/>
      <c r="N8" s="249"/>
      <c r="O8" s="249"/>
      <c r="P8" s="249"/>
      <c r="Q8" s="249"/>
    </row>
    <row r="9" spans="2:17" ht="16.5" customHeight="1">
      <c r="B9" s="138"/>
      <c r="C9" s="152"/>
      <c r="D9" s="149"/>
      <c r="E9" s="153"/>
      <c r="F9" s="250"/>
      <c r="G9" s="137"/>
      <c r="H9" s="137"/>
      <c r="I9" s="245"/>
      <c r="J9" s="248"/>
      <c r="K9" s="249"/>
      <c r="L9" s="249"/>
      <c r="M9" s="249"/>
      <c r="N9" s="249"/>
      <c r="O9" s="249"/>
      <c r="P9" s="249"/>
      <c r="Q9" s="249"/>
    </row>
    <row r="10" spans="2:17" ht="16.5" customHeight="1">
      <c r="B10" s="154" t="s">
        <v>366</v>
      </c>
      <c r="C10" s="141" t="s">
        <v>372</v>
      </c>
      <c r="D10" s="142" t="s">
        <v>10</v>
      </c>
      <c r="E10" s="142" t="s">
        <v>614</v>
      </c>
      <c r="F10" s="142" t="s">
        <v>613</v>
      </c>
      <c r="G10" s="155"/>
      <c r="H10" s="155"/>
      <c r="I10" s="245"/>
      <c r="J10" s="248"/>
      <c r="K10" s="249"/>
      <c r="L10" s="249"/>
      <c r="M10" s="249"/>
      <c r="N10" s="249"/>
      <c r="O10" s="249"/>
      <c r="P10" s="249"/>
      <c r="Q10" s="249"/>
    </row>
    <row r="11" spans="2:17" ht="16.5" customHeight="1">
      <c r="B11" s="152" t="s">
        <v>796</v>
      </c>
      <c r="C11" s="251"/>
      <c r="D11" s="207"/>
      <c r="E11" s="207"/>
      <c r="F11" s="146">
        <f>SUMPRODUCT(D12:D13,E12:E13)</f>
        <v>58.5</v>
      </c>
      <c r="G11" s="155"/>
      <c r="H11" s="155"/>
      <c r="I11" s="245"/>
      <c r="J11" s="248"/>
      <c r="K11" s="249"/>
      <c r="L11" s="249"/>
      <c r="M11" s="249"/>
      <c r="N11" s="249"/>
      <c r="O11" s="249"/>
      <c r="P11" s="249"/>
      <c r="Q11" s="249"/>
    </row>
    <row r="12" spans="2:17" ht="16.5" customHeight="1">
      <c r="B12" s="156" t="s">
        <v>797</v>
      </c>
      <c r="C12" s="145" t="s">
        <v>609</v>
      </c>
      <c r="D12" s="25">
        <v>15</v>
      </c>
      <c r="E12" s="15">
        <v>3.9</v>
      </c>
      <c r="G12" s="137"/>
      <c r="H12" s="252"/>
      <c r="J12" s="249"/>
      <c r="L12" s="249"/>
      <c r="M12" s="249"/>
      <c r="N12" s="249"/>
      <c r="O12" s="249"/>
      <c r="P12" s="249"/>
      <c r="Q12" s="249"/>
    </row>
    <row r="13" spans="2:17" ht="16.5" customHeight="1">
      <c r="B13" s="156" t="s">
        <v>798</v>
      </c>
      <c r="C13" s="145" t="s">
        <v>609</v>
      </c>
      <c r="D13" s="25">
        <v>0</v>
      </c>
      <c r="E13" s="15">
        <v>9.1999999999999993</v>
      </c>
      <c r="F13" s="146"/>
      <c r="G13" s="137"/>
      <c r="H13" s="252"/>
      <c r="J13" s="249"/>
      <c r="L13" s="249"/>
      <c r="M13" s="249"/>
      <c r="N13" s="249"/>
      <c r="O13" s="249"/>
      <c r="P13" s="249"/>
      <c r="Q13" s="249"/>
    </row>
    <row r="14" spans="2:17" ht="16.5" customHeight="1">
      <c r="B14" s="156" t="s">
        <v>812</v>
      </c>
      <c r="C14" s="253"/>
      <c r="D14" s="149"/>
      <c r="E14" s="150"/>
      <c r="F14" s="146">
        <f>SUMPRODUCT(D15:D18,E15:E18)</f>
        <v>162.5</v>
      </c>
      <c r="G14" s="137"/>
      <c r="I14" s="245"/>
      <c r="J14" s="248"/>
      <c r="K14" s="249"/>
      <c r="L14" s="249"/>
      <c r="M14" s="249"/>
      <c r="N14" s="249"/>
      <c r="O14" s="249"/>
      <c r="P14" s="249"/>
      <c r="Q14" s="249"/>
    </row>
    <row r="15" spans="2:17" ht="16.5" customHeight="1">
      <c r="B15" s="157" t="s">
        <v>12</v>
      </c>
      <c r="C15" s="145" t="s">
        <v>609</v>
      </c>
      <c r="D15" s="11">
        <v>0</v>
      </c>
      <c r="E15" s="150">
        <f>Inputs!D6</f>
        <v>0.7</v>
      </c>
      <c r="F15" s="146"/>
      <c r="G15" s="137"/>
      <c r="H15" s="137"/>
      <c r="I15" s="158"/>
      <c r="J15" s="159"/>
      <c r="K15" s="4"/>
      <c r="L15" s="4"/>
      <c r="M15" s="4"/>
      <c r="N15" s="4"/>
      <c r="O15" s="4"/>
      <c r="P15" s="4"/>
      <c r="Q15" s="4"/>
    </row>
    <row r="16" spans="2:17" ht="16.5" customHeight="1">
      <c r="B16" s="157" t="s">
        <v>13</v>
      </c>
      <c r="C16" s="145" t="s">
        <v>609</v>
      </c>
      <c r="D16" s="11">
        <v>50</v>
      </c>
      <c r="E16" s="150">
        <f>Inputs!D8</f>
        <v>0.73</v>
      </c>
      <c r="F16" s="146"/>
      <c r="G16" s="137"/>
      <c r="H16" s="137"/>
      <c r="I16" s="4"/>
      <c r="J16" s="160"/>
      <c r="K16" s="4"/>
      <c r="L16" s="4"/>
      <c r="M16" s="4"/>
      <c r="N16" s="4"/>
    </row>
    <row r="17" spans="2:17" ht="16.5" customHeight="1">
      <c r="B17" s="157" t="s">
        <v>5</v>
      </c>
      <c r="C17" s="145" t="s">
        <v>609</v>
      </c>
      <c r="D17" s="11">
        <v>50</v>
      </c>
      <c r="E17" s="150">
        <f>Inputs!D9</f>
        <v>0.42</v>
      </c>
      <c r="F17" s="146"/>
      <c r="G17" s="137"/>
      <c r="H17" s="137"/>
      <c r="I17" s="4"/>
      <c r="J17" s="160"/>
      <c r="K17" s="4"/>
      <c r="L17" s="4"/>
      <c r="M17" s="4"/>
      <c r="N17" s="4"/>
    </row>
    <row r="18" spans="2:17" ht="16.5" customHeight="1">
      <c r="B18" s="157" t="s">
        <v>6</v>
      </c>
      <c r="C18" s="145" t="s">
        <v>611</v>
      </c>
      <c r="D18" s="11">
        <v>3</v>
      </c>
      <c r="E18" s="150">
        <f>Inputs!D10</f>
        <v>35</v>
      </c>
      <c r="F18" s="161"/>
      <c r="G18" s="137"/>
      <c r="H18" s="137"/>
      <c r="I18" s="4"/>
      <c r="J18" s="160"/>
      <c r="K18" s="4"/>
      <c r="L18" s="4"/>
      <c r="M18" s="4"/>
      <c r="N18" s="4"/>
    </row>
    <row r="19" spans="2:17" ht="16.5" customHeight="1">
      <c r="B19" s="156" t="s">
        <v>813</v>
      </c>
      <c r="C19" s="145"/>
      <c r="D19" s="149"/>
      <c r="E19" s="150"/>
      <c r="F19" s="146">
        <f>SUMPRODUCT(D20:D21,E20:E21)</f>
        <v>33.71</v>
      </c>
      <c r="G19" s="137"/>
      <c r="H19" s="137"/>
      <c r="I19" s="4"/>
      <c r="J19" s="160"/>
      <c r="K19" s="4"/>
      <c r="L19" s="4"/>
      <c r="M19" s="4"/>
      <c r="N19" s="4"/>
    </row>
    <row r="20" spans="2:17" ht="16.5" customHeight="1">
      <c r="B20" s="156" t="s">
        <v>799</v>
      </c>
      <c r="C20" s="145" t="s">
        <v>589</v>
      </c>
      <c r="D20" s="32">
        <v>1</v>
      </c>
      <c r="E20" s="262">
        <v>33.71</v>
      </c>
      <c r="F20" s="146"/>
      <c r="G20" s="137"/>
      <c r="H20" s="138"/>
    </row>
    <row r="21" spans="2:17" ht="16.5" customHeight="1">
      <c r="B21" s="156" t="s">
        <v>800</v>
      </c>
      <c r="C21" s="145" t="s">
        <v>589</v>
      </c>
      <c r="D21" s="32">
        <v>0</v>
      </c>
      <c r="E21" s="262">
        <v>56.55</v>
      </c>
      <c r="F21" s="146"/>
      <c r="G21" s="137"/>
      <c r="H21" s="138"/>
    </row>
    <row r="22" spans="2:17" ht="16.5" customHeight="1">
      <c r="B22" s="156" t="s">
        <v>556</v>
      </c>
      <c r="C22" s="145" t="s">
        <v>589</v>
      </c>
      <c r="D22" s="149"/>
      <c r="E22" s="150"/>
      <c r="F22" s="15">
        <v>13.2</v>
      </c>
      <c r="G22" s="137"/>
      <c r="H22" s="138"/>
    </row>
    <row r="23" spans="2:17" ht="16.5" customHeight="1">
      <c r="B23" s="156" t="s">
        <v>14</v>
      </c>
      <c r="C23" s="145" t="s">
        <v>589</v>
      </c>
      <c r="D23" s="149"/>
      <c r="E23" s="150"/>
      <c r="F23" s="15">
        <v>0</v>
      </c>
      <c r="G23" s="137"/>
      <c r="H23" s="138"/>
    </row>
    <row r="24" spans="2:17" ht="16.5" customHeight="1">
      <c r="B24" s="156" t="s">
        <v>15</v>
      </c>
      <c r="C24" s="145" t="s">
        <v>589</v>
      </c>
      <c r="D24" s="149"/>
      <c r="E24" s="150"/>
      <c r="F24" s="146">
        <f>G52</f>
        <v>77.112000000000009</v>
      </c>
      <c r="G24" s="137"/>
      <c r="H24" s="138"/>
      <c r="Q24" s="254"/>
    </row>
    <row r="25" spans="2:17" ht="16.5" customHeight="1">
      <c r="B25" s="156" t="s">
        <v>607</v>
      </c>
      <c r="C25" s="145" t="s">
        <v>590</v>
      </c>
      <c r="D25" s="149">
        <f>F68</f>
        <v>1.2407754928894634</v>
      </c>
      <c r="E25" s="150">
        <f>Inputs!D4</f>
        <v>22</v>
      </c>
      <c r="F25" s="146">
        <f>E25*D25</f>
        <v>27.297060843568197</v>
      </c>
      <c r="G25" s="137"/>
      <c r="H25" s="137"/>
    </row>
    <row r="26" spans="2:17" ht="16.5" customHeight="1">
      <c r="B26" s="156" t="s">
        <v>548</v>
      </c>
      <c r="C26" s="145" t="s">
        <v>616</v>
      </c>
      <c r="D26" s="149">
        <f>E68</f>
        <v>5.6509815166451194</v>
      </c>
      <c r="E26" s="150">
        <f>Inputs!D5</f>
        <v>2.9</v>
      </c>
      <c r="F26" s="146">
        <f>D26*E26</f>
        <v>16.387846398270845</v>
      </c>
      <c r="G26" s="138"/>
      <c r="H26" s="138"/>
    </row>
    <row r="27" spans="2:17" ht="16.5" customHeight="1">
      <c r="B27" s="156" t="s">
        <v>16</v>
      </c>
      <c r="C27" s="145" t="s">
        <v>589</v>
      </c>
      <c r="D27" s="162"/>
      <c r="E27" s="150"/>
      <c r="F27" s="146">
        <f>G68-F26-F25</f>
        <v>28.687863941290686</v>
      </c>
      <c r="G27" s="137"/>
      <c r="H27" s="138"/>
    </row>
    <row r="28" spans="2:17" ht="16.5" customHeight="1">
      <c r="B28" s="156" t="s">
        <v>608</v>
      </c>
      <c r="C28" s="145" t="s">
        <v>589</v>
      </c>
      <c r="E28" s="255"/>
      <c r="F28" s="15">
        <v>23</v>
      </c>
      <c r="G28" s="137"/>
      <c r="H28" s="138"/>
    </row>
    <row r="29" spans="2:17" ht="16.5" customHeight="1">
      <c r="B29" s="156" t="s">
        <v>17</v>
      </c>
      <c r="C29" s="145" t="s">
        <v>589</v>
      </c>
      <c r="D29" s="149"/>
      <c r="E29" s="153"/>
      <c r="F29" s="15">
        <v>0</v>
      </c>
      <c r="G29" s="137"/>
      <c r="H29" s="137"/>
    </row>
    <row r="30" spans="2:17" ht="16.5" customHeight="1">
      <c r="B30" s="156" t="s">
        <v>7</v>
      </c>
      <c r="C30" s="145" t="s">
        <v>617</v>
      </c>
      <c r="D30" s="149">
        <f>SUM(F11:F29)/2</f>
        <v>220.19738559156488</v>
      </c>
      <c r="E30" s="164">
        <f>Inputs!D11</f>
        <v>7.2499999999999995E-2</v>
      </c>
      <c r="F30" s="147">
        <f>E30*D30</f>
        <v>15.964310455388453</v>
      </c>
      <c r="G30" s="137"/>
      <c r="H30" s="137"/>
    </row>
    <row r="31" spans="2:17" ht="16.5" customHeight="1">
      <c r="B31" s="148" t="s">
        <v>368</v>
      </c>
      <c r="C31" s="148"/>
      <c r="D31" s="256"/>
      <c r="E31" s="165"/>
      <c r="F31" s="151">
        <f>SUM(F11:F30)</f>
        <v>456.35908163851821</v>
      </c>
      <c r="G31" s="137"/>
      <c r="H31" s="137"/>
    </row>
    <row r="32" spans="2:17" ht="16.5" customHeight="1">
      <c r="B32" s="152"/>
      <c r="C32" s="152"/>
      <c r="D32" s="256"/>
      <c r="E32" s="165"/>
      <c r="F32" s="167"/>
      <c r="G32" s="155"/>
      <c r="H32" s="155"/>
    </row>
    <row r="33" spans="2:9" ht="16.5" customHeight="1">
      <c r="B33" s="154" t="s">
        <v>557</v>
      </c>
      <c r="C33" s="141" t="s">
        <v>372</v>
      </c>
      <c r="D33" s="142" t="s">
        <v>10</v>
      </c>
      <c r="E33" s="142" t="s">
        <v>614</v>
      </c>
      <c r="F33" s="142" t="s">
        <v>613</v>
      </c>
      <c r="G33" s="138"/>
      <c r="H33" s="138"/>
    </row>
    <row r="34" spans="2:9" ht="16.5" customHeight="1">
      <c r="B34" s="156" t="s">
        <v>8</v>
      </c>
      <c r="C34" s="160" t="s">
        <v>612</v>
      </c>
      <c r="E34" s="255"/>
      <c r="F34" s="15">
        <v>20.25</v>
      </c>
      <c r="G34" s="137"/>
      <c r="H34" s="138"/>
    </row>
    <row r="35" spans="2:9" ht="16.5" customHeight="1">
      <c r="B35" s="156" t="s">
        <v>552</v>
      </c>
      <c r="C35" s="145" t="s">
        <v>589</v>
      </c>
      <c r="D35" s="256"/>
      <c r="E35" s="165"/>
      <c r="F35" s="146">
        <f>H68</f>
        <v>76.03536255875791</v>
      </c>
      <c r="G35" s="137"/>
      <c r="H35" s="137"/>
    </row>
    <row r="36" spans="2:9" ht="16.5" customHeight="1">
      <c r="B36" s="156" t="s">
        <v>18</v>
      </c>
      <c r="C36" s="145" t="s">
        <v>589</v>
      </c>
      <c r="D36" s="256"/>
      <c r="E36" s="165"/>
      <c r="F36" s="263">
        <v>130</v>
      </c>
      <c r="G36" s="137"/>
      <c r="H36" s="138"/>
    </row>
    <row r="37" spans="2:9" ht="16.5" customHeight="1">
      <c r="B37" s="148" t="s">
        <v>369</v>
      </c>
      <c r="C37" s="148"/>
      <c r="D37" s="149"/>
      <c r="E37" s="153"/>
      <c r="F37" s="151">
        <f>SUM(F34:F36)</f>
        <v>226.28536255875792</v>
      </c>
      <c r="G37" s="137"/>
      <c r="H37" s="137"/>
    </row>
    <row r="38" spans="2:9" ht="16.5" customHeight="1">
      <c r="B38" s="152"/>
      <c r="C38" s="152"/>
      <c r="D38" s="149"/>
      <c r="E38" s="153"/>
      <c r="F38" s="163"/>
      <c r="G38" s="155"/>
      <c r="H38" s="155"/>
    </row>
    <row r="39" spans="2:9" ht="16.5" customHeight="1">
      <c r="B39" s="148" t="s">
        <v>370</v>
      </c>
      <c r="C39" s="148"/>
      <c r="D39" s="149"/>
      <c r="E39" s="153"/>
      <c r="F39" s="151">
        <f>F31+F37</f>
        <v>682.64444419727613</v>
      </c>
      <c r="G39" s="137"/>
      <c r="H39" s="137"/>
    </row>
    <row r="40" spans="2:9" ht="16.5" customHeight="1">
      <c r="B40" s="169"/>
      <c r="C40" s="169"/>
      <c r="D40" s="170"/>
      <c r="E40" s="171"/>
      <c r="F40" s="35"/>
      <c r="G40" s="155"/>
      <c r="H40" s="155"/>
    </row>
    <row r="41" spans="2:9" ht="16.5" customHeight="1">
      <c r="B41" s="172" t="s">
        <v>634</v>
      </c>
      <c r="C41" s="173"/>
      <c r="D41" s="149"/>
      <c r="E41" s="153"/>
      <c r="F41" s="174">
        <f>F8-F31</f>
        <v>104.64091836148179</v>
      </c>
      <c r="G41" s="138"/>
      <c r="H41" s="137"/>
    </row>
    <row r="42" spans="2:9" ht="16.5" customHeight="1">
      <c r="B42" s="173" t="s">
        <v>635</v>
      </c>
      <c r="C42" s="173"/>
      <c r="D42" s="149"/>
      <c r="E42" s="153"/>
      <c r="F42" s="174">
        <f>F8-F39</f>
        <v>-121.64444419727613</v>
      </c>
      <c r="G42" s="137"/>
      <c r="H42" s="137"/>
    </row>
    <row r="43" spans="2:9" ht="16.5" customHeight="1">
      <c r="B43" s="175" t="s">
        <v>636</v>
      </c>
      <c r="C43" s="169"/>
      <c r="D43" s="170"/>
      <c r="E43" s="171"/>
      <c r="F43" s="176">
        <f>F8-F39+F28+F36</f>
        <v>31.35555580272387</v>
      </c>
      <c r="G43" s="137"/>
      <c r="H43" s="137"/>
    </row>
    <row r="44" spans="2:9" ht="16.5" customHeight="1">
      <c r="B44" s="138"/>
      <c r="C44" s="152"/>
      <c r="D44" s="149"/>
      <c r="E44" s="168"/>
      <c r="G44" s="138"/>
      <c r="H44" s="138"/>
    </row>
    <row r="45" spans="2:9" ht="15.95" customHeight="1">
      <c r="B45" s="138"/>
      <c r="C45" s="137"/>
      <c r="D45" s="178"/>
      <c r="E45" s="137"/>
      <c r="F45" s="137"/>
      <c r="G45" s="137"/>
      <c r="I45" s="257"/>
    </row>
    <row r="46" spans="2:9" ht="15.95" customHeight="1">
      <c r="B46" s="319" t="s">
        <v>763</v>
      </c>
      <c r="C46" s="319"/>
      <c r="D46" s="319"/>
      <c r="E46" s="319"/>
      <c r="F46" s="319"/>
      <c r="G46" s="179"/>
      <c r="H46" s="180"/>
    </row>
    <row r="47" spans="2:9">
      <c r="B47" s="181" t="s">
        <v>764</v>
      </c>
      <c r="C47" s="182" t="s">
        <v>547</v>
      </c>
      <c r="D47" s="182" t="s">
        <v>372</v>
      </c>
      <c r="E47" s="182" t="s">
        <v>765</v>
      </c>
      <c r="F47" s="182" t="s">
        <v>527</v>
      </c>
      <c r="G47" s="183" t="s">
        <v>766</v>
      </c>
      <c r="H47" s="180"/>
    </row>
    <row r="48" spans="2:9">
      <c r="B48" s="132" t="s">
        <v>374</v>
      </c>
      <c r="C48" s="258">
        <f>IFERROR(VLOOKUP('Alfalfa establishment'!B48,'Machinery Input Tables'!$B$133:$E$182,2,FALSE),0)</f>
        <v>7.3709999999999996</v>
      </c>
      <c r="D48" s="258" t="str">
        <f>IFERROR(VLOOKUP('Alfalfa establishment'!B48,'Machinery Input Tables'!$B$133:$E$182,3,FALSE),0)</f>
        <v>per acre</v>
      </c>
      <c r="E48" s="266"/>
      <c r="F48" s="132">
        <v>2</v>
      </c>
      <c r="G48" s="184">
        <f>IFERROR(C48*F48*IF(D48="per acre",1,E48),"-")</f>
        <v>14.741999999999999</v>
      </c>
      <c r="H48" s="180"/>
    </row>
    <row r="49" spans="2:9">
      <c r="B49" s="132" t="s">
        <v>774</v>
      </c>
      <c r="C49" s="258">
        <f>IFERROR(VLOOKUP('Alfalfa establishment'!B49,'Machinery Input Tables'!$B$133:$E$182,2,FALSE),0)</f>
        <v>0.94500000000000006</v>
      </c>
      <c r="D49" s="258" t="str">
        <f>IFERROR(VLOOKUP('Alfalfa establishment'!B49,'Machinery Input Tables'!$B$133:$E$182,3,FALSE),0)</f>
        <v>per bale</v>
      </c>
      <c r="E49" s="266">
        <f>D5</f>
        <v>66</v>
      </c>
      <c r="F49" s="132">
        <v>1</v>
      </c>
      <c r="G49" s="184">
        <f>IFERROR(C49*F49*IF(D49="per acre",1,E49),"-")</f>
        <v>62.370000000000005</v>
      </c>
      <c r="H49" s="180"/>
    </row>
    <row r="50" spans="2:9">
      <c r="B50" s="264"/>
      <c r="C50" s="258">
        <f>IFERROR(VLOOKUP('Alfalfa establishment'!B50,'Machinery Input Tables'!$B$133:$E$182,2,FALSE),0)</f>
        <v>0</v>
      </c>
      <c r="D50" s="258">
        <f>IFERROR(VLOOKUP('Alfalfa establishment'!B50,'Machinery Input Tables'!$B$133:$E$182,3,FALSE),0)</f>
        <v>0</v>
      </c>
      <c r="E50" s="264"/>
      <c r="F50" s="264"/>
      <c r="G50" s="184">
        <f>IFERROR(C50*F50*IF(D50="per acre",1,E50),"-")</f>
        <v>0</v>
      </c>
      <c r="H50" s="180"/>
    </row>
    <row r="51" spans="2:9">
      <c r="B51" s="265"/>
      <c r="C51" s="259">
        <f>IFERROR(VLOOKUP('Alfalfa establishment'!B51,'Machinery Input Tables'!$B$133:$E$182,2,FALSE),0)</f>
        <v>0</v>
      </c>
      <c r="D51" s="260">
        <f>IFERROR(VLOOKUP('Alfalfa establishment'!B51,'Machinery Input Tables'!$B$133:$E$182,3,FALSE),0)</f>
        <v>0</v>
      </c>
      <c r="E51" s="265"/>
      <c r="F51" s="265"/>
      <c r="G51" s="185">
        <f>IFERROR(C51*F51*IF(D51="per acre",1,E51),"-")</f>
        <v>0</v>
      </c>
      <c r="H51" s="180"/>
    </row>
    <row r="52" spans="2:9">
      <c r="B52" s="186" t="s">
        <v>365</v>
      </c>
      <c r="C52" s="187"/>
      <c r="D52" s="186"/>
      <c r="E52" s="187"/>
      <c r="F52" s="187"/>
      <c r="G52" s="188">
        <f>SUM(G48:G51)</f>
        <v>77.112000000000009</v>
      </c>
      <c r="H52" s="180"/>
    </row>
    <row r="53" spans="2:9" ht="15.75">
      <c r="B53" s="319" t="s">
        <v>767</v>
      </c>
      <c r="C53" s="319"/>
      <c r="D53" s="319"/>
      <c r="E53" s="319"/>
      <c r="F53" s="319"/>
      <c r="G53" s="319"/>
      <c r="H53" s="319"/>
      <c r="I53" s="319"/>
    </row>
    <row r="54" spans="2:9">
      <c r="B54" s="320" t="s">
        <v>512</v>
      </c>
      <c r="C54" s="322" t="s">
        <v>513</v>
      </c>
      <c r="D54" s="190" t="s">
        <v>604</v>
      </c>
      <c r="E54" s="322" t="s">
        <v>514</v>
      </c>
      <c r="F54" s="322" t="s">
        <v>515</v>
      </c>
      <c r="G54" s="189" t="s">
        <v>352</v>
      </c>
      <c r="H54" s="189" t="s">
        <v>353</v>
      </c>
      <c r="I54" s="324" t="s">
        <v>516</v>
      </c>
    </row>
    <row r="55" spans="2:9" ht="15" customHeight="1">
      <c r="B55" s="321"/>
      <c r="C55" s="323"/>
      <c r="D55" s="192" t="s">
        <v>768</v>
      </c>
      <c r="E55" s="323"/>
      <c r="F55" s="323"/>
      <c r="G55" s="191" t="s">
        <v>819</v>
      </c>
      <c r="H55" s="191" t="s">
        <v>819</v>
      </c>
      <c r="I55" s="325"/>
    </row>
    <row r="56" spans="2:9" ht="16.5" customHeight="1">
      <c r="B56" s="125"/>
      <c r="C56" s="193" t="s">
        <v>588</v>
      </c>
      <c r="D56" s="194" t="s">
        <v>551</v>
      </c>
      <c r="E56" s="194" t="s">
        <v>769</v>
      </c>
      <c r="F56" s="194" t="s">
        <v>549</v>
      </c>
      <c r="G56" s="194" t="s">
        <v>770</v>
      </c>
      <c r="H56" s="194" t="s">
        <v>770</v>
      </c>
      <c r="I56" s="194" t="s">
        <v>550</v>
      </c>
    </row>
    <row r="57" spans="2:9">
      <c r="B57" s="132" t="s">
        <v>591</v>
      </c>
      <c r="C57" s="132" t="s">
        <v>524</v>
      </c>
      <c r="D57" s="133">
        <v>1</v>
      </c>
      <c r="E57" s="195">
        <f>IFERROR(IF(ISBLANK(C57),"",IF(OR(ISBLANK(B57),IFERROR(VLOOKUP(B57,'Machinery Input Tables'!$A$6:$AE$121,13,FALSE),"")='Machinery Input Tables'!$M$128),1,VLOOKUP(B57,'Machinery Input Tables'!$A$6:$AE$121,28,FALSE))*VLOOKUP(C57,'Machinery Input Tables'!$AG$6:$AZ$32,19,FALSE))*D57,"-")</f>
        <v>0.54229691876750696</v>
      </c>
      <c r="F57" s="195">
        <f>IFERROR(IF(AND(ISBLANK(B57)*ISBLANK(C57)),"",IF(ISBLANK(B57),1,IF(VLOOKUP(B57,'Machinery Input Tables'!$A$6:$AE$121,13,FALSE)='Machinery Input Tables'!$M$128,VLOOKUP(B57,'Machinery Input Tables'!$A$6:$AE$121,17,FALSE),VLOOKUP(B57,'Machinery Input Tables'!$A$6:$AE$121,28,FALSE))))*D57,"-")</f>
        <v>7.7030812324929976E-2</v>
      </c>
      <c r="G57" s="196">
        <f>IFERROR(IF(ISBLANK(C57),"",E57*'Machinery Input Tables'!$BO$10*'Machinery Input Tables'!$BO$11+E57*'Machinery Input Tables'!$BO$10+F57*'Machinery Input Tables'!$BO$6+(VLOOKUP(C57,'Machinery Input Tables'!$AG$6:$AZ$32,18,FALSE)*IF(IFERROR(VLOOKUP(B57,'Machinery Input Tables'!$A$6:$AE$121,13,FALSE)='Machinery Input Tables'!$M$128,1),1,VLOOKUP(B57,'Machinery Input Tables'!$A$6:$AE$121,28,FALSE))+IFERROR(VLOOKUP(B57,'Machinery Input Tables'!$A$6:$AE$121,27,FALSE),0))*D57),"-")</f>
        <v>6.1344744503446478</v>
      </c>
      <c r="H57" s="196">
        <f>IFERROR((IFERROR(VLOOKUP(B57,'Machinery Input Tables'!$A$6:$AE$121,24,FALSE),0)+VLOOKUP(C57,'Machinery Input Tables'!$AG$6:$AZ$32,20,FALSE))*IF(IFERROR(VLOOKUP(B57,'Machinery Input Tables'!$A$6:$AE$121,13,FALSE)='Machinery Input Tables'!$M$128,1),1,VLOOKUP(B57,'Machinery Input Tables'!$A$6:$AE$121,28,FALSE))*D57,"-")</f>
        <v>9.2466761895332201</v>
      </c>
      <c r="I57" s="196">
        <f>IFERROR(IF(ISBLANK(AND(B57,C57)),"",SUM(G57:H57)),"-")</f>
        <v>15.381150639877868</v>
      </c>
    </row>
    <row r="58" spans="2:9">
      <c r="B58" s="132" t="s">
        <v>592</v>
      </c>
      <c r="C58" s="132" t="s">
        <v>524</v>
      </c>
      <c r="D58" s="133">
        <v>1</v>
      </c>
      <c r="E58" s="195">
        <f>IFERROR(IF(ISBLANK(C58),"",IF(OR(ISBLANK(B58),IFERROR(VLOOKUP(B58,'Machinery Input Tables'!$A$6:$AE$121,13,FALSE),"")='Machinery Input Tables'!$M$128),1,VLOOKUP(B58,'Machinery Input Tables'!$A$6:$AE$121,28,FALSE))*VLOOKUP(C58,'Machinery Input Tables'!$AG$6:$AZ$32,19,FALSE))*D58,"-")</f>
        <v>0.54229691876750696</v>
      </c>
      <c r="F58" s="195">
        <f>IFERROR(IF(AND(ISBLANK(B58)*ISBLANK(C58)),"",IF(ISBLANK(B58),1,IF(VLOOKUP(B58,'Machinery Input Tables'!$A$6:$AE$121,13,FALSE)='Machinery Input Tables'!$M$128,VLOOKUP(B58,'Machinery Input Tables'!$A$6:$AE$121,17,FALSE),VLOOKUP(B58,'Machinery Input Tables'!$A$6:$AE$121,28,FALSE))))*D58,"-")</f>
        <v>7.7030812324929976E-2</v>
      </c>
      <c r="G58" s="196">
        <f>IFERROR(IF(ISBLANK(C58),"",E58*'Machinery Input Tables'!$BO$10*'Machinery Input Tables'!$BO$11+E58*'Machinery Input Tables'!$BO$10+F58*'Machinery Input Tables'!$BO$6+(VLOOKUP(C58,'Machinery Input Tables'!$AG$6:$AZ$32,18,FALSE)*IF(IFERROR(VLOOKUP(B58,'Machinery Input Tables'!$A$6:$AE$121,13,FALSE)='Machinery Input Tables'!$M$128,1),1,VLOOKUP(B58,'Machinery Input Tables'!$A$6:$AE$121,28,FALSE))+IFERROR(VLOOKUP(B58,'Machinery Input Tables'!$A$6:$AE$121,27,FALSE),0))*D58),"-")</f>
        <v>5.1242358327235644</v>
      </c>
      <c r="H58" s="196">
        <f>IFERROR((IFERROR(VLOOKUP(B58,'Machinery Input Tables'!$A$6:$AE$121,24,FALSE),0)+VLOOKUP(C58,'Machinery Input Tables'!$AG$6:$AZ$32,20,FALSE))*IF(IFERROR(VLOOKUP(B58,'Machinery Input Tables'!$A$6:$AE$121,13,FALSE)='Machinery Input Tables'!$M$128,1),1,VLOOKUP(B58,'Machinery Input Tables'!$A$6:$AE$121,28,FALSE))*D58,"-")</f>
        <v>8.9047842603147878</v>
      </c>
      <c r="I58" s="196">
        <f t="shared" ref="I58:I67" si="0">IFERROR(IF(ISBLANK(AND(B58,C58)),"",SUM(G58:H58)),"-")</f>
        <v>14.029020093038351</v>
      </c>
    </row>
    <row r="59" spans="2:9">
      <c r="B59" s="132" t="s">
        <v>593</v>
      </c>
      <c r="C59" s="132" t="s">
        <v>517</v>
      </c>
      <c r="D59" s="133">
        <v>1</v>
      </c>
      <c r="E59" s="195">
        <f>IFERROR(IF(ISBLANK(C59),"",IF(OR(ISBLANK(B59),IFERROR(VLOOKUP(B59,'Machinery Input Tables'!$A$6:$AE$121,13,FALSE),"")='Machinery Input Tables'!$M$128),1,VLOOKUP(B59,'Machinery Input Tables'!$A$6:$AE$121,28,FALSE))*VLOOKUP(C59,'Machinery Input Tables'!$AG$6:$AZ$32,19,FALSE))*D59,"-")</f>
        <v>0.68062500000000004</v>
      </c>
      <c r="F59" s="195">
        <f>IFERROR(IF(AND(ISBLANK(B59)*ISBLANK(C59)),"",IF(ISBLANK(B59),1,IF(VLOOKUP(B59,'Machinery Input Tables'!$A$6:$AE$121,13,FALSE)='Machinery Input Tables'!$M$128,VLOOKUP(B59,'Machinery Input Tables'!$A$6:$AE$121,17,FALSE),VLOOKUP(B59,'Machinery Input Tables'!$A$6:$AE$121,28,FALSE))))*D59,"-")</f>
        <v>0.14732142857142858</v>
      </c>
      <c r="G59" s="196">
        <f>IFERROR(IF(ISBLANK(C59),"",E59*'Machinery Input Tables'!$BO$10*'Machinery Input Tables'!$BO$11+E59*'Machinery Input Tables'!$BO$10+F59*'Machinery Input Tables'!$BO$6+(VLOOKUP(C59,'Machinery Input Tables'!$AG$6:$AZ$32,18,FALSE)*IF(IFERROR(VLOOKUP(B59,'Machinery Input Tables'!$A$6:$AE$121,13,FALSE)='Machinery Input Tables'!$M$128,1),1,VLOOKUP(B59,'Machinery Input Tables'!$A$6:$AE$121,28,FALSE))+IFERROR(VLOOKUP(B59,'Machinery Input Tables'!$A$6:$AE$121,27,FALSE),0))*D59),"-")</f>
        <v>8.1998870149096525</v>
      </c>
      <c r="H59" s="196">
        <f>IFERROR((IFERROR(VLOOKUP(B59,'Machinery Input Tables'!$A$6:$AE$121,24,FALSE),0)+VLOOKUP(C59,'Machinery Input Tables'!$AG$6:$AZ$32,20,FALSE))*IF(IFERROR(VLOOKUP(B59,'Machinery Input Tables'!$A$6:$AE$121,13,FALSE)='Machinery Input Tables'!$M$128,1),1,VLOOKUP(B59,'Machinery Input Tables'!$A$6:$AE$121,28,FALSE))*D59,"-")</f>
        <v>8.4557562004752462</v>
      </c>
      <c r="I59" s="196">
        <f t="shared" si="0"/>
        <v>16.655643215384899</v>
      </c>
    </row>
    <row r="60" spans="2:9">
      <c r="B60" s="132" t="s">
        <v>594</v>
      </c>
      <c r="C60" s="132" t="s">
        <v>524</v>
      </c>
      <c r="D60" s="133">
        <v>2</v>
      </c>
      <c r="E60" s="195">
        <f>IFERROR(IF(ISBLANK(C60),"",IF(OR(ISBLANK(B60),IFERROR(VLOOKUP(B60,'Machinery Input Tables'!$A$6:$AE$121,13,FALSE),"")='Machinery Input Tables'!$M$128),1,VLOOKUP(B60,'Machinery Input Tables'!$A$6:$AE$121,28,FALSE))*VLOOKUP(C60,'Machinery Input Tables'!$AG$6:$AZ$32,19,FALSE))*D60,"-")</f>
        <v>0.3226666666666666</v>
      </c>
      <c r="F60" s="195">
        <f>IFERROR(IF(AND(ISBLANK(B60)*ISBLANK(C60)),"",IF(ISBLANK(B60),1,IF(VLOOKUP(B60,'Machinery Input Tables'!$A$6:$AE$121,13,FALSE)='Machinery Input Tables'!$M$128,VLOOKUP(B60,'Machinery Input Tables'!$A$6:$AE$121,17,FALSE),VLOOKUP(B60,'Machinery Input Tables'!$A$6:$AE$121,28,FALSE))))*D60,"-")</f>
        <v>4.583333333333333E-2</v>
      </c>
      <c r="G60" s="196">
        <f>IFERROR(IF(ISBLANK(C60),"",E60*'Machinery Input Tables'!$BO$10*'Machinery Input Tables'!$BO$11+E60*'Machinery Input Tables'!$BO$10+F60*'Machinery Input Tables'!$BO$6+(VLOOKUP(C60,'Machinery Input Tables'!$AG$6:$AZ$32,18,FALSE)*IF(IFERROR(VLOOKUP(B60,'Machinery Input Tables'!$A$6:$AE$121,13,FALSE)='Machinery Input Tables'!$M$128,1),1,VLOOKUP(B60,'Machinery Input Tables'!$A$6:$AE$121,28,FALSE))+IFERROR(VLOOKUP(B60,'Machinery Input Tables'!$A$6:$AE$121,27,FALSE),0))*D60),"-")</f>
        <v>4.0745915596368061</v>
      </c>
      <c r="H60" s="196">
        <f>IFERROR((IFERROR(VLOOKUP(B60,'Machinery Input Tables'!$A$6:$AE$121,24,FALSE),0)+VLOOKUP(C60,'Machinery Input Tables'!$AG$6:$AZ$32,20,FALSE))*IF(IFERROR(VLOOKUP(B60,'Machinery Input Tables'!$A$6:$AE$121,13,FALSE)='Machinery Input Tables'!$M$128,1),1,VLOOKUP(B60,'Machinery Input Tables'!$A$6:$AE$121,28,FALSE))*D60,"-")</f>
        <v>7.280341340238297</v>
      </c>
      <c r="I60" s="196">
        <f t="shared" si="0"/>
        <v>11.354932899875102</v>
      </c>
    </row>
    <row r="61" spans="2:9">
      <c r="B61" s="132" t="s">
        <v>595</v>
      </c>
      <c r="C61" s="132" t="s">
        <v>517</v>
      </c>
      <c r="D61" s="133">
        <v>2</v>
      </c>
      <c r="E61" s="195">
        <f>IFERROR(IF(ISBLANK(C61),"",IF(OR(ISBLANK(B61),IFERROR(VLOOKUP(B61,'Machinery Input Tables'!$A$6:$AE$121,13,FALSE),"")='Machinery Input Tables'!$M$128),1,VLOOKUP(B61,'Machinery Input Tables'!$A$6:$AE$121,28,FALSE))*VLOOKUP(C61,'Machinery Input Tables'!$AG$6:$AZ$32,19,FALSE))*D61,"-")</f>
        <v>1.2216346153846152</v>
      </c>
      <c r="F61" s="195">
        <f>IFERROR(IF(AND(ISBLANK(B61)*ISBLANK(C61)),"",IF(ISBLANK(B61),1,IF(VLOOKUP(B61,'Machinery Input Tables'!$A$6:$AE$121,13,FALSE)='Machinery Input Tables'!$M$128,VLOOKUP(B61,'Machinery Input Tables'!$A$6:$AE$121,17,FALSE),VLOOKUP(B61,'Machinery Input Tables'!$A$6:$AE$121,28,FALSE))))*D61,"-")</f>
        <v>0.26442307692307687</v>
      </c>
      <c r="G61" s="196">
        <f>IFERROR(IF(ISBLANK(C61),"",E61*'Machinery Input Tables'!$BO$10*'Machinery Input Tables'!$BO$11+E61*'Machinery Input Tables'!$BO$10+F61*'Machinery Input Tables'!$BO$6+(VLOOKUP(C61,'Machinery Input Tables'!$AG$6:$AZ$32,18,FALSE)*IF(IFERROR(VLOOKUP(B61,'Machinery Input Tables'!$A$6:$AE$121,13,FALSE)='Machinery Input Tables'!$M$128,1),1,VLOOKUP(B61,'Machinery Input Tables'!$A$6:$AE$121,28,FALSE))+IFERROR(VLOOKUP(B61,'Machinery Input Tables'!$A$6:$AE$121,27,FALSE),0))*D61),"-")</f>
        <v>16.959514423076921</v>
      </c>
      <c r="H61" s="196">
        <f>IFERROR((IFERROR(VLOOKUP(B61,'Machinery Input Tables'!$A$6:$AE$121,24,FALSE),0)+VLOOKUP(C61,'Machinery Input Tables'!$AG$6:$AZ$32,20,FALSE))*IF(IFERROR(VLOOKUP(B61,'Machinery Input Tables'!$A$6:$AE$121,13,FALSE)='Machinery Input Tables'!$M$128,1),1,VLOOKUP(B61,'Machinery Input Tables'!$A$6:$AE$121,28,FALSE))*D61,"-")</f>
        <v>17.619807785129801</v>
      </c>
      <c r="I61" s="196">
        <f t="shared" si="0"/>
        <v>34.579322208206719</v>
      </c>
    </row>
    <row r="62" spans="2:9">
      <c r="B62" s="132" t="s">
        <v>596</v>
      </c>
      <c r="C62" s="132" t="s">
        <v>536</v>
      </c>
      <c r="D62" s="133">
        <v>2</v>
      </c>
      <c r="E62" s="195">
        <f>IFERROR(IF(ISBLANK(C62),"",IF(OR(ISBLANK(B62),IFERROR(VLOOKUP(B62,'Machinery Input Tables'!$A$6:$AE$121,13,FALSE),"")='Machinery Input Tables'!$M$128),1,VLOOKUP(B62,'Machinery Input Tables'!$A$6:$AE$121,28,FALSE))*VLOOKUP(C62,'Machinery Input Tables'!$AG$6:$AZ$32,19,FALSE))*D62,"-")</f>
        <v>0.40036764705882349</v>
      </c>
      <c r="F62" s="195">
        <f>IFERROR(IF(AND(ISBLANK(B62)*ISBLANK(C62)),"",IF(ISBLANK(B62),1,IF(VLOOKUP(B62,'Machinery Input Tables'!$A$6:$AE$121,13,FALSE)='Machinery Input Tables'!$M$128,VLOOKUP(B62,'Machinery Input Tables'!$A$6:$AE$121,17,FALSE),VLOOKUP(B62,'Machinery Input Tables'!$A$6:$AE$121,28,FALSE))))*D62,"-")</f>
        <v>0.12132352941176471</v>
      </c>
      <c r="G62" s="196">
        <f>IFERROR(IF(ISBLANK(C62),"",E62*'Machinery Input Tables'!$BO$10*'Machinery Input Tables'!$BO$11+E62*'Machinery Input Tables'!$BO$10+F62*'Machinery Input Tables'!$BO$6+(VLOOKUP(C62,'Machinery Input Tables'!$AG$6:$AZ$32,18,FALSE)*IF(IFERROR(VLOOKUP(B62,'Machinery Input Tables'!$A$6:$AE$121,13,FALSE)='Machinery Input Tables'!$M$128,1),1,VLOOKUP(B62,'Machinery Input Tables'!$A$6:$AE$121,28,FALSE))+IFERROR(VLOOKUP(B62,'Machinery Input Tables'!$A$6:$AE$121,27,FALSE),0))*D62),"-")</f>
        <v>4.7436578259726572</v>
      </c>
      <c r="H62" s="196">
        <f>IFERROR((IFERROR(VLOOKUP(B62,'Machinery Input Tables'!$A$6:$AE$121,24,FALSE),0)+VLOOKUP(C62,'Machinery Input Tables'!$AG$6:$AZ$32,20,FALSE))*IF(IFERROR(VLOOKUP(B62,'Machinery Input Tables'!$A$6:$AE$121,13,FALSE)='Machinery Input Tables'!$M$128,1),1,VLOOKUP(B62,'Machinery Input Tables'!$A$6:$AE$121,28,FALSE))*D62,"-")</f>
        <v>3.8099970667189931</v>
      </c>
      <c r="I62" s="196">
        <f t="shared" si="0"/>
        <v>8.5536548926916502</v>
      </c>
    </row>
    <row r="63" spans="2:9">
      <c r="B63" s="132" t="s">
        <v>597</v>
      </c>
      <c r="C63" s="132" t="s">
        <v>517</v>
      </c>
      <c r="D63" s="133">
        <v>2</v>
      </c>
      <c r="E63" s="195">
        <f>IFERROR(IF(ISBLANK(C63),"",IF(OR(ISBLANK(B63),IFERROR(VLOOKUP(B63,'Machinery Input Tables'!$A$6:$AE$121,13,FALSE),"")='Machinery Input Tables'!$M$128),1,VLOOKUP(B63,'Machinery Input Tables'!$A$6:$AE$121,28,FALSE))*VLOOKUP(C63,'Machinery Input Tables'!$AG$6:$AZ$32,19,FALSE))*D63,"-")</f>
        <v>1.1910937500000001</v>
      </c>
      <c r="F63" s="195">
        <f>IFERROR(IF(AND(ISBLANK(B63)*ISBLANK(C63)),"",IF(ISBLANK(B63),1,IF(VLOOKUP(B63,'Machinery Input Tables'!$A$6:$AE$121,13,FALSE)='Machinery Input Tables'!$M$128,VLOOKUP(B63,'Machinery Input Tables'!$A$6:$AE$121,17,FALSE),VLOOKUP(B63,'Machinery Input Tables'!$A$6:$AE$121,28,FALSE))))*D63,"-")</f>
        <v>0.2578125</v>
      </c>
      <c r="G63" s="196">
        <f>IFERROR(IF(ISBLANK(C63),"",E63*'Machinery Input Tables'!$BO$10*'Machinery Input Tables'!$BO$11+E63*'Machinery Input Tables'!$BO$10+F63*'Machinery Input Tables'!$BO$6+(VLOOKUP(C63,'Machinery Input Tables'!$AG$6:$AZ$32,18,FALSE)*IF(IFERROR(VLOOKUP(B63,'Machinery Input Tables'!$A$6:$AE$121,13,FALSE)='Machinery Input Tables'!$M$128,1),1,VLOOKUP(B63,'Machinery Input Tables'!$A$6:$AE$121,28,FALSE))+IFERROR(VLOOKUP(B63,'Machinery Input Tables'!$A$6:$AE$121,27,FALSE),0))*D63),"-")</f>
        <v>14.993910076465488</v>
      </c>
      <c r="H63" s="196">
        <f>IFERROR((IFERROR(VLOOKUP(B63,'Machinery Input Tables'!$A$6:$AE$121,24,FALSE),0)+VLOOKUP(C63,'Machinery Input Tables'!$AG$6:$AZ$32,20,FALSE))*IF(IFERROR(VLOOKUP(B63,'Machinery Input Tables'!$A$6:$AE$121,13,FALSE)='Machinery Input Tables'!$M$128,1),1,VLOOKUP(B63,'Machinery Input Tables'!$A$6:$AE$121,28,FALSE))*D63,"-")</f>
        <v>15.649052483777064</v>
      </c>
      <c r="I63" s="196">
        <f t="shared" si="0"/>
        <v>30.642962560242552</v>
      </c>
    </row>
    <row r="64" spans="2:9">
      <c r="B64" s="132"/>
      <c r="C64" s="132" t="s">
        <v>575</v>
      </c>
      <c r="D64" s="133">
        <v>0.25</v>
      </c>
      <c r="E64" s="195">
        <f>IFERROR(IF(ISBLANK(C64),"",IF(OR(ISBLANK(B64),IFERROR(VLOOKUP(B64,'Machinery Input Tables'!$A$6:$AE$121,13,FALSE),"")='Machinery Input Tables'!$M$128),1,VLOOKUP(B64,'Machinery Input Tables'!$A$6:$AE$121,28,FALSE))*VLOOKUP(C64,'Machinery Input Tables'!$AG$6:$AZ$32,19,FALSE))*D64,"-")</f>
        <v>0.75</v>
      </c>
      <c r="F64" s="195">
        <f>IFERROR(IF(AND(ISBLANK(B64)*ISBLANK(C64)),"",IF(ISBLANK(B64),1,IF(VLOOKUP(B64,'Machinery Input Tables'!$A$6:$AE$121,13,FALSE)='Machinery Input Tables'!$M$128,VLOOKUP(B64,'Machinery Input Tables'!$A$6:$AE$121,17,FALSE),VLOOKUP(B64,'Machinery Input Tables'!$A$6:$AE$121,28,FALSE))))*D64,"-")</f>
        <v>0.25</v>
      </c>
      <c r="G64" s="196">
        <f>IFERROR(IF(ISBLANK(C64),"",E64*'Machinery Input Tables'!$BO$10*'Machinery Input Tables'!$BO$11+E64*'Machinery Input Tables'!$BO$10+F64*'Machinery Input Tables'!$BO$6+(VLOOKUP(C64,'Machinery Input Tables'!$AG$6:$AZ$32,18,FALSE)*IF(IFERROR(VLOOKUP(B64,'Machinery Input Tables'!$A$6:$AE$121,13,FALSE)='Machinery Input Tables'!$M$128,1),1,VLOOKUP(B64,'Machinery Input Tables'!$A$6:$AE$121,28,FALSE))+IFERROR(VLOOKUP(B64,'Machinery Input Tables'!$A$6:$AE$121,27,FALSE),0))*D64),"-")</f>
        <v>12.1425</v>
      </c>
      <c r="H64" s="196">
        <f>IFERROR((IFERROR(VLOOKUP(B64,'Machinery Input Tables'!$A$6:$AE$121,24,FALSE),0)+VLOOKUP(C64,'Machinery Input Tables'!$AG$6:$AZ$32,20,FALSE))*IF(IFERROR(VLOOKUP(B64,'Machinery Input Tables'!$A$6:$AE$121,13,FALSE)='Machinery Input Tables'!$M$128,1),1,VLOOKUP(B64,'Machinery Input Tables'!$A$6:$AE$121,28,FALSE))*D64,"-")</f>
        <v>5.0689472325704905</v>
      </c>
      <c r="I64" s="196">
        <f t="shared" si="0"/>
        <v>17.211447232570492</v>
      </c>
    </row>
    <row r="65" spans="1:18 1388:16384">
      <c r="B65" s="132"/>
      <c r="C65" s="132"/>
      <c r="D65" s="133"/>
      <c r="E65" s="195" t="str">
        <f>IFERROR(IF(ISBLANK(C65),"",IF(OR(ISBLANK(B65),IFERROR(VLOOKUP(B65,'Machinery Input Tables'!$A$6:$AE$121,13,FALSE),"")='Machinery Input Tables'!$M$128),1,VLOOKUP(B65,'Machinery Input Tables'!$A$6:$AE$121,28,FALSE))*VLOOKUP(C65,'Machinery Input Tables'!$AG$6:$AZ$32,19,FALSE))*D65,"-")</f>
        <v>-</v>
      </c>
      <c r="F65" s="195" t="str">
        <f>IFERROR(IF(AND(ISBLANK(B65)*ISBLANK(C65)),"",IF(ISBLANK(B65),1,IF(VLOOKUP(B65,'Machinery Input Tables'!$A$6:$AE$121,13,FALSE)='Machinery Input Tables'!$M$128,VLOOKUP(B65,'Machinery Input Tables'!$A$6:$AE$121,17,FALSE),VLOOKUP(B65,'Machinery Input Tables'!$A$6:$AE$121,28,FALSE))))*D65,"-")</f>
        <v>-</v>
      </c>
      <c r="G65" s="196" t="str">
        <f>IFERROR(IF(ISBLANK(C65),"",E65*'Machinery Input Tables'!$BO$10*'Machinery Input Tables'!$BO$11+E65*'Machinery Input Tables'!$BO$10+F65*'Machinery Input Tables'!$BO$6+(VLOOKUP(C65,'Machinery Input Tables'!$AG$6:$AZ$32,18,FALSE)*IF(IFERROR(VLOOKUP(B65,'Machinery Input Tables'!$A$6:$AE$121,13,FALSE)='Machinery Input Tables'!$M$128,1),1,VLOOKUP(B65,'Machinery Input Tables'!$A$6:$AE$121,28,FALSE))+IFERROR(VLOOKUP(B65,'Machinery Input Tables'!$A$6:$AE$121,27,FALSE),0))*D65),"-")</f>
        <v/>
      </c>
      <c r="H65" s="196" t="str">
        <f>IFERROR((IFERROR(VLOOKUP(B65,'Machinery Input Tables'!$A$6:$AE$121,24,FALSE),0)+VLOOKUP(C65,'Machinery Input Tables'!$AG$6:$AZ$32,20,FALSE))*IF(IFERROR(VLOOKUP(B65,'Machinery Input Tables'!$A$6:$AE$121,13,FALSE)='Machinery Input Tables'!$M$128,1),1,VLOOKUP(B65,'Machinery Input Tables'!$A$6:$AE$121,28,FALSE))*D65,"-")</f>
        <v>-</v>
      </c>
      <c r="I65" s="196">
        <f t="shared" si="0"/>
        <v>0</v>
      </c>
    </row>
    <row r="66" spans="1:18 1388:16384">
      <c r="B66" s="132"/>
      <c r="C66" s="132"/>
      <c r="D66" s="133"/>
      <c r="E66" s="195" t="str">
        <f>IFERROR(IF(ISBLANK(C66),"",IF(OR(ISBLANK(B66),IFERROR(VLOOKUP(B66,'Machinery Input Tables'!$A$6:$AE$121,13,FALSE),"")='Machinery Input Tables'!$M$128),1,VLOOKUP(B66,'Machinery Input Tables'!$A$6:$AE$121,28,FALSE))*VLOOKUP(C66,'Machinery Input Tables'!$AG$6:$AZ$32,19,FALSE))*D66,"-")</f>
        <v>-</v>
      </c>
      <c r="F66" s="195" t="str">
        <f>IFERROR(IF(AND(ISBLANK(B66)*ISBLANK(C66)),"",IF(ISBLANK(B66),1,IF(VLOOKUP(B66,'Machinery Input Tables'!$A$6:$AE$121,13,FALSE)='Machinery Input Tables'!$M$128,VLOOKUP(B66,'Machinery Input Tables'!$A$6:$AE$121,17,FALSE),VLOOKUP(B66,'Machinery Input Tables'!$A$6:$AE$121,28,FALSE))))*D66,"-")</f>
        <v>-</v>
      </c>
      <c r="G66" s="196" t="str">
        <f>IFERROR(IF(ISBLANK(C66),"",E66*'Machinery Input Tables'!$BO$10*'Machinery Input Tables'!$BO$11+E66*'Machinery Input Tables'!$BO$10+F66*'Machinery Input Tables'!$BO$6+(VLOOKUP(C66,'Machinery Input Tables'!$AG$6:$AZ$32,18,FALSE)*IF(IFERROR(VLOOKUP(B66,'Machinery Input Tables'!$A$6:$AE$121,13,FALSE)='Machinery Input Tables'!$M$128,1),1,VLOOKUP(B66,'Machinery Input Tables'!$A$6:$AE$121,28,FALSE))+IFERROR(VLOOKUP(B66,'Machinery Input Tables'!$A$6:$AE$121,27,FALSE),0))*D66),"-")</f>
        <v/>
      </c>
      <c r="H66" s="196" t="str">
        <f>IFERROR((IFERROR(VLOOKUP(B66,'Machinery Input Tables'!$A$6:$AE$121,24,FALSE),0)+VLOOKUP(C66,'Machinery Input Tables'!$AG$6:$AZ$32,20,FALSE))*IF(IFERROR(VLOOKUP(B66,'Machinery Input Tables'!$A$6:$AE$121,13,FALSE)='Machinery Input Tables'!$M$128,1),1,VLOOKUP(B66,'Machinery Input Tables'!$A$6:$AE$121,28,FALSE))*D66,"-")</f>
        <v>-</v>
      </c>
      <c r="I66" s="196">
        <f t="shared" si="0"/>
        <v>0</v>
      </c>
    </row>
    <row r="67" spans="1:18 1388:16384">
      <c r="B67" s="134"/>
      <c r="C67" s="134"/>
      <c r="D67" s="135"/>
      <c r="E67" s="197" t="str">
        <f>IFERROR(IF(ISBLANK(C67),"",IF(OR(ISBLANK(B67),IFERROR(VLOOKUP(B67,'Machinery Input Tables'!$A$6:$AE$121,13,FALSE),"")='Machinery Input Tables'!$M$128),1,VLOOKUP(B67,'Machinery Input Tables'!$A$6:$AE$121,28,FALSE))*VLOOKUP(C67,'Machinery Input Tables'!$AG$6:$AZ$32,19,FALSE))*D67,"-")</f>
        <v>-</v>
      </c>
      <c r="F67" s="197" t="str">
        <f>IFERROR(IF(AND(ISBLANK(B67)*ISBLANK(C67)),"",IF(ISBLANK(B67),1,IF(VLOOKUP(B67,'Machinery Input Tables'!$A$6:$AE$121,13,FALSE)='Machinery Input Tables'!$M$128,VLOOKUP(B67,'Machinery Input Tables'!$A$6:$AE$121,17,FALSE),VLOOKUP(B67,'Machinery Input Tables'!$A$6:$AE$121,28,FALSE))))*D67,"-")</f>
        <v>-</v>
      </c>
      <c r="G67" s="198" t="str">
        <f>IFERROR(IF(ISBLANK(C67),"",E67*'Machinery Input Tables'!$BO$10*'Machinery Input Tables'!$BO$11+E67*'Machinery Input Tables'!$BO$10+F67*'Machinery Input Tables'!$BO$6+(VLOOKUP(C67,'Machinery Input Tables'!$AG$6:$AZ$32,18,FALSE)*IF(IFERROR(VLOOKUP(B67,'Machinery Input Tables'!$A$6:$AE$121,13,FALSE)='Machinery Input Tables'!$M$128,1),1,VLOOKUP(B67,'Machinery Input Tables'!$A$6:$AE$121,28,FALSE))+IFERROR(VLOOKUP(B67,'Machinery Input Tables'!$A$6:$AE$121,27,FALSE),0))*D67),"-")</f>
        <v/>
      </c>
      <c r="H67" s="198" t="str">
        <f>IFERROR((IFERROR(VLOOKUP(B67,'Machinery Input Tables'!$A$6:$AE$121,24,FALSE),0)+VLOOKUP(C67,'Machinery Input Tables'!$AG$6:$AZ$32,20,FALSE))*IF(IFERROR(VLOOKUP(B67,'Machinery Input Tables'!$A$6:$AE$121,13,FALSE)='Machinery Input Tables'!$M$128,1),1,VLOOKUP(B67,'Machinery Input Tables'!$A$6:$AE$121,28,FALSE))*D67,"-")</f>
        <v>-</v>
      </c>
      <c r="I67" s="198">
        <f t="shared" si="0"/>
        <v>0</v>
      </c>
      <c r="K67" s="3"/>
    </row>
    <row r="68" spans="1:18 1388:16384">
      <c r="B68" s="125"/>
      <c r="C68" s="199" t="s">
        <v>354</v>
      </c>
      <c r="D68" s="200"/>
      <c r="E68" s="201">
        <f>SUM(E57:E67)</f>
        <v>5.6509815166451194</v>
      </c>
      <c r="F68" s="201">
        <f>SUM(F57:F67)</f>
        <v>1.2407754928894634</v>
      </c>
      <c r="G68" s="202">
        <f>SUM(G57:G67)</f>
        <v>72.372771183129728</v>
      </c>
      <c r="H68" s="202">
        <f>SUM(H57:H67)</f>
        <v>76.03536255875791</v>
      </c>
      <c r="I68" s="202">
        <f>SUM(I57:I67)</f>
        <v>148.40813374188764</v>
      </c>
      <c r="J68" s="2"/>
      <c r="K68" s="3"/>
      <c r="L68" s="3"/>
      <c r="M68" s="3"/>
      <c r="N68" s="3"/>
      <c r="O68" s="3"/>
      <c r="P68" s="3"/>
      <c r="Q68" s="3"/>
      <c r="R68" s="3"/>
    </row>
    <row r="69" spans="1:18 1388:16384">
      <c r="B69" s="300" t="s">
        <v>820</v>
      </c>
      <c r="C69" s="199"/>
      <c r="D69" s="200"/>
      <c r="E69" s="201"/>
      <c r="F69" s="201"/>
      <c r="G69" s="202"/>
      <c r="H69" s="202"/>
      <c r="I69" s="202"/>
      <c r="J69" s="2"/>
      <c r="K69" s="3"/>
      <c r="L69" s="3"/>
      <c r="M69" s="3"/>
      <c r="N69" s="3"/>
      <c r="O69" s="3"/>
      <c r="P69" s="3"/>
      <c r="Q69" s="3"/>
      <c r="R69" s="3"/>
    </row>
    <row r="70" spans="1:18 1388:16384" s="3" customFormat="1">
      <c r="A70" s="2"/>
      <c r="B70" s="261" t="s">
        <v>818</v>
      </c>
      <c r="C70" s="180"/>
      <c r="D70" s="180"/>
      <c r="E70" s="180"/>
      <c r="F70" s="180"/>
      <c r="G70" s="180"/>
      <c r="H70" s="180"/>
      <c r="I70" s="1"/>
      <c r="J70" s="1"/>
      <c r="K70" s="1"/>
      <c r="L70" s="1"/>
      <c r="M70" s="1"/>
      <c r="N70" s="1"/>
      <c r="O70" s="1"/>
      <c r="P70" s="1"/>
      <c r="Q70" s="1"/>
      <c r="R70" s="1"/>
      <c r="BAJ70" s="3">
        <f t="shared" ref="BAJ70:BBK70" si="1">SUM(BAJ59:BAJ68)</f>
        <v>0</v>
      </c>
      <c r="BAK70" s="3">
        <f t="shared" si="1"/>
        <v>0</v>
      </c>
      <c r="BAL70" s="3">
        <f t="shared" si="1"/>
        <v>0</v>
      </c>
      <c r="BAM70" s="3">
        <f t="shared" si="1"/>
        <v>0</v>
      </c>
      <c r="BAN70" s="3">
        <f t="shared" si="1"/>
        <v>0</v>
      </c>
      <c r="BAO70" s="3">
        <f t="shared" si="1"/>
        <v>0</v>
      </c>
      <c r="BAP70" s="3">
        <f t="shared" si="1"/>
        <v>0</v>
      </c>
      <c r="BAQ70" s="3">
        <f t="shared" si="1"/>
        <v>0</v>
      </c>
      <c r="BAR70" s="3">
        <f t="shared" si="1"/>
        <v>0</v>
      </c>
      <c r="BAS70" s="3">
        <f t="shared" si="1"/>
        <v>0</v>
      </c>
      <c r="BAT70" s="3">
        <f t="shared" si="1"/>
        <v>0</v>
      </c>
      <c r="BAU70" s="3">
        <f t="shared" si="1"/>
        <v>0</v>
      </c>
      <c r="BAV70" s="3">
        <f t="shared" si="1"/>
        <v>0</v>
      </c>
      <c r="BAW70" s="3">
        <f t="shared" si="1"/>
        <v>0</v>
      </c>
      <c r="BAX70" s="3">
        <f t="shared" si="1"/>
        <v>0</v>
      </c>
      <c r="BAY70" s="3">
        <f t="shared" si="1"/>
        <v>0</v>
      </c>
      <c r="BAZ70" s="3">
        <f t="shared" si="1"/>
        <v>0</v>
      </c>
      <c r="BBA70" s="3">
        <f t="shared" si="1"/>
        <v>0</v>
      </c>
      <c r="BBB70" s="3">
        <f t="shared" si="1"/>
        <v>0</v>
      </c>
      <c r="BBC70" s="3">
        <f t="shared" si="1"/>
        <v>0</v>
      </c>
      <c r="BBD70" s="3">
        <f t="shared" si="1"/>
        <v>0</v>
      </c>
      <c r="BBE70" s="3">
        <f t="shared" si="1"/>
        <v>0</v>
      </c>
      <c r="BBF70" s="3">
        <f t="shared" si="1"/>
        <v>0</v>
      </c>
      <c r="BBG70" s="3">
        <f t="shared" si="1"/>
        <v>0</v>
      </c>
      <c r="BBH70" s="3">
        <f t="shared" si="1"/>
        <v>0</v>
      </c>
      <c r="BBI70" s="3">
        <f t="shared" si="1"/>
        <v>0</v>
      </c>
      <c r="BBJ70" s="3">
        <f t="shared" si="1"/>
        <v>0</v>
      </c>
      <c r="BBK70" s="3">
        <f t="shared" si="1"/>
        <v>0</v>
      </c>
      <c r="BBL70" s="3">
        <f t="shared" ref="BBL70:BDW70" si="2">SUM(BBL59:BBL68)</f>
        <v>0</v>
      </c>
      <c r="BBM70" s="3">
        <f t="shared" si="2"/>
        <v>0</v>
      </c>
      <c r="BBN70" s="3">
        <f t="shared" si="2"/>
        <v>0</v>
      </c>
      <c r="BBO70" s="3">
        <f t="shared" si="2"/>
        <v>0</v>
      </c>
      <c r="BBP70" s="3">
        <f t="shared" si="2"/>
        <v>0</v>
      </c>
      <c r="BBQ70" s="3">
        <f t="shared" si="2"/>
        <v>0</v>
      </c>
      <c r="BBR70" s="3">
        <f t="shared" si="2"/>
        <v>0</v>
      </c>
      <c r="BBS70" s="3">
        <f t="shared" si="2"/>
        <v>0</v>
      </c>
      <c r="BBT70" s="3">
        <f t="shared" si="2"/>
        <v>0</v>
      </c>
      <c r="BBU70" s="3">
        <f t="shared" si="2"/>
        <v>0</v>
      </c>
      <c r="BBV70" s="3">
        <f t="shared" si="2"/>
        <v>0</v>
      </c>
      <c r="BBW70" s="3">
        <f t="shared" si="2"/>
        <v>0</v>
      </c>
      <c r="BBX70" s="3">
        <f t="shared" si="2"/>
        <v>0</v>
      </c>
      <c r="BBY70" s="3">
        <f t="shared" si="2"/>
        <v>0</v>
      </c>
      <c r="BBZ70" s="3">
        <f t="shared" si="2"/>
        <v>0</v>
      </c>
      <c r="BCA70" s="3">
        <f t="shared" si="2"/>
        <v>0</v>
      </c>
      <c r="BCB70" s="3">
        <f t="shared" si="2"/>
        <v>0</v>
      </c>
      <c r="BCC70" s="3">
        <f t="shared" si="2"/>
        <v>0</v>
      </c>
      <c r="BCD70" s="3">
        <f t="shared" si="2"/>
        <v>0</v>
      </c>
      <c r="BCE70" s="3">
        <f t="shared" si="2"/>
        <v>0</v>
      </c>
      <c r="BCF70" s="3">
        <f t="shared" si="2"/>
        <v>0</v>
      </c>
      <c r="BCG70" s="3">
        <f t="shared" si="2"/>
        <v>0</v>
      </c>
      <c r="BCH70" s="3">
        <f t="shared" si="2"/>
        <v>0</v>
      </c>
      <c r="BCI70" s="3">
        <f t="shared" si="2"/>
        <v>0</v>
      </c>
      <c r="BCJ70" s="3">
        <f t="shared" si="2"/>
        <v>0</v>
      </c>
      <c r="BCK70" s="3">
        <f t="shared" si="2"/>
        <v>0</v>
      </c>
      <c r="BCL70" s="3">
        <f t="shared" si="2"/>
        <v>0</v>
      </c>
      <c r="BCM70" s="3">
        <f t="shared" si="2"/>
        <v>0</v>
      </c>
      <c r="BCN70" s="3">
        <f t="shared" si="2"/>
        <v>0</v>
      </c>
      <c r="BCO70" s="3">
        <f t="shared" si="2"/>
        <v>0</v>
      </c>
      <c r="BCP70" s="3">
        <f t="shared" si="2"/>
        <v>0</v>
      </c>
      <c r="BCQ70" s="3">
        <f t="shared" si="2"/>
        <v>0</v>
      </c>
      <c r="BCR70" s="3">
        <f t="shared" si="2"/>
        <v>0</v>
      </c>
      <c r="BCS70" s="3">
        <f t="shared" si="2"/>
        <v>0</v>
      </c>
      <c r="BCT70" s="3">
        <f t="shared" si="2"/>
        <v>0</v>
      </c>
      <c r="BCU70" s="3">
        <f t="shared" si="2"/>
        <v>0</v>
      </c>
      <c r="BCV70" s="3">
        <f t="shared" si="2"/>
        <v>0</v>
      </c>
      <c r="BCW70" s="3">
        <f t="shared" si="2"/>
        <v>0</v>
      </c>
      <c r="BCX70" s="3">
        <f t="shared" si="2"/>
        <v>0</v>
      </c>
      <c r="BCY70" s="3">
        <f t="shared" si="2"/>
        <v>0</v>
      </c>
      <c r="BCZ70" s="3">
        <f t="shared" si="2"/>
        <v>0</v>
      </c>
      <c r="BDA70" s="3">
        <f t="shared" si="2"/>
        <v>0</v>
      </c>
      <c r="BDB70" s="3">
        <f t="shared" si="2"/>
        <v>0</v>
      </c>
      <c r="BDC70" s="3">
        <f t="shared" si="2"/>
        <v>0</v>
      </c>
      <c r="BDD70" s="3">
        <f t="shared" si="2"/>
        <v>0</v>
      </c>
      <c r="BDE70" s="3">
        <f t="shared" si="2"/>
        <v>0</v>
      </c>
      <c r="BDF70" s="3">
        <f t="shared" si="2"/>
        <v>0</v>
      </c>
      <c r="BDG70" s="3">
        <f t="shared" si="2"/>
        <v>0</v>
      </c>
      <c r="BDH70" s="3">
        <f t="shared" si="2"/>
        <v>0</v>
      </c>
      <c r="BDI70" s="3">
        <f t="shared" si="2"/>
        <v>0</v>
      </c>
      <c r="BDJ70" s="3">
        <f t="shared" si="2"/>
        <v>0</v>
      </c>
      <c r="BDK70" s="3">
        <f t="shared" si="2"/>
        <v>0</v>
      </c>
      <c r="BDL70" s="3">
        <f t="shared" si="2"/>
        <v>0</v>
      </c>
      <c r="BDM70" s="3">
        <f t="shared" si="2"/>
        <v>0</v>
      </c>
      <c r="BDN70" s="3">
        <f t="shared" si="2"/>
        <v>0</v>
      </c>
      <c r="BDO70" s="3">
        <f t="shared" si="2"/>
        <v>0</v>
      </c>
      <c r="BDP70" s="3">
        <f t="shared" si="2"/>
        <v>0</v>
      </c>
      <c r="BDQ70" s="3">
        <f t="shared" si="2"/>
        <v>0</v>
      </c>
      <c r="BDR70" s="3">
        <f t="shared" si="2"/>
        <v>0</v>
      </c>
      <c r="BDS70" s="3">
        <f t="shared" si="2"/>
        <v>0</v>
      </c>
      <c r="BDT70" s="3">
        <f t="shared" si="2"/>
        <v>0</v>
      </c>
      <c r="BDU70" s="3">
        <f t="shared" si="2"/>
        <v>0</v>
      </c>
      <c r="BDV70" s="3">
        <f t="shared" si="2"/>
        <v>0</v>
      </c>
      <c r="BDW70" s="3">
        <f t="shared" si="2"/>
        <v>0</v>
      </c>
      <c r="BDX70" s="3">
        <f t="shared" ref="BDX70:BGI70" si="3">SUM(BDX59:BDX68)</f>
        <v>0</v>
      </c>
      <c r="BDY70" s="3">
        <f t="shared" si="3"/>
        <v>0</v>
      </c>
      <c r="BDZ70" s="3">
        <f t="shared" si="3"/>
        <v>0</v>
      </c>
      <c r="BEA70" s="3">
        <f t="shared" si="3"/>
        <v>0</v>
      </c>
      <c r="BEB70" s="3">
        <f t="shared" si="3"/>
        <v>0</v>
      </c>
      <c r="BEC70" s="3">
        <f t="shared" si="3"/>
        <v>0</v>
      </c>
      <c r="BED70" s="3">
        <f t="shared" si="3"/>
        <v>0</v>
      </c>
      <c r="BEE70" s="3">
        <f t="shared" si="3"/>
        <v>0</v>
      </c>
      <c r="BEF70" s="3">
        <f t="shared" si="3"/>
        <v>0</v>
      </c>
      <c r="BEG70" s="3">
        <f t="shared" si="3"/>
        <v>0</v>
      </c>
      <c r="BEH70" s="3">
        <f t="shared" si="3"/>
        <v>0</v>
      </c>
      <c r="BEI70" s="3">
        <f t="shared" si="3"/>
        <v>0</v>
      </c>
      <c r="BEJ70" s="3">
        <f t="shared" si="3"/>
        <v>0</v>
      </c>
      <c r="BEK70" s="3">
        <f t="shared" si="3"/>
        <v>0</v>
      </c>
      <c r="BEL70" s="3">
        <f t="shared" si="3"/>
        <v>0</v>
      </c>
      <c r="BEM70" s="3">
        <f t="shared" si="3"/>
        <v>0</v>
      </c>
      <c r="BEN70" s="3">
        <f t="shared" si="3"/>
        <v>0</v>
      </c>
      <c r="BEO70" s="3">
        <f t="shared" si="3"/>
        <v>0</v>
      </c>
      <c r="BEP70" s="3">
        <f t="shared" si="3"/>
        <v>0</v>
      </c>
      <c r="BEQ70" s="3">
        <f t="shared" si="3"/>
        <v>0</v>
      </c>
      <c r="BER70" s="3">
        <f t="shared" si="3"/>
        <v>0</v>
      </c>
      <c r="BES70" s="3">
        <f t="shared" si="3"/>
        <v>0</v>
      </c>
      <c r="BET70" s="3">
        <f t="shared" si="3"/>
        <v>0</v>
      </c>
      <c r="BEU70" s="3">
        <f t="shared" si="3"/>
        <v>0</v>
      </c>
      <c r="BEV70" s="3">
        <f t="shared" si="3"/>
        <v>0</v>
      </c>
      <c r="BEW70" s="3">
        <f t="shared" si="3"/>
        <v>0</v>
      </c>
      <c r="BEX70" s="3">
        <f t="shared" si="3"/>
        <v>0</v>
      </c>
      <c r="BEY70" s="3">
        <f t="shared" si="3"/>
        <v>0</v>
      </c>
      <c r="BEZ70" s="3">
        <f t="shared" si="3"/>
        <v>0</v>
      </c>
      <c r="BFA70" s="3">
        <f t="shared" si="3"/>
        <v>0</v>
      </c>
      <c r="BFB70" s="3">
        <f t="shared" si="3"/>
        <v>0</v>
      </c>
      <c r="BFC70" s="3">
        <f t="shared" si="3"/>
        <v>0</v>
      </c>
      <c r="BFD70" s="3">
        <f t="shared" si="3"/>
        <v>0</v>
      </c>
      <c r="BFE70" s="3">
        <f t="shared" si="3"/>
        <v>0</v>
      </c>
      <c r="BFF70" s="3">
        <f t="shared" si="3"/>
        <v>0</v>
      </c>
      <c r="BFG70" s="3">
        <f t="shared" si="3"/>
        <v>0</v>
      </c>
      <c r="BFH70" s="3">
        <f t="shared" si="3"/>
        <v>0</v>
      </c>
      <c r="BFI70" s="3">
        <f t="shared" si="3"/>
        <v>0</v>
      </c>
      <c r="BFJ70" s="3">
        <f t="shared" si="3"/>
        <v>0</v>
      </c>
      <c r="BFK70" s="3">
        <f t="shared" si="3"/>
        <v>0</v>
      </c>
      <c r="BFL70" s="3">
        <f t="shared" si="3"/>
        <v>0</v>
      </c>
      <c r="BFM70" s="3">
        <f t="shared" si="3"/>
        <v>0</v>
      </c>
      <c r="BFN70" s="3">
        <f t="shared" si="3"/>
        <v>0</v>
      </c>
      <c r="BFO70" s="3">
        <f t="shared" si="3"/>
        <v>0</v>
      </c>
      <c r="BFP70" s="3">
        <f t="shared" si="3"/>
        <v>0</v>
      </c>
      <c r="BFQ70" s="3">
        <f t="shared" si="3"/>
        <v>0</v>
      </c>
      <c r="BFR70" s="3">
        <f t="shared" si="3"/>
        <v>0</v>
      </c>
      <c r="BFS70" s="3">
        <f t="shared" si="3"/>
        <v>0</v>
      </c>
      <c r="BFT70" s="3">
        <f t="shared" si="3"/>
        <v>0</v>
      </c>
      <c r="BFU70" s="3">
        <f t="shared" si="3"/>
        <v>0</v>
      </c>
      <c r="BFV70" s="3">
        <f t="shared" si="3"/>
        <v>0</v>
      </c>
      <c r="BFW70" s="3">
        <f t="shared" si="3"/>
        <v>0</v>
      </c>
      <c r="BFX70" s="3">
        <f t="shared" si="3"/>
        <v>0</v>
      </c>
      <c r="BFY70" s="3">
        <f t="shared" si="3"/>
        <v>0</v>
      </c>
      <c r="BFZ70" s="3">
        <f t="shared" si="3"/>
        <v>0</v>
      </c>
      <c r="BGA70" s="3">
        <f t="shared" si="3"/>
        <v>0</v>
      </c>
      <c r="BGB70" s="3">
        <f t="shared" si="3"/>
        <v>0</v>
      </c>
      <c r="BGC70" s="3">
        <f t="shared" si="3"/>
        <v>0</v>
      </c>
      <c r="BGD70" s="3">
        <f t="shared" si="3"/>
        <v>0</v>
      </c>
      <c r="BGE70" s="3">
        <f t="shared" si="3"/>
        <v>0</v>
      </c>
      <c r="BGF70" s="3">
        <f t="shared" si="3"/>
        <v>0</v>
      </c>
      <c r="BGG70" s="3">
        <f t="shared" si="3"/>
        <v>0</v>
      </c>
      <c r="BGH70" s="3">
        <f t="shared" si="3"/>
        <v>0</v>
      </c>
      <c r="BGI70" s="3">
        <f t="shared" si="3"/>
        <v>0</v>
      </c>
      <c r="BGJ70" s="3">
        <f t="shared" ref="BGJ70:BIU70" si="4">SUM(BGJ59:BGJ68)</f>
        <v>0</v>
      </c>
      <c r="BGK70" s="3">
        <f t="shared" si="4"/>
        <v>0</v>
      </c>
      <c r="BGL70" s="3">
        <f t="shared" si="4"/>
        <v>0</v>
      </c>
      <c r="BGM70" s="3">
        <f t="shared" si="4"/>
        <v>0</v>
      </c>
      <c r="BGN70" s="3">
        <f t="shared" si="4"/>
        <v>0</v>
      </c>
      <c r="BGO70" s="3">
        <f t="shared" si="4"/>
        <v>0</v>
      </c>
      <c r="BGP70" s="3">
        <f t="shared" si="4"/>
        <v>0</v>
      </c>
      <c r="BGQ70" s="3">
        <f t="shared" si="4"/>
        <v>0</v>
      </c>
      <c r="BGR70" s="3">
        <f t="shared" si="4"/>
        <v>0</v>
      </c>
      <c r="BGS70" s="3">
        <f t="shared" si="4"/>
        <v>0</v>
      </c>
      <c r="BGT70" s="3">
        <f t="shared" si="4"/>
        <v>0</v>
      </c>
      <c r="BGU70" s="3">
        <f t="shared" si="4"/>
        <v>0</v>
      </c>
      <c r="BGV70" s="3">
        <f t="shared" si="4"/>
        <v>0</v>
      </c>
      <c r="BGW70" s="3">
        <f t="shared" si="4"/>
        <v>0</v>
      </c>
      <c r="BGX70" s="3">
        <f t="shared" si="4"/>
        <v>0</v>
      </c>
      <c r="BGY70" s="3">
        <f t="shared" si="4"/>
        <v>0</v>
      </c>
      <c r="BGZ70" s="3">
        <f t="shared" si="4"/>
        <v>0</v>
      </c>
      <c r="BHA70" s="3">
        <f t="shared" si="4"/>
        <v>0</v>
      </c>
      <c r="BHB70" s="3">
        <f t="shared" si="4"/>
        <v>0</v>
      </c>
      <c r="BHC70" s="3">
        <f t="shared" si="4"/>
        <v>0</v>
      </c>
      <c r="BHD70" s="3">
        <f t="shared" si="4"/>
        <v>0</v>
      </c>
      <c r="BHE70" s="3">
        <f t="shared" si="4"/>
        <v>0</v>
      </c>
      <c r="BHF70" s="3">
        <f t="shared" si="4"/>
        <v>0</v>
      </c>
      <c r="BHG70" s="3">
        <f t="shared" si="4"/>
        <v>0</v>
      </c>
      <c r="BHH70" s="3">
        <f t="shared" si="4"/>
        <v>0</v>
      </c>
      <c r="BHI70" s="3">
        <f t="shared" si="4"/>
        <v>0</v>
      </c>
      <c r="BHJ70" s="3">
        <f t="shared" si="4"/>
        <v>0</v>
      </c>
      <c r="BHK70" s="3">
        <f t="shared" si="4"/>
        <v>0</v>
      </c>
      <c r="BHL70" s="3">
        <f t="shared" si="4"/>
        <v>0</v>
      </c>
      <c r="BHM70" s="3">
        <f t="shared" si="4"/>
        <v>0</v>
      </c>
      <c r="BHN70" s="3">
        <f t="shared" si="4"/>
        <v>0</v>
      </c>
      <c r="BHO70" s="3">
        <f t="shared" si="4"/>
        <v>0</v>
      </c>
      <c r="BHP70" s="3">
        <f t="shared" si="4"/>
        <v>0</v>
      </c>
      <c r="BHQ70" s="3">
        <f t="shared" si="4"/>
        <v>0</v>
      </c>
      <c r="BHR70" s="3">
        <f t="shared" si="4"/>
        <v>0</v>
      </c>
      <c r="BHS70" s="3">
        <f t="shared" si="4"/>
        <v>0</v>
      </c>
      <c r="BHT70" s="3">
        <f t="shared" si="4"/>
        <v>0</v>
      </c>
      <c r="BHU70" s="3">
        <f t="shared" si="4"/>
        <v>0</v>
      </c>
      <c r="BHV70" s="3">
        <f t="shared" si="4"/>
        <v>0</v>
      </c>
      <c r="BHW70" s="3">
        <f t="shared" si="4"/>
        <v>0</v>
      </c>
      <c r="BHX70" s="3">
        <f t="shared" si="4"/>
        <v>0</v>
      </c>
      <c r="BHY70" s="3">
        <f t="shared" si="4"/>
        <v>0</v>
      </c>
      <c r="BHZ70" s="3">
        <f t="shared" si="4"/>
        <v>0</v>
      </c>
      <c r="BIA70" s="3">
        <f t="shared" si="4"/>
        <v>0</v>
      </c>
      <c r="BIB70" s="3">
        <f t="shared" si="4"/>
        <v>0</v>
      </c>
      <c r="BIC70" s="3">
        <f t="shared" si="4"/>
        <v>0</v>
      </c>
      <c r="BID70" s="3">
        <f t="shared" si="4"/>
        <v>0</v>
      </c>
      <c r="BIE70" s="3">
        <f t="shared" si="4"/>
        <v>0</v>
      </c>
      <c r="BIF70" s="3">
        <f t="shared" si="4"/>
        <v>0</v>
      </c>
      <c r="BIG70" s="3">
        <f t="shared" si="4"/>
        <v>0</v>
      </c>
      <c r="BIH70" s="3">
        <f t="shared" si="4"/>
        <v>0</v>
      </c>
      <c r="BII70" s="3">
        <f t="shared" si="4"/>
        <v>0</v>
      </c>
      <c r="BIJ70" s="3">
        <f t="shared" si="4"/>
        <v>0</v>
      </c>
      <c r="BIK70" s="3">
        <f t="shared" si="4"/>
        <v>0</v>
      </c>
      <c r="BIL70" s="3">
        <f t="shared" si="4"/>
        <v>0</v>
      </c>
      <c r="BIM70" s="3">
        <f t="shared" si="4"/>
        <v>0</v>
      </c>
      <c r="BIN70" s="3">
        <f t="shared" si="4"/>
        <v>0</v>
      </c>
      <c r="BIO70" s="3">
        <f t="shared" si="4"/>
        <v>0</v>
      </c>
      <c r="BIP70" s="3">
        <f t="shared" si="4"/>
        <v>0</v>
      </c>
      <c r="BIQ70" s="3">
        <f t="shared" si="4"/>
        <v>0</v>
      </c>
      <c r="BIR70" s="3">
        <f t="shared" si="4"/>
        <v>0</v>
      </c>
      <c r="BIS70" s="3">
        <f t="shared" si="4"/>
        <v>0</v>
      </c>
      <c r="BIT70" s="3">
        <f t="shared" si="4"/>
        <v>0</v>
      </c>
      <c r="BIU70" s="3">
        <f t="shared" si="4"/>
        <v>0</v>
      </c>
      <c r="BIV70" s="3">
        <f t="shared" ref="BIV70:BLG70" si="5">SUM(BIV59:BIV68)</f>
        <v>0</v>
      </c>
      <c r="BIW70" s="3">
        <f t="shared" si="5"/>
        <v>0</v>
      </c>
      <c r="BIX70" s="3">
        <f t="shared" si="5"/>
        <v>0</v>
      </c>
      <c r="BIY70" s="3">
        <f t="shared" si="5"/>
        <v>0</v>
      </c>
      <c r="BIZ70" s="3">
        <f t="shared" si="5"/>
        <v>0</v>
      </c>
      <c r="BJA70" s="3">
        <f t="shared" si="5"/>
        <v>0</v>
      </c>
      <c r="BJB70" s="3">
        <f t="shared" si="5"/>
        <v>0</v>
      </c>
      <c r="BJC70" s="3">
        <f t="shared" si="5"/>
        <v>0</v>
      </c>
      <c r="BJD70" s="3">
        <f t="shared" si="5"/>
        <v>0</v>
      </c>
      <c r="BJE70" s="3">
        <f t="shared" si="5"/>
        <v>0</v>
      </c>
      <c r="BJF70" s="3">
        <f t="shared" si="5"/>
        <v>0</v>
      </c>
      <c r="BJG70" s="3">
        <f t="shared" si="5"/>
        <v>0</v>
      </c>
      <c r="BJH70" s="3">
        <f t="shared" si="5"/>
        <v>0</v>
      </c>
      <c r="BJI70" s="3">
        <f t="shared" si="5"/>
        <v>0</v>
      </c>
      <c r="BJJ70" s="3">
        <f t="shared" si="5"/>
        <v>0</v>
      </c>
      <c r="BJK70" s="3">
        <f t="shared" si="5"/>
        <v>0</v>
      </c>
      <c r="BJL70" s="3">
        <f t="shared" si="5"/>
        <v>0</v>
      </c>
      <c r="BJM70" s="3">
        <f t="shared" si="5"/>
        <v>0</v>
      </c>
      <c r="BJN70" s="3">
        <f t="shared" si="5"/>
        <v>0</v>
      </c>
      <c r="BJO70" s="3">
        <f t="shared" si="5"/>
        <v>0</v>
      </c>
      <c r="BJP70" s="3">
        <f t="shared" si="5"/>
        <v>0</v>
      </c>
      <c r="BJQ70" s="3">
        <f t="shared" si="5"/>
        <v>0</v>
      </c>
      <c r="BJR70" s="3">
        <f t="shared" si="5"/>
        <v>0</v>
      </c>
      <c r="BJS70" s="3">
        <f t="shared" si="5"/>
        <v>0</v>
      </c>
      <c r="BJT70" s="3">
        <f t="shared" si="5"/>
        <v>0</v>
      </c>
      <c r="BJU70" s="3">
        <f t="shared" si="5"/>
        <v>0</v>
      </c>
      <c r="BJV70" s="3">
        <f t="shared" si="5"/>
        <v>0</v>
      </c>
      <c r="BJW70" s="3">
        <f t="shared" si="5"/>
        <v>0</v>
      </c>
      <c r="BJX70" s="3">
        <f t="shared" si="5"/>
        <v>0</v>
      </c>
      <c r="BJY70" s="3">
        <f t="shared" si="5"/>
        <v>0</v>
      </c>
      <c r="BJZ70" s="3">
        <f t="shared" si="5"/>
        <v>0</v>
      </c>
      <c r="BKA70" s="3">
        <f t="shared" si="5"/>
        <v>0</v>
      </c>
      <c r="BKB70" s="3">
        <f t="shared" si="5"/>
        <v>0</v>
      </c>
      <c r="BKC70" s="3">
        <f t="shared" si="5"/>
        <v>0</v>
      </c>
      <c r="BKD70" s="3">
        <f t="shared" si="5"/>
        <v>0</v>
      </c>
      <c r="BKE70" s="3">
        <f t="shared" si="5"/>
        <v>0</v>
      </c>
      <c r="BKF70" s="3">
        <f t="shared" si="5"/>
        <v>0</v>
      </c>
      <c r="BKG70" s="3">
        <f t="shared" si="5"/>
        <v>0</v>
      </c>
      <c r="BKH70" s="3">
        <f t="shared" si="5"/>
        <v>0</v>
      </c>
      <c r="BKI70" s="3">
        <f t="shared" si="5"/>
        <v>0</v>
      </c>
      <c r="BKJ70" s="3">
        <f t="shared" si="5"/>
        <v>0</v>
      </c>
      <c r="BKK70" s="3">
        <f t="shared" si="5"/>
        <v>0</v>
      </c>
      <c r="BKL70" s="3">
        <f t="shared" si="5"/>
        <v>0</v>
      </c>
      <c r="BKM70" s="3">
        <f t="shared" si="5"/>
        <v>0</v>
      </c>
      <c r="BKN70" s="3">
        <f t="shared" si="5"/>
        <v>0</v>
      </c>
      <c r="BKO70" s="3">
        <f t="shared" si="5"/>
        <v>0</v>
      </c>
      <c r="BKP70" s="3">
        <f t="shared" si="5"/>
        <v>0</v>
      </c>
      <c r="BKQ70" s="3">
        <f t="shared" si="5"/>
        <v>0</v>
      </c>
      <c r="BKR70" s="3">
        <f t="shared" si="5"/>
        <v>0</v>
      </c>
      <c r="BKS70" s="3">
        <f t="shared" si="5"/>
        <v>0</v>
      </c>
      <c r="BKT70" s="3">
        <f t="shared" si="5"/>
        <v>0</v>
      </c>
      <c r="BKU70" s="3">
        <f t="shared" si="5"/>
        <v>0</v>
      </c>
      <c r="BKV70" s="3">
        <f t="shared" si="5"/>
        <v>0</v>
      </c>
      <c r="BKW70" s="3">
        <f t="shared" si="5"/>
        <v>0</v>
      </c>
      <c r="BKX70" s="3">
        <f t="shared" si="5"/>
        <v>0</v>
      </c>
      <c r="BKY70" s="3">
        <f t="shared" si="5"/>
        <v>0</v>
      </c>
      <c r="BKZ70" s="3">
        <f t="shared" si="5"/>
        <v>0</v>
      </c>
      <c r="BLA70" s="3">
        <f t="shared" si="5"/>
        <v>0</v>
      </c>
      <c r="BLB70" s="3">
        <f t="shared" si="5"/>
        <v>0</v>
      </c>
      <c r="BLC70" s="3">
        <f t="shared" si="5"/>
        <v>0</v>
      </c>
      <c r="BLD70" s="3">
        <f t="shared" si="5"/>
        <v>0</v>
      </c>
      <c r="BLE70" s="3">
        <f t="shared" si="5"/>
        <v>0</v>
      </c>
      <c r="BLF70" s="3">
        <f t="shared" si="5"/>
        <v>0</v>
      </c>
      <c r="BLG70" s="3">
        <f t="shared" si="5"/>
        <v>0</v>
      </c>
      <c r="BLH70" s="3">
        <f t="shared" ref="BLH70:BNS70" si="6">SUM(BLH59:BLH68)</f>
        <v>0</v>
      </c>
      <c r="BLI70" s="3">
        <f t="shared" si="6"/>
        <v>0</v>
      </c>
      <c r="BLJ70" s="3">
        <f t="shared" si="6"/>
        <v>0</v>
      </c>
      <c r="BLK70" s="3">
        <f t="shared" si="6"/>
        <v>0</v>
      </c>
      <c r="BLL70" s="3">
        <f t="shared" si="6"/>
        <v>0</v>
      </c>
      <c r="BLM70" s="3">
        <f t="shared" si="6"/>
        <v>0</v>
      </c>
      <c r="BLN70" s="3">
        <f t="shared" si="6"/>
        <v>0</v>
      </c>
      <c r="BLO70" s="3">
        <f t="shared" si="6"/>
        <v>0</v>
      </c>
      <c r="BLP70" s="3">
        <f t="shared" si="6"/>
        <v>0</v>
      </c>
      <c r="BLQ70" s="3">
        <f t="shared" si="6"/>
        <v>0</v>
      </c>
      <c r="BLR70" s="3">
        <f t="shared" si="6"/>
        <v>0</v>
      </c>
      <c r="BLS70" s="3">
        <f t="shared" si="6"/>
        <v>0</v>
      </c>
      <c r="BLT70" s="3">
        <f t="shared" si="6"/>
        <v>0</v>
      </c>
      <c r="BLU70" s="3">
        <f t="shared" si="6"/>
        <v>0</v>
      </c>
      <c r="BLV70" s="3">
        <f t="shared" si="6"/>
        <v>0</v>
      </c>
      <c r="BLW70" s="3">
        <f t="shared" si="6"/>
        <v>0</v>
      </c>
      <c r="BLX70" s="3">
        <f t="shared" si="6"/>
        <v>0</v>
      </c>
      <c r="BLY70" s="3">
        <f t="shared" si="6"/>
        <v>0</v>
      </c>
      <c r="BLZ70" s="3">
        <f t="shared" si="6"/>
        <v>0</v>
      </c>
      <c r="BMA70" s="3">
        <f t="shared" si="6"/>
        <v>0</v>
      </c>
      <c r="BMB70" s="3">
        <f t="shared" si="6"/>
        <v>0</v>
      </c>
      <c r="BMC70" s="3">
        <f t="shared" si="6"/>
        <v>0</v>
      </c>
      <c r="BMD70" s="3">
        <f t="shared" si="6"/>
        <v>0</v>
      </c>
      <c r="BME70" s="3">
        <f t="shared" si="6"/>
        <v>0</v>
      </c>
      <c r="BMF70" s="3">
        <f t="shared" si="6"/>
        <v>0</v>
      </c>
      <c r="BMG70" s="3">
        <f t="shared" si="6"/>
        <v>0</v>
      </c>
      <c r="BMH70" s="3">
        <f t="shared" si="6"/>
        <v>0</v>
      </c>
      <c r="BMI70" s="3">
        <f t="shared" si="6"/>
        <v>0</v>
      </c>
      <c r="BMJ70" s="3">
        <f t="shared" si="6"/>
        <v>0</v>
      </c>
      <c r="BMK70" s="3">
        <f t="shared" si="6"/>
        <v>0</v>
      </c>
      <c r="BML70" s="3">
        <f t="shared" si="6"/>
        <v>0</v>
      </c>
      <c r="BMM70" s="3">
        <f t="shared" si="6"/>
        <v>0</v>
      </c>
      <c r="BMN70" s="3">
        <f t="shared" si="6"/>
        <v>0</v>
      </c>
      <c r="BMO70" s="3">
        <f t="shared" si="6"/>
        <v>0</v>
      </c>
      <c r="BMP70" s="3">
        <f t="shared" si="6"/>
        <v>0</v>
      </c>
      <c r="BMQ70" s="3">
        <f t="shared" si="6"/>
        <v>0</v>
      </c>
      <c r="BMR70" s="3">
        <f t="shared" si="6"/>
        <v>0</v>
      </c>
      <c r="BMS70" s="3">
        <f t="shared" si="6"/>
        <v>0</v>
      </c>
      <c r="BMT70" s="3">
        <f t="shared" si="6"/>
        <v>0</v>
      </c>
      <c r="BMU70" s="3">
        <f t="shared" si="6"/>
        <v>0</v>
      </c>
      <c r="BMV70" s="3">
        <f t="shared" si="6"/>
        <v>0</v>
      </c>
      <c r="BMW70" s="3">
        <f t="shared" si="6"/>
        <v>0</v>
      </c>
      <c r="BMX70" s="3">
        <f t="shared" si="6"/>
        <v>0</v>
      </c>
      <c r="BMY70" s="3">
        <f t="shared" si="6"/>
        <v>0</v>
      </c>
      <c r="BMZ70" s="3">
        <f t="shared" si="6"/>
        <v>0</v>
      </c>
      <c r="BNA70" s="3">
        <f t="shared" si="6"/>
        <v>0</v>
      </c>
      <c r="BNB70" s="3">
        <f t="shared" si="6"/>
        <v>0</v>
      </c>
      <c r="BNC70" s="3">
        <f t="shared" si="6"/>
        <v>0</v>
      </c>
      <c r="BND70" s="3">
        <f t="shared" si="6"/>
        <v>0</v>
      </c>
      <c r="BNE70" s="3">
        <f t="shared" si="6"/>
        <v>0</v>
      </c>
      <c r="BNF70" s="3">
        <f t="shared" si="6"/>
        <v>0</v>
      </c>
      <c r="BNG70" s="3">
        <f t="shared" si="6"/>
        <v>0</v>
      </c>
      <c r="BNH70" s="3">
        <f t="shared" si="6"/>
        <v>0</v>
      </c>
      <c r="BNI70" s="3">
        <f t="shared" si="6"/>
        <v>0</v>
      </c>
      <c r="BNJ70" s="3">
        <f t="shared" si="6"/>
        <v>0</v>
      </c>
      <c r="BNK70" s="3">
        <f t="shared" si="6"/>
        <v>0</v>
      </c>
      <c r="BNL70" s="3">
        <f t="shared" si="6"/>
        <v>0</v>
      </c>
      <c r="BNM70" s="3">
        <f t="shared" si="6"/>
        <v>0</v>
      </c>
      <c r="BNN70" s="3">
        <f t="shared" si="6"/>
        <v>0</v>
      </c>
      <c r="BNO70" s="3">
        <f t="shared" si="6"/>
        <v>0</v>
      </c>
      <c r="BNP70" s="3">
        <f t="shared" si="6"/>
        <v>0</v>
      </c>
      <c r="BNQ70" s="3">
        <f t="shared" si="6"/>
        <v>0</v>
      </c>
      <c r="BNR70" s="3">
        <f t="shared" si="6"/>
        <v>0</v>
      </c>
      <c r="BNS70" s="3">
        <f t="shared" si="6"/>
        <v>0</v>
      </c>
      <c r="BNT70" s="3">
        <f t="shared" ref="BNT70:BQE70" si="7">SUM(BNT59:BNT68)</f>
        <v>0</v>
      </c>
      <c r="BNU70" s="3">
        <f t="shared" si="7"/>
        <v>0</v>
      </c>
      <c r="BNV70" s="3">
        <f t="shared" si="7"/>
        <v>0</v>
      </c>
      <c r="BNW70" s="3">
        <f t="shared" si="7"/>
        <v>0</v>
      </c>
      <c r="BNX70" s="3">
        <f t="shared" si="7"/>
        <v>0</v>
      </c>
      <c r="BNY70" s="3">
        <f t="shared" si="7"/>
        <v>0</v>
      </c>
      <c r="BNZ70" s="3">
        <f t="shared" si="7"/>
        <v>0</v>
      </c>
      <c r="BOA70" s="3">
        <f t="shared" si="7"/>
        <v>0</v>
      </c>
      <c r="BOB70" s="3">
        <f t="shared" si="7"/>
        <v>0</v>
      </c>
      <c r="BOC70" s="3">
        <f t="shared" si="7"/>
        <v>0</v>
      </c>
      <c r="BOD70" s="3">
        <f t="shared" si="7"/>
        <v>0</v>
      </c>
      <c r="BOE70" s="3">
        <f t="shared" si="7"/>
        <v>0</v>
      </c>
      <c r="BOF70" s="3">
        <f t="shared" si="7"/>
        <v>0</v>
      </c>
      <c r="BOG70" s="3">
        <f t="shared" si="7"/>
        <v>0</v>
      </c>
      <c r="BOH70" s="3">
        <f t="shared" si="7"/>
        <v>0</v>
      </c>
      <c r="BOI70" s="3">
        <f t="shared" si="7"/>
        <v>0</v>
      </c>
      <c r="BOJ70" s="3">
        <f t="shared" si="7"/>
        <v>0</v>
      </c>
      <c r="BOK70" s="3">
        <f t="shared" si="7"/>
        <v>0</v>
      </c>
      <c r="BOL70" s="3">
        <f t="shared" si="7"/>
        <v>0</v>
      </c>
      <c r="BOM70" s="3">
        <f t="shared" si="7"/>
        <v>0</v>
      </c>
      <c r="BON70" s="3">
        <f t="shared" si="7"/>
        <v>0</v>
      </c>
      <c r="BOO70" s="3">
        <f t="shared" si="7"/>
        <v>0</v>
      </c>
      <c r="BOP70" s="3">
        <f t="shared" si="7"/>
        <v>0</v>
      </c>
      <c r="BOQ70" s="3">
        <f t="shared" si="7"/>
        <v>0</v>
      </c>
      <c r="BOR70" s="3">
        <f t="shared" si="7"/>
        <v>0</v>
      </c>
      <c r="BOS70" s="3">
        <f t="shared" si="7"/>
        <v>0</v>
      </c>
      <c r="BOT70" s="3">
        <f t="shared" si="7"/>
        <v>0</v>
      </c>
      <c r="BOU70" s="3">
        <f t="shared" si="7"/>
        <v>0</v>
      </c>
      <c r="BOV70" s="3">
        <f t="shared" si="7"/>
        <v>0</v>
      </c>
      <c r="BOW70" s="3">
        <f t="shared" si="7"/>
        <v>0</v>
      </c>
      <c r="BOX70" s="3">
        <f t="shared" si="7"/>
        <v>0</v>
      </c>
      <c r="BOY70" s="3">
        <f t="shared" si="7"/>
        <v>0</v>
      </c>
      <c r="BOZ70" s="3">
        <f t="shared" si="7"/>
        <v>0</v>
      </c>
      <c r="BPA70" s="3">
        <f t="shared" si="7"/>
        <v>0</v>
      </c>
      <c r="BPB70" s="3">
        <f t="shared" si="7"/>
        <v>0</v>
      </c>
      <c r="BPC70" s="3">
        <f t="shared" si="7"/>
        <v>0</v>
      </c>
      <c r="BPD70" s="3">
        <f t="shared" si="7"/>
        <v>0</v>
      </c>
      <c r="BPE70" s="3">
        <f t="shared" si="7"/>
        <v>0</v>
      </c>
      <c r="BPF70" s="3">
        <f t="shared" si="7"/>
        <v>0</v>
      </c>
      <c r="BPG70" s="3">
        <f t="shared" si="7"/>
        <v>0</v>
      </c>
      <c r="BPH70" s="3">
        <f t="shared" si="7"/>
        <v>0</v>
      </c>
      <c r="BPI70" s="3">
        <f t="shared" si="7"/>
        <v>0</v>
      </c>
      <c r="BPJ70" s="3">
        <f t="shared" si="7"/>
        <v>0</v>
      </c>
      <c r="BPK70" s="3">
        <f t="shared" si="7"/>
        <v>0</v>
      </c>
      <c r="BPL70" s="3">
        <f t="shared" si="7"/>
        <v>0</v>
      </c>
      <c r="BPM70" s="3">
        <f t="shared" si="7"/>
        <v>0</v>
      </c>
      <c r="BPN70" s="3">
        <f t="shared" si="7"/>
        <v>0</v>
      </c>
      <c r="BPO70" s="3">
        <f t="shared" si="7"/>
        <v>0</v>
      </c>
      <c r="BPP70" s="3">
        <f t="shared" si="7"/>
        <v>0</v>
      </c>
      <c r="BPQ70" s="3">
        <f t="shared" si="7"/>
        <v>0</v>
      </c>
      <c r="BPR70" s="3">
        <f t="shared" si="7"/>
        <v>0</v>
      </c>
      <c r="BPS70" s="3">
        <f t="shared" si="7"/>
        <v>0</v>
      </c>
      <c r="BPT70" s="3">
        <f t="shared" si="7"/>
        <v>0</v>
      </c>
      <c r="BPU70" s="3">
        <f t="shared" si="7"/>
        <v>0</v>
      </c>
      <c r="BPV70" s="3">
        <f t="shared" si="7"/>
        <v>0</v>
      </c>
      <c r="BPW70" s="3">
        <f t="shared" si="7"/>
        <v>0</v>
      </c>
      <c r="BPX70" s="3">
        <f t="shared" si="7"/>
        <v>0</v>
      </c>
      <c r="BPY70" s="3">
        <f t="shared" si="7"/>
        <v>0</v>
      </c>
      <c r="BPZ70" s="3">
        <f t="shared" si="7"/>
        <v>0</v>
      </c>
      <c r="BQA70" s="3">
        <f t="shared" si="7"/>
        <v>0</v>
      </c>
      <c r="BQB70" s="3">
        <f t="shared" si="7"/>
        <v>0</v>
      </c>
      <c r="BQC70" s="3">
        <f t="shared" si="7"/>
        <v>0</v>
      </c>
      <c r="BQD70" s="3">
        <f t="shared" si="7"/>
        <v>0</v>
      </c>
      <c r="BQE70" s="3">
        <f t="shared" si="7"/>
        <v>0</v>
      </c>
      <c r="BQF70" s="3">
        <f t="shared" ref="BQF70:BSQ70" si="8">SUM(BQF59:BQF68)</f>
        <v>0</v>
      </c>
      <c r="BQG70" s="3">
        <f t="shared" si="8"/>
        <v>0</v>
      </c>
      <c r="BQH70" s="3">
        <f t="shared" si="8"/>
        <v>0</v>
      </c>
      <c r="BQI70" s="3">
        <f t="shared" si="8"/>
        <v>0</v>
      </c>
      <c r="BQJ70" s="3">
        <f t="shared" si="8"/>
        <v>0</v>
      </c>
      <c r="BQK70" s="3">
        <f t="shared" si="8"/>
        <v>0</v>
      </c>
      <c r="BQL70" s="3">
        <f t="shared" si="8"/>
        <v>0</v>
      </c>
      <c r="BQM70" s="3">
        <f t="shared" si="8"/>
        <v>0</v>
      </c>
      <c r="BQN70" s="3">
        <f t="shared" si="8"/>
        <v>0</v>
      </c>
      <c r="BQO70" s="3">
        <f t="shared" si="8"/>
        <v>0</v>
      </c>
      <c r="BQP70" s="3">
        <f t="shared" si="8"/>
        <v>0</v>
      </c>
      <c r="BQQ70" s="3">
        <f t="shared" si="8"/>
        <v>0</v>
      </c>
      <c r="BQR70" s="3">
        <f t="shared" si="8"/>
        <v>0</v>
      </c>
      <c r="BQS70" s="3">
        <f t="shared" si="8"/>
        <v>0</v>
      </c>
      <c r="BQT70" s="3">
        <f t="shared" si="8"/>
        <v>0</v>
      </c>
      <c r="BQU70" s="3">
        <f t="shared" si="8"/>
        <v>0</v>
      </c>
      <c r="BQV70" s="3">
        <f t="shared" si="8"/>
        <v>0</v>
      </c>
      <c r="BQW70" s="3">
        <f t="shared" si="8"/>
        <v>0</v>
      </c>
      <c r="BQX70" s="3">
        <f t="shared" si="8"/>
        <v>0</v>
      </c>
      <c r="BQY70" s="3">
        <f t="shared" si="8"/>
        <v>0</v>
      </c>
      <c r="BQZ70" s="3">
        <f t="shared" si="8"/>
        <v>0</v>
      </c>
      <c r="BRA70" s="3">
        <f t="shared" si="8"/>
        <v>0</v>
      </c>
      <c r="BRB70" s="3">
        <f t="shared" si="8"/>
        <v>0</v>
      </c>
      <c r="BRC70" s="3">
        <f t="shared" si="8"/>
        <v>0</v>
      </c>
      <c r="BRD70" s="3">
        <f t="shared" si="8"/>
        <v>0</v>
      </c>
      <c r="BRE70" s="3">
        <f t="shared" si="8"/>
        <v>0</v>
      </c>
      <c r="BRF70" s="3">
        <f t="shared" si="8"/>
        <v>0</v>
      </c>
      <c r="BRG70" s="3">
        <f t="shared" si="8"/>
        <v>0</v>
      </c>
      <c r="BRH70" s="3">
        <f t="shared" si="8"/>
        <v>0</v>
      </c>
      <c r="BRI70" s="3">
        <f t="shared" si="8"/>
        <v>0</v>
      </c>
      <c r="BRJ70" s="3">
        <f t="shared" si="8"/>
        <v>0</v>
      </c>
      <c r="BRK70" s="3">
        <f t="shared" si="8"/>
        <v>0</v>
      </c>
      <c r="BRL70" s="3">
        <f t="shared" si="8"/>
        <v>0</v>
      </c>
      <c r="BRM70" s="3">
        <f t="shared" si="8"/>
        <v>0</v>
      </c>
      <c r="BRN70" s="3">
        <f t="shared" si="8"/>
        <v>0</v>
      </c>
      <c r="BRO70" s="3">
        <f t="shared" si="8"/>
        <v>0</v>
      </c>
      <c r="BRP70" s="3">
        <f t="shared" si="8"/>
        <v>0</v>
      </c>
      <c r="BRQ70" s="3">
        <f t="shared" si="8"/>
        <v>0</v>
      </c>
      <c r="BRR70" s="3">
        <f t="shared" si="8"/>
        <v>0</v>
      </c>
      <c r="BRS70" s="3">
        <f t="shared" si="8"/>
        <v>0</v>
      </c>
      <c r="BRT70" s="3">
        <f t="shared" si="8"/>
        <v>0</v>
      </c>
      <c r="BRU70" s="3">
        <f t="shared" si="8"/>
        <v>0</v>
      </c>
      <c r="BRV70" s="3">
        <f t="shared" si="8"/>
        <v>0</v>
      </c>
      <c r="BRW70" s="3">
        <f t="shared" si="8"/>
        <v>0</v>
      </c>
      <c r="BRX70" s="3">
        <f t="shared" si="8"/>
        <v>0</v>
      </c>
      <c r="BRY70" s="3">
        <f t="shared" si="8"/>
        <v>0</v>
      </c>
      <c r="BRZ70" s="3">
        <f t="shared" si="8"/>
        <v>0</v>
      </c>
      <c r="BSA70" s="3">
        <f t="shared" si="8"/>
        <v>0</v>
      </c>
      <c r="BSB70" s="3">
        <f t="shared" si="8"/>
        <v>0</v>
      </c>
      <c r="BSC70" s="3">
        <f t="shared" si="8"/>
        <v>0</v>
      </c>
      <c r="BSD70" s="3">
        <f t="shared" si="8"/>
        <v>0</v>
      </c>
      <c r="BSE70" s="3">
        <f t="shared" si="8"/>
        <v>0</v>
      </c>
      <c r="BSF70" s="3">
        <f t="shared" si="8"/>
        <v>0</v>
      </c>
      <c r="BSG70" s="3">
        <f t="shared" si="8"/>
        <v>0</v>
      </c>
      <c r="BSH70" s="3">
        <f t="shared" si="8"/>
        <v>0</v>
      </c>
      <c r="BSI70" s="3">
        <f t="shared" si="8"/>
        <v>0</v>
      </c>
      <c r="BSJ70" s="3">
        <f t="shared" si="8"/>
        <v>0</v>
      </c>
      <c r="BSK70" s="3">
        <f t="shared" si="8"/>
        <v>0</v>
      </c>
      <c r="BSL70" s="3">
        <f t="shared" si="8"/>
        <v>0</v>
      </c>
      <c r="BSM70" s="3">
        <f t="shared" si="8"/>
        <v>0</v>
      </c>
      <c r="BSN70" s="3">
        <f t="shared" si="8"/>
        <v>0</v>
      </c>
      <c r="BSO70" s="3">
        <f t="shared" si="8"/>
        <v>0</v>
      </c>
      <c r="BSP70" s="3">
        <f t="shared" si="8"/>
        <v>0</v>
      </c>
      <c r="BSQ70" s="3">
        <f t="shared" si="8"/>
        <v>0</v>
      </c>
      <c r="BSR70" s="3">
        <f t="shared" ref="BSR70:BVC70" si="9">SUM(BSR59:BSR68)</f>
        <v>0</v>
      </c>
      <c r="BSS70" s="3">
        <f t="shared" si="9"/>
        <v>0</v>
      </c>
      <c r="BST70" s="3">
        <f t="shared" si="9"/>
        <v>0</v>
      </c>
      <c r="BSU70" s="3">
        <f t="shared" si="9"/>
        <v>0</v>
      </c>
      <c r="BSV70" s="3">
        <f t="shared" si="9"/>
        <v>0</v>
      </c>
      <c r="BSW70" s="3">
        <f t="shared" si="9"/>
        <v>0</v>
      </c>
      <c r="BSX70" s="3">
        <f t="shared" si="9"/>
        <v>0</v>
      </c>
      <c r="BSY70" s="3">
        <f t="shared" si="9"/>
        <v>0</v>
      </c>
      <c r="BSZ70" s="3">
        <f t="shared" si="9"/>
        <v>0</v>
      </c>
      <c r="BTA70" s="3">
        <f t="shared" si="9"/>
        <v>0</v>
      </c>
      <c r="BTB70" s="3">
        <f t="shared" si="9"/>
        <v>0</v>
      </c>
      <c r="BTC70" s="3">
        <f t="shared" si="9"/>
        <v>0</v>
      </c>
      <c r="BTD70" s="3">
        <f t="shared" si="9"/>
        <v>0</v>
      </c>
      <c r="BTE70" s="3">
        <f t="shared" si="9"/>
        <v>0</v>
      </c>
      <c r="BTF70" s="3">
        <f t="shared" si="9"/>
        <v>0</v>
      </c>
      <c r="BTG70" s="3">
        <f t="shared" si="9"/>
        <v>0</v>
      </c>
      <c r="BTH70" s="3">
        <f t="shared" si="9"/>
        <v>0</v>
      </c>
      <c r="BTI70" s="3">
        <f t="shared" si="9"/>
        <v>0</v>
      </c>
      <c r="BTJ70" s="3">
        <f t="shared" si="9"/>
        <v>0</v>
      </c>
      <c r="BTK70" s="3">
        <f t="shared" si="9"/>
        <v>0</v>
      </c>
      <c r="BTL70" s="3">
        <f t="shared" si="9"/>
        <v>0</v>
      </c>
      <c r="BTM70" s="3">
        <f t="shared" si="9"/>
        <v>0</v>
      </c>
      <c r="BTN70" s="3">
        <f t="shared" si="9"/>
        <v>0</v>
      </c>
      <c r="BTO70" s="3">
        <f t="shared" si="9"/>
        <v>0</v>
      </c>
      <c r="BTP70" s="3">
        <f t="shared" si="9"/>
        <v>0</v>
      </c>
      <c r="BTQ70" s="3">
        <f t="shared" si="9"/>
        <v>0</v>
      </c>
      <c r="BTR70" s="3">
        <f t="shared" si="9"/>
        <v>0</v>
      </c>
      <c r="BTS70" s="3">
        <f t="shared" si="9"/>
        <v>0</v>
      </c>
      <c r="BTT70" s="3">
        <f t="shared" si="9"/>
        <v>0</v>
      </c>
      <c r="BTU70" s="3">
        <f t="shared" si="9"/>
        <v>0</v>
      </c>
      <c r="BTV70" s="3">
        <f t="shared" si="9"/>
        <v>0</v>
      </c>
      <c r="BTW70" s="3">
        <f t="shared" si="9"/>
        <v>0</v>
      </c>
      <c r="BTX70" s="3">
        <f t="shared" si="9"/>
        <v>0</v>
      </c>
      <c r="BTY70" s="3">
        <f t="shared" si="9"/>
        <v>0</v>
      </c>
      <c r="BTZ70" s="3">
        <f t="shared" si="9"/>
        <v>0</v>
      </c>
      <c r="BUA70" s="3">
        <f t="shared" si="9"/>
        <v>0</v>
      </c>
      <c r="BUB70" s="3">
        <f t="shared" si="9"/>
        <v>0</v>
      </c>
      <c r="BUC70" s="3">
        <f t="shared" si="9"/>
        <v>0</v>
      </c>
      <c r="BUD70" s="3">
        <f t="shared" si="9"/>
        <v>0</v>
      </c>
      <c r="BUE70" s="3">
        <f t="shared" si="9"/>
        <v>0</v>
      </c>
      <c r="BUF70" s="3">
        <f t="shared" si="9"/>
        <v>0</v>
      </c>
      <c r="BUG70" s="3">
        <f t="shared" si="9"/>
        <v>0</v>
      </c>
      <c r="BUH70" s="3">
        <f t="shared" si="9"/>
        <v>0</v>
      </c>
      <c r="BUI70" s="3">
        <f t="shared" si="9"/>
        <v>0</v>
      </c>
      <c r="BUJ70" s="3">
        <f t="shared" si="9"/>
        <v>0</v>
      </c>
      <c r="BUK70" s="3">
        <f t="shared" si="9"/>
        <v>0</v>
      </c>
      <c r="BUL70" s="3">
        <f t="shared" si="9"/>
        <v>0</v>
      </c>
      <c r="BUM70" s="3">
        <f t="shared" si="9"/>
        <v>0</v>
      </c>
      <c r="BUN70" s="3">
        <f t="shared" si="9"/>
        <v>0</v>
      </c>
      <c r="BUO70" s="3">
        <f t="shared" si="9"/>
        <v>0</v>
      </c>
      <c r="BUP70" s="3">
        <f t="shared" si="9"/>
        <v>0</v>
      </c>
      <c r="BUQ70" s="3">
        <f t="shared" si="9"/>
        <v>0</v>
      </c>
      <c r="BUR70" s="3">
        <f t="shared" si="9"/>
        <v>0</v>
      </c>
      <c r="BUS70" s="3">
        <f t="shared" si="9"/>
        <v>0</v>
      </c>
      <c r="BUT70" s="3">
        <f t="shared" si="9"/>
        <v>0</v>
      </c>
      <c r="BUU70" s="3">
        <f t="shared" si="9"/>
        <v>0</v>
      </c>
      <c r="BUV70" s="3">
        <f t="shared" si="9"/>
        <v>0</v>
      </c>
      <c r="BUW70" s="3">
        <f t="shared" si="9"/>
        <v>0</v>
      </c>
      <c r="BUX70" s="3">
        <f t="shared" si="9"/>
        <v>0</v>
      </c>
      <c r="BUY70" s="3">
        <f t="shared" si="9"/>
        <v>0</v>
      </c>
      <c r="BUZ70" s="3">
        <f t="shared" si="9"/>
        <v>0</v>
      </c>
      <c r="BVA70" s="3">
        <f t="shared" si="9"/>
        <v>0</v>
      </c>
      <c r="BVB70" s="3">
        <f t="shared" si="9"/>
        <v>0</v>
      </c>
      <c r="BVC70" s="3">
        <f t="shared" si="9"/>
        <v>0</v>
      </c>
      <c r="BVD70" s="3">
        <f t="shared" ref="BVD70:BXO70" si="10">SUM(BVD59:BVD68)</f>
        <v>0</v>
      </c>
      <c r="BVE70" s="3">
        <f t="shared" si="10"/>
        <v>0</v>
      </c>
      <c r="BVF70" s="3">
        <f t="shared" si="10"/>
        <v>0</v>
      </c>
      <c r="BVG70" s="3">
        <f t="shared" si="10"/>
        <v>0</v>
      </c>
      <c r="BVH70" s="3">
        <f t="shared" si="10"/>
        <v>0</v>
      </c>
      <c r="BVI70" s="3">
        <f t="shared" si="10"/>
        <v>0</v>
      </c>
      <c r="BVJ70" s="3">
        <f t="shared" si="10"/>
        <v>0</v>
      </c>
      <c r="BVK70" s="3">
        <f t="shared" si="10"/>
        <v>0</v>
      </c>
      <c r="BVL70" s="3">
        <f t="shared" si="10"/>
        <v>0</v>
      </c>
      <c r="BVM70" s="3">
        <f t="shared" si="10"/>
        <v>0</v>
      </c>
      <c r="BVN70" s="3">
        <f t="shared" si="10"/>
        <v>0</v>
      </c>
      <c r="BVO70" s="3">
        <f t="shared" si="10"/>
        <v>0</v>
      </c>
      <c r="BVP70" s="3">
        <f t="shared" si="10"/>
        <v>0</v>
      </c>
      <c r="BVQ70" s="3">
        <f t="shared" si="10"/>
        <v>0</v>
      </c>
      <c r="BVR70" s="3">
        <f t="shared" si="10"/>
        <v>0</v>
      </c>
      <c r="BVS70" s="3">
        <f t="shared" si="10"/>
        <v>0</v>
      </c>
      <c r="BVT70" s="3">
        <f t="shared" si="10"/>
        <v>0</v>
      </c>
      <c r="BVU70" s="3">
        <f t="shared" si="10"/>
        <v>0</v>
      </c>
      <c r="BVV70" s="3">
        <f t="shared" si="10"/>
        <v>0</v>
      </c>
      <c r="BVW70" s="3">
        <f t="shared" si="10"/>
        <v>0</v>
      </c>
      <c r="BVX70" s="3">
        <f t="shared" si="10"/>
        <v>0</v>
      </c>
      <c r="BVY70" s="3">
        <f t="shared" si="10"/>
        <v>0</v>
      </c>
      <c r="BVZ70" s="3">
        <f t="shared" si="10"/>
        <v>0</v>
      </c>
      <c r="BWA70" s="3">
        <f t="shared" si="10"/>
        <v>0</v>
      </c>
      <c r="BWB70" s="3">
        <f t="shared" si="10"/>
        <v>0</v>
      </c>
      <c r="BWC70" s="3">
        <f t="shared" si="10"/>
        <v>0</v>
      </c>
      <c r="BWD70" s="3">
        <f t="shared" si="10"/>
        <v>0</v>
      </c>
      <c r="BWE70" s="3">
        <f t="shared" si="10"/>
        <v>0</v>
      </c>
      <c r="BWF70" s="3">
        <f t="shared" si="10"/>
        <v>0</v>
      </c>
      <c r="BWG70" s="3">
        <f t="shared" si="10"/>
        <v>0</v>
      </c>
      <c r="BWH70" s="3">
        <f t="shared" si="10"/>
        <v>0</v>
      </c>
      <c r="BWI70" s="3">
        <f t="shared" si="10"/>
        <v>0</v>
      </c>
      <c r="BWJ70" s="3">
        <f t="shared" si="10"/>
        <v>0</v>
      </c>
      <c r="BWK70" s="3">
        <f t="shared" si="10"/>
        <v>0</v>
      </c>
      <c r="BWL70" s="3">
        <f t="shared" si="10"/>
        <v>0</v>
      </c>
      <c r="BWM70" s="3">
        <f t="shared" si="10"/>
        <v>0</v>
      </c>
      <c r="BWN70" s="3">
        <f t="shared" si="10"/>
        <v>0</v>
      </c>
      <c r="BWO70" s="3">
        <f t="shared" si="10"/>
        <v>0</v>
      </c>
      <c r="BWP70" s="3">
        <f t="shared" si="10"/>
        <v>0</v>
      </c>
      <c r="BWQ70" s="3">
        <f t="shared" si="10"/>
        <v>0</v>
      </c>
      <c r="BWR70" s="3">
        <f t="shared" si="10"/>
        <v>0</v>
      </c>
      <c r="BWS70" s="3">
        <f t="shared" si="10"/>
        <v>0</v>
      </c>
      <c r="BWT70" s="3">
        <f t="shared" si="10"/>
        <v>0</v>
      </c>
      <c r="BWU70" s="3">
        <f t="shared" si="10"/>
        <v>0</v>
      </c>
      <c r="BWV70" s="3">
        <f t="shared" si="10"/>
        <v>0</v>
      </c>
      <c r="BWW70" s="3">
        <f t="shared" si="10"/>
        <v>0</v>
      </c>
      <c r="BWX70" s="3">
        <f t="shared" si="10"/>
        <v>0</v>
      </c>
      <c r="BWY70" s="3">
        <f t="shared" si="10"/>
        <v>0</v>
      </c>
      <c r="BWZ70" s="3">
        <f t="shared" si="10"/>
        <v>0</v>
      </c>
      <c r="BXA70" s="3">
        <f t="shared" si="10"/>
        <v>0</v>
      </c>
      <c r="BXB70" s="3">
        <f t="shared" si="10"/>
        <v>0</v>
      </c>
      <c r="BXC70" s="3">
        <f t="shared" si="10"/>
        <v>0</v>
      </c>
      <c r="BXD70" s="3">
        <f t="shared" si="10"/>
        <v>0</v>
      </c>
      <c r="BXE70" s="3">
        <f t="shared" si="10"/>
        <v>0</v>
      </c>
      <c r="BXF70" s="3">
        <f t="shared" si="10"/>
        <v>0</v>
      </c>
      <c r="BXG70" s="3">
        <f t="shared" si="10"/>
        <v>0</v>
      </c>
      <c r="BXH70" s="3">
        <f t="shared" si="10"/>
        <v>0</v>
      </c>
      <c r="BXI70" s="3">
        <f t="shared" si="10"/>
        <v>0</v>
      </c>
      <c r="BXJ70" s="3">
        <f t="shared" si="10"/>
        <v>0</v>
      </c>
      <c r="BXK70" s="3">
        <f t="shared" si="10"/>
        <v>0</v>
      </c>
      <c r="BXL70" s="3">
        <f t="shared" si="10"/>
        <v>0</v>
      </c>
      <c r="BXM70" s="3">
        <f t="shared" si="10"/>
        <v>0</v>
      </c>
      <c r="BXN70" s="3">
        <f t="shared" si="10"/>
        <v>0</v>
      </c>
      <c r="BXO70" s="3">
        <f t="shared" si="10"/>
        <v>0</v>
      </c>
      <c r="BXP70" s="3">
        <f t="shared" ref="BXP70:CAA70" si="11">SUM(BXP59:BXP68)</f>
        <v>0</v>
      </c>
      <c r="BXQ70" s="3">
        <f t="shared" si="11"/>
        <v>0</v>
      </c>
      <c r="BXR70" s="3">
        <f t="shared" si="11"/>
        <v>0</v>
      </c>
      <c r="BXS70" s="3">
        <f t="shared" si="11"/>
        <v>0</v>
      </c>
      <c r="BXT70" s="3">
        <f t="shared" si="11"/>
        <v>0</v>
      </c>
      <c r="BXU70" s="3">
        <f t="shared" si="11"/>
        <v>0</v>
      </c>
      <c r="BXV70" s="3">
        <f t="shared" si="11"/>
        <v>0</v>
      </c>
      <c r="BXW70" s="3">
        <f t="shared" si="11"/>
        <v>0</v>
      </c>
      <c r="BXX70" s="3">
        <f t="shared" si="11"/>
        <v>0</v>
      </c>
      <c r="BXY70" s="3">
        <f t="shared" si="11"/>
        <v>0</v>
      </c>
      <c r="BXZ70" s="3">
        <f t="shared" si="11"/>
        <v>0</v>
      </c>
      <c r="BYA70" s="3">
        <f t="shared" si="11"/>
        <v>0</v>
      </c>
      <c r="BYB70" s="3">
        <f t="shared" si="11"/>
        <v>0</v>
      </c>
      <c r="BYC70" s="3">
        <f t="shared" si="11"/>
        <v>0</v>
      </c>
      <c r="BYD70" s="3">
        <f t="shared" si="11"/>
        <v>0</v>
      </c>
      <c r="BYE70" s="3">
        <f t="shared" si="11"/>
        <v>0</v>
      </c>
      <c r="BYF70" s="3">
        <f t="shared" si="11"/>
        <v>0</v>
      </c>
      <c r="BYG70" s="3">
        <f t="shared" si="11"/>
        <v>0</v>
      </c>
      <c r="BYH70" s="3">
        <f t="shared" si="11"/>
        <v>0</v>
      </c>
      <c r="BYI70" s="3">
        <f t="shared" si="11"/>
        <v>0</v>
      </c>
      <c r="BYJ70" s="3">
        <f t="shared" si="11"/>
        <v>0</v>
      </c>
      <c r="BYK70" s="3">
        <f t="shared" si="11"/>
        <v>0</v>
      </c>
      <c r="BYL70" s="3">
        <f t="shared" si="11"/>
        <v>0</v>
      </c>
      <c r="BYM70" s="3">
        <f t="shared" si="11"/>
        <v>0</v>
      </c>
      <c r="BYN70" s="3">
        <f t="shared" si="11"/>
        <v>0</v>
      </c>
      <c r="BYO70" s="3">
        <f t="shared" si="11"/>
        <v>0</v>
      </c>
      <c r="BYP70" s="3">
        <f t="shared" si="11"/>
        <v>0</v>
      </c>
      <c r="BYQ70" s="3">
        <f t="shared" si="11"/>
        <v>0</v>
      </c>
      <c r="BYR70" s="3">
        <f t="shared" si="11"/>
        <v>0</v>
      </c>
      <c r="BYS70" s="3">
        <f t="shared" si="11"/>
        <v>0</v>
      </c>
      <c r="BYT70" s="3">
        <f t="shared" si="11"/>
        <v>0</v>
      </c>
      <c r="BYU70" s="3">
        <f t="shared" si="11"/>
        <v>0</v>
      </c>
      <c r="BYV70" s="3">
        <f t="shared" si="11"/>
        <v>0</v>
      </c>
      <c r="BYW70" s="3">
        <f t="shared" si="11"/>
        <v>0</v>
      </c>
      <c r="BYX70" s="3">
        <f t="shared" si="11"/>
        <v>0</v>
      </c>
      <c r="BYY70" s="3">
        <f t="shared" si="11"/>
        <v>0</v>
      </c>
      <c r="BYZ70" s="3">
        <f t="shared" si="11"/>
        <v>0</v>
      </c>
      <c r="BZA70" s="3">
        <f t="shared" si="11"/>
        <v>0</v>
      </c>
      <c r="BZB70" s="3">
        <f t="shared" si="11"/>
        <v>0</v>
      </c>
      <c r="BZC70" s="3">
        <f t="shared" si="11"/>
        <v>0</v>
      </c>
      <c r="BZD70" s="3">
        <f t="shared" si="11"/>
        <v>0</v>
      </c>
      <c r="BZE70" s="3">
        <f t="shared" si="11"/>
        <v>0</v>
      </c>
      <c r="BZF70" s="3">
        <f t="shared" si="11"/>
        <v>0</v>
      </c>
      <c r="BZG70" s="3">
        <f t="shared" si="11"/>
        <v>0</v>
      </c>
      <c r="BZH70" s="3">
        <f t="shared" si="11"/>
        <v>0</v>
      </c>
      <c r="BZI70" s="3">
        <f t="shared" si="11"/>
        <v>0</v>
      </c>
      <c r="BZJ70" s="3">
        <f t="shared" si="11"/>
        <v>0</v>
      </c>
      <c r="BZK70" s="3">
        <f t="shared" si="11"/>
        <v>0</v>
      </c>
      <c r="BZL70" s="3">
        <f t="shared" si="11"/>
        <v>0</v>
      </c>
      <c r="BZM70" s="3">
        <f t="shared" si="11"/>
        <v>0</v>
      </c>
      <c r="BZN70" s="3">
        <f t="shared" si="11"/>
        <v>0</v>
      </c>
      <c r="BZO70" s="3">
        <f t="shared" si="11"/>
        <v>0</v>
      </c>
      <c r="BZP70" s="3">
        <f t="shared" si="11"/>
        <v>0</v>
      </c>
      <c r="BZQ70" s="3">
        <f t="shared" si="11"/>
        <v>0</v>
      </c>
      <c r="BZR70" s="3">
        <f t="shared" si="11"/>
        <v>0</v>
      </c>
      <c r="BZS70" s="3">
        <f t="shared" si="11"/>
        <v>0</v>
      </c>
      <c r="BZT70" s="3">
        <f t="shared" si="11"/>
        <v>0</v>
      </c>
      <c r="BZU70" s="3">
        <f t="shared" si="11"/>
        <v>0</v>
      </c>
      <c r="BZV70" s="3">
        <f t="shared" si="11"/>
        <v>0</v>
      </c>
      <c r="BZW70" s="3">
        <f t="shared" si="11"/>
        <v>0</v>
      </c>
      <c r="BZX70" s="3">
        <f t="shared" si="11"/>
        <v>0</v>
      </c>
      <c r="BZY70" s="3">
        <f t="shared" si="11"/>
        <v>0</v>
      </c>
      <c r="BZZ70" s="3">
        <f t="shared" si="11"/>
        <v>0</v>
      </c>
      <c r="CAA70" s="3">
        <f t="shared" si="11"/>
        <v>0</v>
      </c>
      <c r="CAB70" s="3">
        <f t="shared" ref="CAB70:CCM70" si="12">SUM(CAB59:CAB68)</f>
        <v>0</v>
      </c>
      <c r="CAC70" s="3">
        <f t="shared" si="12"/>
        <v>0</v>
      </c>
      <c r="CAD70" s="3">
        <f t="shared" si="12"/>
        <v>0</v>
      </c>
      <c r="CAE70" s="3">
        <f t="shared" si="12"/>
        <v>0</v>
      </c>
      <c r="CAF70" s="3">
        <f t="shared" si="12"/>
        <v>0</v>
      </c>
      <c r="CAG70" s="3">
        <f t="shared" si="12"/>
        <v>0</v>
      </c>
      <c r="CAH70" s="3">
        <f t="shared" si="12"/>
        <v>0</v>
      </c>
      <c r="CAI70" s="3">
        <f t="shared" si="12"/>
        <v>0</v>
      </c>
      <c r="CAJ70" s="3">
        <f t="shared" si="12"/>
        <v>0</v>
      </c>
      <c r="CAK70" s="3">
        <f t="shared" si="12"/>
        <v>0</v>
      </c>
      <c r="CAL70" s="3">
        <f t="shared" si="12"/>
        <v>0</v>
      </c>
      <c r="CAM70" s="3">
        <f t="shared" si="12"/>
        <v>0</v>
      </c>
      <c r="CAN70" s="3">
        <f t="shared" si="12"/>
        <v>0</v>
      </c>
      <c r="CAO70" s="3">
        <f t="shared" si="12"/>
        <v>0</v>
      </c>
      <c r="CAP70" s="3">
        <f t="shared" si="12"/>
        <v>0</v>
      </c>
      <c r="CAQ70" s="3">
        <f t="shared" si="12"/>
        <v>0</v>
      </c>
      <c r="CAR70" s="3">
        <f t="shared" si="12"/>
        <v>0</v>
      </c>
      <c r="CAS70" s="3">
        <f t="shared" si="12"/>
        <v>0</v>
      </c>
      <c r="CAT70" s="3">
        <f t="shared" si="12"/>
        <v>0</v>
      </c>
      <c r="CAU70" s="3">
        <f t="shared" si="12"/>
        <v>0</v>
      </c>
      <c r="CAV70" s="3">
        <f t="shared" si="12"/>
        <v>0</v>
      </c>
      <c r="CAW70" s="3">
        <f t="shared" si="12"/>
        <v>0</v>
      </c>
      <c r="CAX70" s="3">
        <f t="shared" si="12"/>
        <v>0</v>
      </c>
      <c r="CAY70" s="3">
        <f t="shared" si="12"/>
        <v>0</v>
      </c>
      <c r="CAZ70" s="3">
        <f t="shared" si="12"/>
        <v>0</v>
      </c>
      <c r="CBA70" s="3">
        <f t="shared" si="12"/>
        <v>0</v>
      </c>
      <c r="CBB70" s="3">
        <f t="shared" si="12"/>
        <v>0</v>
      </c>
      <c r="CBC70" s="3">
        <f t="shared" si="12"/>
        <v>0</v>
      </c>
      <c r="CBD70" s="3">
        <f t="shared" si="12"/>
        <v>0</v>
      </c>
      <c r="CBE70" s="3">
        <f t="shared" si="12"/>
        <v>0</v>
      </c>
      <c r="CBF70" s="3">
        <f t="shared" si="12"/>
        <v>0</v>
      </c>
      <c r="CBG70" s="3">
        <f t="shared" si="12"/>
        <v>0</v>
      </c>
      <c r="CBH70" s="3">
        <f t="shared" si="12"/>
        <v>0</v>
      </c>
      <c r="CBI70" s="3">
        <f t="shared" si="12"/>
        <v>0</v>
      </c>
      <c r="CBJ70" s="3">
        <f t="shared" si="12"/>
        <v>0</v>
      </c>
      <c r="CBK70" s="3">
        <f t="shared" si="12"/>
        <v>0</v>
      </c>
      <c r="CBL70" s="3">
        <f t="shared" si="12"/>
        <v>0</v>
      </c>
      <c r="CBM70" s="3">
        <f t="shared" si="12"/>
        <v>0</v>
      </c>
      <c r="CBN70" s="3">
        <f t="shared" si="12"/>
        <v>0</v>
      </c>
      <c r="CBO70" s="3">
        <f t="shared" si="12"/>
        <v>0</v>
      </c>
      <c r="CBP70" s="3">
        <f t="shared" si="12"/>
        <v>0</v>
      </c>
      <c r="CBQ70" s="3">
        <f t="shared" si="12"/>
        <v>0</v>
      </c>
      <c r="CBR70" s="3">
        <f t="shared" si="12"/>
        <v>0</v>
      </c>
      <c r="CBS70" s="3">
        <f t="shared" si="12"/>
        <v>0</v>
      </c>
      <c r="CBT70" s="3">
        <f t="shared" si="12"/>
        <v>0</v>
      </c>
      <c r="CBU70" s="3">
        <f t="shared" si="12"/>
        <v>0</v>
      </c>
      <c r="CBV70" s="3">
        <f t="shared" si="12"/>
        <v>0</v>
      </c>
      <c r="CBW70" s="3">
        <f t="shared" si="12"/>
        <v>0</v>
      </c>
      <c r="CBX70" s="3">
        <f t="shared" si="12"/>
        <v>0</v>
      </c>
      <c r="CBY70" s="3">
        <f t="shared" si="12"/>
        <v>0</v>
      </c>
      <c r="CBZ70" s="3">
        <f t="shared" si="12"/>
        <v>0</v>
      </c>
      <c r="CCA70" s="3">
        <f t="shared" si="12"/>
        <v>0</v>
      </c>
      <c r="CCB70" s="3">
        <f t="shared" si="12"/>
        <v>0</v>
      </c>
      <c r="CCC70" s="3">
        <f t="shared" si="12"/>
        <v>0</v>
      </c>
      <c r="CCD70" s="3">
        <f t="shared" si="12"/>
        <v>0</v>
      </c>
      <c r="CCE70" s="3">
        <f t="shared" si="12"/>
        <v>0</v>
      </c>
      <c r="CCF70" s="3">
        <f t="shared" si="12"/>
        <v>0</v>
      </c>
      <c r="CCG70" s="3">
        <f t="shared" si="12"/>
        <v>0</v>
      </c>
      <c r="CCH70" s="3">
        <f t="shared" si="12"/>
        <v>0</v>
      </c>
      <c r="CCI70" s="3">
        <f t="shared" si="12"/>
        <v>0</v>
      </c>
      <c r="CCJ70" s="3">
        <f t="shared" si="12"/>
        <v>0</v>
      </c>
      <c r="CCK70" s="3">
        <f t="shared" si="12"/>
        <v>0</v>
      </c>
      <c r="CCL70" s="3">
        <f t="shared" si="12"/>
        <v>0</v>
      </c>
      <c r="CCM70" s="3">
        <f t="shared" si="12"/>
        <v>0</v>
      </c>
      <c r="CCN70" s="3">
        <f t="shared" ref="CCN70:CEY70" si="13">SUM(CCN59:CCN68)</f>
        <v>0</v>
      </c>
      <c r="CCO70" s="3">
        <f t="shared" si="13"/>
        <v>0</v>
      </c>
      <c r="CCP70" s="3">
        <f t="shared" si="13"/>
        <v>0</v>
      </c>
      <c r="CCQ70" s="3">
        <f t="shared" si="13"/>
        <v>0</v>
      </c>
      <c r="CCR70" s="3">
        <f t="shared" si="13"/>
        <v>0</v>
      </c>
      <c r="CCS70" s="3">
        <f t="shared" si="13"/>
        <v>0</v>
      </c>
      <c r="CCT70" s="3">
        <f t="shared" si="13"/>
        <v>0</v>
      </c>
      <c r="CCU70" s="3">
        <f t="shared" si="13"/>
        <v>0</v>
      </c>
      <c r="CCV70" s="3">
        <f t="shared" si="13"/>
        <v>0</v>
      </c>
      <c r="CCW70" s="3">
        <f t="shared" si="13"/>
        <v>0</v>
      </c>
      <c r="CCX70" s="3">
        <f t="shared" si="13"/>
        <v>0</v>
      </c>
      <c r="CCY70" s="3">
        <f t="shared" si="13"/>
        <v>0</v>
      </c>
      <c r="CCZ70" s="3">
        <f t="shared" si="13"/>
        <v>0</v>
      </c>
      <c r="CDA70" s="3">
        <f t="shared" si="13"/>
        <v>0</v>
      </c>
      <c r="CDB70" s="3">
        <f t="shared" si="13"/>
        <v>0</v>
      </c>
      <c r="CDC70" s="3">
        <f t="shared" si="13"/>
        <v>0</v>
      </c>
      <c r="CDD70" s="3">
        <f t="shared" si="13"/>
        <v>0</v>
      </c>
      <c r="CDE70" s="3">
        <f t="shared" si="13"/>
        <v>0</v>
      </c>
      <c r="CDF70" s="3">
        <f t="shared" si="13"/>
        <v>0</v>
      </c>
      <c r="CDG70" s="3">
        <f t="shared" si="13"/>
        <v>0</v>
      </c>
      <c r="CDH70" s="3">
        <f t="shared" si="13"/>
        <v>0</v>
      </c>
      <c r="CDI70" s="3">
        <f t="shared" si="13"/>
        <v>0</v>
      </c>
      <c r="CDJ70" s="3">
        <f t="shared" si="13"/>
        <v>0</v>
      </c>
      <c r="CDK70" s="3">
        <f t="shared" si="13"/>
        <v>0</v>
      </c>
      <c r="CDL70" s="3">
        <f t="shared" si="13"/>
        <v>0</v>
      </c>
      <c r="CDM70" s="3">
        <f t="shared" si="13"/>
        <v>0</v>
      </c>
      <c r="CDN70" s="3">
        <f t="shared" si="13"/>
        <v>0</v>
      </c>
      <c r="CDO70" s="3">
        <f t="shared" si="13"/>
        <v>0</v>
      </c>
      <c r="CDP70" s="3">
        <f t="shared" si="13"/>
        <v>0</v>
      </c>
      <c r="CDQ70" s="3">
        <f t="shared" si="13"/>
        <v>0</v>
      </c>
      <c r="CDR70" s="3">
        <f t="shared" si="13"/>
        <v>0</v>
      </c>
      <c r="CDS70" s="3">
        <f t="shared" si="13"/>
        <v>0</v>
      </c>
      <c r="CDT70" s="3">
        <f t="shared" si="13"/>
        <v>0</v>
      </c>
      <c r="CDU70" s="3">
        <f t="shared" si="13"/>
        <v>0</v>
      </c>
      <c r="CDV70" s="3">
        <f t="shared" si="13"/>
        <v>0</v>
      </c>
      <c r="CDW70" s="3">
        <f t="shared" si="13"/>
        <v>0</v>
      </c>
      <c r="CDX70" s="3">
        <f t="shared" si="13"/>
        <v>0</v>
      </c>
      <c r="CDY70" s="3">
        <f t="shared" si="13"/>
        <v>0</v>
      </c>
      <c r="CDZ70" s="3">
        <f t="shared" si="13"/>
        <v>0</v>
      </c>
      <c r="CEA70" s="3">
        <f t="shared" si="13"/>
        <v>0</v>
      </c>
      <c r="CEB70" s="3">
        <f t="shared" si="13"/>
        <v>0</v>
      </c>
      <c r="CEC70" s="3">
        <f t="shared" si="13"/>
        <v>0</v>
      </c>
      <c r="CED70" s="3">
        <f t="shared" si="13"/>
        <v>0</v>
      </c>
      <c r="CEE70" s="3">
        <f t="shared" si="13"/>
        <v>0</v>
      </c>
      <c r="CEF70" s="3">
        <f t="shared" si="13"/>
        <v>0</v>
      </c>
      <c r="CEG70" s="3">
        <f t="shared" si="13"/>
        <v>0</v>
      </c>
      <c r="CEH70" s="3">
        <f t="shared" si="13"/>
        <v>0</v>
      </c>
      <c r="CEI70" s="3">
        <f t="shared" si="13"/>
        <v>0</v>
      </c>
      <c r="CEJ70" s="3">
        <f t="shared" si="13"/>
        <v>0</v>
      </c>
      <c r="CEK70" s="3">
        <f t="shared" si="13"/>
        <v>0</v>
      </c>
      <c r="CEL70" s="3">
        <f t="shared" si="13"/>
        <v>0</v>
      </c>
      <c r="CEM70" s="3">
        <f t="shared" si="13"/>
        <v>0</v>
      </c>
      <c r="CEN70" s="3">
        <f t="shared" si="13"/>
        <v>0</v>
      </c>
      <c r="CEO70" s="3">
        <f t="shared" si="13"/>
        <v>0</v>
      </c>
      <c r="CEP70" s="3">
        <f t="shared" si="13"/>
        <v>0</v>
      </c>
      <c r="CEQ70" s="3">
        <f t="shared" si="13"/>
        <v>0</v>
      </c>
      <c r="CER70" s="3">
        <f t="shared" si="13"/>
        <v>0</v>
      </c>
      <c r="CES70" s="3">
        <f t="shared" si="13"/>
        <v>0</v>
      </c>
      <c r="CET70" s="3">
        <f t="shared" si="13"/>
        <v>0</v>
      </c>
      <c r="CEU70" s="3">
        <f t="shared" si="13"/>
        <v>0</v>
      </c>
      <c r="CEV70" s="3">
        <f t="shared" si="13"/>
        <v>0</v>
      </c>
      <c r="CEW70" s="3">
        <f t="shared" si="13"/>
        <v>0</v>
      </c>
      <c r="CEX70" s="3">
        <f t="shared" si="13"/>
        <v>0</v>
      </c>
      <c r="CEY70" s="3">
        <f t="shared" si="13"/>
        <v>0</v>
      </c>
      <c r="CEZ70" s="3">
        <f t="shared" ref="CEZ70:CHK70" si="14">SUM(CEZ59:CEZ68)</f>
        <v>0</v>
      </c>
      <c r="CFA70" s="3">
        <f t="shared" si="14"/>
        <v>0</v>
      </c>
      <c r="CFB70" s="3">
        <f t="shared" si="14"/>
        <v>0</v>
      </c>
      <c r="CFC70" s="3">
        <f t="shared" si="14"/>
        <v>0</v>
      </c>
      <c r="CFD70" s="3">
        <f t="shared" si="14"/>
        <v>0</v>
      </c>
      <c r="CFE70" s="3">
        <f t="shared" si="14"/>
        <v>0</v>
      </c>
      <c r="CFF70" s="3">
        <f t="shared" si="14"/>
        <v>0</v>
      </c>
      <c r="CFG70" s="3">
        <f t="shared" si="14"/>
        <v>0</v>
      </c>
      <c r="CFH70" s="3">
        <f t="shared" si="14"/>
        <v>0</v>
      </c>
      <c r="CFI70" s="3">
        <f t="shared" si="14"/>
        <v>0</v>
      </c>
      <c r="CFJ70" s="3">
        <f t="shared" si="14"/>
        <v>0</v>
      </c>
      <c r="CFK70" s="3">
        <f t="shared" si="14"/>
        <v>0</v>
      </c>
      <c r="CFL70" s="3">
        <f t="shared" si="14"/>
        <v>0</v>
      </c>
      <c r="CFM70" s="3">
        <f t="shared" si="14"/>
        <v>0</v>
      </c>
      <c r="CFN70" s="3">
        <f t="shared" si="14"/>
        <v>0</v>
      </c>
      <c r="CFO70" s="3">
        <f t="shared" si="14"/>
        <v>0</v>
      </c>
      <c r="CFP70" s="3">
        <f t="shared" si="14"/>
        <v>0</v>
      </c>
      <c r="CFQ70" s="3">
        <f t="shared" si="14"/>
        <v>0</v>
      </c>
      <c r="CFR70" s="3">
        <f t="shared" si="14"/>
        <v>0</v>
      </c>
      <c r="CFS70" s="3">
        <f t="shared" si="14"/>
        <v>0</v>
      </c>
      <c r="CFT70" s="3">
        <f t="shared" si="14"/>
        <v>0</v>
      </c>
      <c r="CFU70" s="3">
        <f t="shared" si="14"/>
        <v>0</v>
      </c>
      <c r="CFV70" s="3">
        <f t="shared" si="14"/>
        <v>0</v>
      </c>
      <c r="CFW70" s="3">
        <f t="shared" si="14"/>
        <v>0</v>
      </c>
      <c r="CFX70" s="3">
        <f t="shared" si="14"/>
        <v>0</v>
      </c>
      <c r="CFY70" s="3">
        <f t="shared" si="14"/>
        <v>0</v>
      </c>
      <c r="CFZ70" s="3">
        <f t="shared" si="14"/>
        <v>0</v>
      </c>
      <c r="CGA70" s="3">
        <f t="shared" si="14"/>
        <v>0</v>
      </c>
      <c r="CGB70" s="3">
        <f t="shared" si="14"/>
        <v>0</v>
      </c>
      <c r="CGC70" s="3">
        <f t="shared" si="14"/>
        <v>0</v>
      </c>
      <c r="CGD70" s="3">
        <f t="shared" si="14"/>
        <v>0</v>
      </c>
      <c r="CGE70" s="3">
        <f t="shared" si="14"/>
        <v>0</v>
      </c>
      <c r="CGF70" s="3">
        <f t="shared" si="14"/>
        <v>0</v>
      </c>
      <c r="CGG70" s="3">
        <f t="shared" si="14"/>
        <v>0</v>
      </c>
      <c r="CGH70" s="3">
        <f t="shared" si="14"/>
        <v>0</v>
      </c>
      <c r="CGI70" s="3">
        <f t="shared" si="14"/>
        <v>0</v>
      </c>
      <c r="CGJ70" s="3">
        <f t="shared" si="14"/>
        <v>0</v>
      </c>
      <c r="CGK70" s="3">
        <f t="shared" si="14"/>
        <v>0</v>
      </c>
      <c r="CGL70" s="3">
        <f t="shared" si="14"/>
        <v>0</v>
      </c>
      <c r="CGM70" s="3">
        <f t="shared" si="14"/>
        <v>0</v>
      </c>
      <c r="CGN70" s="3">
        <f t="shared" si="14"/>
        <v>0</v>
      </c>
      <c r="CGO70" s="3">
        <f t="shared" si="14"/>
        <v>0</v>
      </c>
      <c r="CGP70" s="3">
        <f t="shared" si="14"/>
        <v>0</v>
      </c>
      <c r="CGQ70" s="3">
        <f t="shared" si="14"/>
        <v>0</v>
      </c>
      <c r="CGR70" s="3">
        <f t="shared" si="14"/>
        <v>0</v>
      </c>
      <c r="CGS70" s="3">
        <f t="shared" si="14"/>
        <v>0</v>
      </c>
      <c r="CGT70" s="3">
        <f t="shared" si="14"/>
        <v>0</v>
      </c>
      <c r="CGU70" s="3">
        <f t="shared" si="14"/>
        <v>0</v>
      </c>
      <c r="CGV70" s="3">
        <f t="shared" si="14"/>
        <v>0</v>
      </c>
      <c r="CGW70" s="3">
        <f t="shared" si="14"/>
        <v>0</v>
      </c>
      <c r="CGX70" s="3">
        <f t="shared" si="14"/>
        <v>0</v>
      </c>
      <c r="CGY70" s="3">
        <f t="shared" si="14"/>
        <v>0</v>
      </c>
      <c r="CGZ70" s="3">
        <f t="shared" si="14"/>
        <v>0</v>
      </c>
      <c r="CHA70" s="3">
        <f t="shared" si="14"/>
        <v>0</v>
      </c>
      <c r="CHB70" s="3">
        <f t="shared" si="14"/>
        <v>0</v>
      </c>
      <c r="CHC70" s="3">
        <f t="shared" si="14"/>
        <v>0</v>
      </c>
      <c r="CHD70" s="3">
        <f t="shared" si="14"/>
        <v>0</v>
      </c>
      <c r="CHE70" s="3">
        <f t="shared" si="14"/>
        <v>0</v>
      </c>
      <c r="CHF70" s="3">
        <f t="shared" si="14"/>
        <v>0</v>
      </c>
      <c r="CHG70" s="3">
        <f t="shared" si="14"/>
        <v>0</v>
      </c>
      <c r="CHH70" s="3">
        <f t="shared" si="14"/>
        <v>0</v>
      </c>
      <c r="CHI70" s="3">
        <f t="shared" si="14"/>
        <v>0</v>
      </c>
      <c r="CHJ70" s="3">
        <f t="shared" si="14"/>
        <v>0</v>
      </c>
      <c r="CHK70" s="3">
        <f t="shared" si="14"/>
        <v>0</v>
      </c>
      <c r="CHL70" s="3">
        <f t="shared" ref="CHL70:CJW70" si="15">SUM(CHL59:CHL68)</f>
        <v>0</v>
      </c>
      <c r="CHM70" s="3">
        <f t="shared" si="15"/>
        <v>0</v>
      </c>
      <c r="CHN70" s="3">
        <f t="shared" si="15"/>
        <v>0</v>
      </c>
      <c r="CHO70" s="3">
        <f t="shared" si="15"/>
        <v>0</v>
      </c>
      <c r="CHP70" s="3">
        <f t="shared" si="15"/>
        <v>0</v>
      </c>
      <c r="CHQ70" s="3">
        <f t="shared" si="15"/>
        <v>0</v>
      </c>
      <c r="CHR70" s="3">
        <f t="shared" si="15"/>
        <v>0</v>
      </c>
      <c r="CHS70" s="3">
        <f t="shared" si="15"/>
        <v>0</v>
      </c>
      <c r="CHT70" s="3">
        <f t="shared" si="15"/>
        <v>0</v>
      </c>
      <c r="CHU70" s="3">
        <f t="shared" si="15"/>
        <v>0</v>
      </c>
      <c r="CHV70" s="3">
        <f t="shared" si="15"/>
        <v>0</v>
      </c>
      <c r="CHW70" s="3">
        <f t="shared" si="15"/>
        <v>0</v>
      </c>
      <c r="CHX70" s="3">
        <f t="shared" si="15"/>
        <v>0</v>
      </c>
      <c r="CHY70" s="3">
        <f t="shared" si="15"/>
        <v>0</v>
      </c>
      <c r="CHZ70" s="3">
        <f t="shared" si="15"/>
        <v>0</v>
      </c>
      <c r="CIA70" s="3">
        <f t="shared" si="15"/>
        <v>0</v>
      </c>
      <c r="CIB70" s="3">
        <f t="shared" si="15"/>
        <v>0</v>
      </c>
      <c r="CIC70" s="3">
        <f t="shared" si="15"/>
        <v>0</v>
      </c>
      <c r="CID70" s="3">
        <f t="shared" si="15"/>
        <v>0</v>
      </c>
      <c r="CIE70" s="3">
        <f t="shared" si="15"/>
        <v>0</v>
      </c>
      <c r="CIF70" s="3">
        <f t="shared" si="15"/>
        <v>0</v>
      </c>
      <c r="CIG70" s="3">
        <f t="shared" si="15"/>
        <v>0</v>
      </c>
      <c r="CIH70" s="3">
        <f t="shared" si="15"/>
        <v>0</v>
      </c>
      <c r="CII70" s="3">
        <f t="shared" si="15"/>
        <v>0</v>
      </c>
      <c r="CIJ70" s="3">
        <f t="shared" si="15"/>
        <v>0</v>
      </c>
      <c r="CIK70" s="3">
        <f t="shared" si="15"/>
        <v>0</v>
      </c>
      <c r="CIL70" s="3">
        <f t="shared" si="15"/>
        <v>0</v>
      </c>
      <c r="CIM70" s="3">
        <f t="shared" si="15"/>
        <v>0</v>
      </c>
      <c r="CIN70" s="3">
        <f t="shared" si="15"/>
        <v>0</v>
      </c>
      <c r="CIO70" s="3">
        <f t="shared" si="15"/>
        <v>0</v>
      </c>
      <c r="CIP70" s="3">
        <f t="shared" si="15"/>
        <v>0</v>
      </c>
      <c r="CIQ70" s="3">
        <f t="shared" si="15"/>
        <v>0</v>
      </c>
      <c r="CIR70" s="3">
        <f t="shared" si="15"/>
        <v>0</v>
      </c>
      <c r="CIS70" s="3">
        <f t="shared" si="15"/>
        <v>0</v>
      </c>
      <c r="CIT70" s="3">
        <f t="shared" si="15"/>
        <v>0</v>
      </c>
      <c r="CIU70" s="3">
        <f t="shared" si="15"/>
        <v>0</v>
      </c>
      <c r="CIV70" s="3">
        <f t="shared" si="15"/>
        <v>0</v>
      </c>
      <c r="CIW70" s="3">
        <f t="shared" si="15"/>
        <v>0</v>
      </c>
      <c r="CIX70" s="3">
        <f t="shared" si="15"/>
        <v>0</v>
      </c>
      <c r="CIY70" s="3">
        <f t="shared" si="15"/>
        <v>0</v>
      </c>
      <c r="CIZ70" s="3">
        <f t="shared" si="15"/>
        <v>0</v>
      </c>
      <c r="CJA70" s="3">
        <f t="shared" si="15"/>
        <v>0</v>
      </c>
      <c r="CJB70" s="3">
        <f t="shared" si="15"/>
        <v>0</v>
      </c>
      <c r="CJC70" s="3">
        <f t="shared" si="15"/>
        <v>0</v>
      </c>
      <c r="CJD70" s="3">
        <f t="shared" si="15"/>
        <v>0</v>
      </c>
      <c r="CJE70" s="3">
        <f t="shared" si="15"/>
        <v>0</v>
      </c>
      <c r="CJF70" s="3">
        <f t="shared" si="15"/>
        <v>0</v>
      </c>
      <c r="CJG70" s="3">
        <f t="shared" si="15"/>
        <v>0</v>
      </c>
      <c r="CJH70" s="3">
        <f t="shared" si="15"/>
        <v>0</v>
      </c>
      <c r="CJI70" s="3">
        <f t="shared" si="15"/>
        <v>0</v>
      </c>
      <c r="CJJ70" s="3">
        <f t="shared" si="15"/>
        <v>0</v>
      </c>
      <c r="CJK70" s="3">
        <f t="shared" si="15"/>
        <v>0</v>
      </c>
      <c r="CJL70" s="3">
        <f t="shared" si="15"/>
        <v>0</v>
      </c>
      <c r="CJM70" s="3">
        <f t="shared" si="15"/>
        <v>0</v>
      </c>
      <c r="CJN70" s="3">
        <f t="shared" si="15"/>
        <v>0</v>
      </c>
      <c r="CJO70" s="3">
        <f t="shared" si="15"/>
        <v>0</v>
      </c>
      <c r="CJP70" s="3">
        <f t="shared" si="15"/>
        <v>0</v>
      </c>
      <c r="CJQ70" s="3">
        <f t="shared" si="15"/>
        <v>0</v>
      </c>
      <c r="CJR70" s="3">
        <f t="shared" si="15"/>
        <v>0</v>
      </c>
      <c r="CJS70" s="3">
        <f t="shared" si="15"/>
        <v>0</v>
      </c>
      <c r="CJT70" s="3">
        <f t="shared" si="15"/>
        <v>0</v>
      </c>
      <c r="CJU70" s="3">
        <f t="shared" si="15"/>
        <v>0</v>
      </c>
      <c r="CJV70" s="3">
        <f t="shared" si="15"/>
        <v>0</v>
      </c>
      <c r="CJW70" s="3">
        <f t="shared" si="15"/>
        <v>0</v>
      </c>
      <c r="CJX70" s="3">
        <f t="shared" ref="CJX70:CMI70" si="16">SUM(CJX59:CJX68)</f>
        <v>0</v>
      </c>
      <c r="CJY70" s="3">
        <f t="shared" si="16"/>
        <v>0</v>
      </c>
      <c r="CJZ70" s="3">
        <f t="shared" si="16"/>
        <v>0</v>
      </c>
      <c r="CKA70" s="3">
        <f t="shared" si="16"/>
        <v>0</v>
      </c>
      <c r="CKB70" s="3">
        <f t="shared" si="16"/>
        <v>0</v>
      </c>
      <c r="CKC70" s="3">
        <f t="shared" si="16"/>
        <v>0</v>
      </c>
      <c r="CKD70" s="3">
        <f t="shared" si="16"/>
        <v>0</v>
      </c>
      <c r="CKE70" s="3">
        <f t="shared" si="16"/>
        <v>0</v>
      </c>
      <c r="CKF70" s="3">
        <f t="shared" si="16"/>
        <v>0</v>
      </c>
      <c r="CKG70" s="3">
        <f t="shared" si="16"/>
        <v>0</v>
      </c>
      <c r="CKH70" s="3">
        <f t="shared" si="16"/>
        <v>0</v>
      </c>
      <c r="CKI70" s="3">
        <f t="shared" si="16"/>
        <v>0</v>
      </c>
      <c r="CKJ70" s="3">
        <f t="shared" si="16"/>
        <v>0</v>
      </c>
      <c r="CKK70" s="3">
        <f t="shared" si="16"/>
        <v>0</v>
      </c>
      <c r="CKL70" s="3">
        <f t="shared" si="16"/>
        <v>0</v>
      </c>
      <c r="CKM70" s="3">
        <f t="shared" si="16"/>
        <v>0</v>
      </c>
      <c r="CKN70" s="3">
        <f t="shared" si="16"/>
        <v>0</v>
      </c>
      <c r="CKO70" s="3">
        <f t="shared" si="16"/>
        <v>0</v>
      </c>
      <c r="CKP70" s="3">
        <f t="shared" si="16"/>
        <v>0</v>
      </c>
      <c r="CKQ70" s="3">
        <f t="shared" si="16"/>
        <v>0</v>
      </c>
      <c r="CKR70" s="3">
        <f t="shared" si="16"/>
        <v>0</v>
      </c>
      <c r="CKS70" s="3">
        <f t="shared" si="16"/>
        <v>0</v>
      </c>
      <c r="CKT70" s="3">
        <f t="shared" si="16"/>
        <v>0</v>
      </c>
      <c r="CKU70" s="3">
        <f t="shared" si="16"/>
        <v>0</v>
      </c>
      <c r="CKV70" s="3">
        <f t="shared" si="16"/>
        <v>0</v>
      </c>
      <c r="CKW70" s="3">
        <f t="shared" si="16"/>
        <v>0</v>
      </c>
      <c r="CKX70" s="3">
        <f t="shared" si="16"/>
        <v>0</v>
      </c>
      <c r="CKY70" s="3">
        <f t="shared" si="16"/>
        <v>0</v>
      </c>
      <c r="CKZ70" s="3">
        <f t="shared" si="16"/>
        <v>0</v>
      </c>
      <c r="CLA70" s="3">
        <f t="shared" si="16"/>
        <v>0</v>
      </c>
      <c r="CLB70" s="3">
        <f t="shared" si="16"/>
        <v>0</v>
      </c>
      <c r="CLC70" s="3">
        <f t="shared" si="16"/>
        <v>0</v>
      </c>
      <c r="CLD70" s="3">
        <f t="shared" si="16"/>
        <v>0</v>
      </c>
      <c r="CLE70" s="3">
        <f t="shared" si="16"/>
        <v>0</v>
      </c>
      <c r="CLF70" s="3">
        <f t="shared" si="16"/>
        <v>0</v>
      </c>
      <c r="CLG70" s="3">
        <f t="shared" si="16"/>
        <v>0</v>
      </c>
      <c r="CLH70" s="3">
        <f t="shared" si="16"/>
        <v>0</v>
      </c>
      <c r="CLI70" s="3">
        <f t="shared" si="16"/>
        <v>0</v>
      </c>
      <c r="CLJ70" s="3">
        <f t="shared" si="16"/>
        <v>0</v>
      </c>
      <c r="CLK70" s="3">
        <f t="shared" si="16"/>
        <v>0</v>
      </c>
      <c r="CLL70" s="3">
        <f t="shared" si="16"/>
        <v>0</v>
      </c>
      <c r="CLM70" s="3">
        <f t="shared" si="16"/>
        <v>0</v>
      </c>
      <c r="CLN70" s="3">
        <f t="shared" si="16"/>
        <v>0</v>
      </c>
      <c r="CLO70" s="3">
        <f t="shared" si="16"/>
        <v>0</v>
      </c>
      <c r="CLP70" s="3">
        <f t="shared" si="16"/>
        <v>0</v>
      </c>
      <c r="CLQ70" s="3">
        <f t="shared" si="16"/>
        <v>0</v>
      </c>
      <c r="CLR70" s="3">
        <f t="shared" si="16"/>
        <v>0</v>
      </c>
      <c r="CLS70" s="3">
        <f t="shared" si="16"/>
        <v>0</v>
      </c>
      <c r="CLT70" s="3">
        <f t="shared" si="16"/>
        <v>0</v>
      </c>
      <c r="CLU70" s="3">
        <f t="shared" si="16"/>
        <v>0</v>
      </c>
      <c r="CLV70" s="3">
        <f t="shared" si="16"/>
        <v>0</v>
      </c>
      <c r="CLW70" s="3">
        <f t="shared" si="16"/>
        <v>0</v>
      </c>
      <c r="CLX70" s="3">
        <f t="shared" si="16"/>
        <v>0</v>
      </c>
      <c r="CLY70" s="3">
        <f t="shared" si="16"/>
        <v>0</v>
      </c>
      <c r="CLZ70" s="3">
        <f t="shared" si="16"/>
        <v>0</v>
      </c>
      <c r="CMA70" s="3">
        <f t="shared" si="16"/>
        <v>0</v>
      </c>
      <c r="CMB70" s="3">
        <f t="shared" si="16"/>
        <v>0</v>
      </c>
      <c r="CMC70" s="3">
        <f t="shared" si="16"/>
        <v>0</v>
      </c>
      <c r="CMD70" s="3">
        <f t="shared" si="16"/>
        <v>0</v>
      </c>
      <c r="CME70" s="3">
        <f t="shared" si="16"/>
        <v>0</v>
      </c>
      <c r="CMF70" s="3">
        <f t="shared" si="16"/>
        <v>0</v>
      </c>
      <c r="CMG70" s="3">
        <f t="shared" si="16"/>
        <v>0</v>
      </c>
      <c r="CMH70" s="3">
        <f t="shared" si="16"/>
        <v>0</v>
      </c>
      <c r="CMI70" s="3">
        <f t="shared" si="16"/>
        <v>0</v>
      </c>
      <c r="CMJ70" s="3">
        <f t="shared" ref="CMJ70:COU70" si="17">SUM(CMJ59:CMJ68)</f>
        <v>0</v>
      </c>
      <c r="CMK70" s="3">
        <f t="shared" si="17"/>
        <v>0</v>
      </c>
      <c r="CML70" s="3">
        <f t="shared" si="17"/>
        <v>0</v>
      </c>
      <c r="CMM70" s="3">
        <f t="shared" si="17"/>
        <v>0</v>
      </c>
      <c r="CMN70" s="3">
        <f t="shared" si="17"/>
        <v>0</v>
      </c>
      <c r="CMO70" s="3">
        <f t="shared" si="17"/>
        <v>0</v>
      </c>
      <c r="CMP70" s="3">
        <f t="shared" si="17"/>
        <v>0</v>
      </c>
      <c r="CMQ70" s="3">
        <f t="shared" si="17"/>
        <v>0</v>
      </c>
      <c r="CMR70" s="3">
        <f t="shared" si="17"/>
        <v>0</v>
      </c>
      <c r="CMS70" s="3">
        <f t="shared" si="17"/>
        <v>0</v>
      </c>
      <c r="CMT70" s="3">
        <f t="shared" si="17"/>
        <v>0</v>
      </c>
      <c r="CMU70" s="3">
        <f t="shared" si="17"/>
        <v>0</v>
      </c>
      <c r="CMV70" s="3">
        <f t="shared" si="17"/>
        <v>0</v>
      </c>
      <c r="CMW70" s="3">
        <f t="shared" si="17"/>
        <v>0</v>
      </c>
      <c r="CMX70" s="3">
        <f t="shared" si="17"/>
        <v>0</v>
      </c>
      <c r="CMY70" s="3">
        <f t="shared" si="17"/>
        <v>0</v>
      </c>
      <c r="CMZ70" s="3">
        <f t="shared" si="17"/>
        <v>0</v>
      </c>
      <c r="CNA70" s="3">
        <f t="shared" si="17"/>
        <v>0</v>
      </c>
      <c r="CNB70" s="3">
        <f t="shared" si="17"/>
        <v>0</v>
      </c>
      <c r="CNC70" s="3">
        <f t="shared" si="17"/>
        <v>0</v>
      </c>
      <c r="CND70" s="3">
        <f t="shared" si="17"/>
        <v>0</v>
      </c>
      <c r="CNE70" s="3">
        <f t="shared" si="17"/>
        <v>0</v>
      </c>
      <c r="CNF70" s="3">
        <f t="shared" si="17"/>
        <v>0</v>
      </c>
      <c r="CNG70" s="3">
        <f t="shared" si="17"/>
        <v>0</v>
      </c>
      <c r="CNH70" s="3">
        <f t="shared" si="17"/>
        <v>0</v>
      </c>
      <c r="CNI70" s="3">
        <f t="shared" si="17"/>
        <v>0</v>
      </c>
      <c r="CNJ70" s="3">
        <f t="shared" si="17"/>
        <v>0</v>
      </c>
      <c r="CNK70" s="3">
        <f t="shared" si="17"/>
        <v>0</v>
      </c>
      <c r="CNL70" s="3">
        <f t="shared" si="17"/>
        <v>0</v>
      </c>
      <c r="CNM70" s="3">
        <f t="shared" si="17"/>
        <v>0</v>
      </c>
      <c r="CNN70" s="3">
        <f t="shared" si="17"/>
        <v>0</v>
      </c>
      <c r="CNO70" s="3">
        <f t="shared" si="17"/>
        <v>0</v>
      </c>
      <c r="CNP70" s="3">
        <f t="shared" si="17"/>
        <v>0</v>
      </c>
      <c r="CNQ70" s="3">
        <f t="shared" si="17"/>
        <v>0</v>
      </c>
      <c r="CNR70" s="3">
        <f t="shared" si="17"/>
        <v>0</v>
      </c>
      <c r="CNS70" s="3">
        <f t="shared" si="17"/>
        <v>0</v>
      </c>
      <c r="CNT70" s="3">
        <f t="shared" si="17"/>
        <v>0</v>
      </c>
      <c r="CNU70" s="3">
        <f t="shared" si="17"/>
        <v>0</v>
      </c>
      <c r="CNV70" s="3">
        <f t="shared" si="17"/>
        <v>0</v>
      </c>
      <c r="CNW70" s="3">
        <f t="shared" si="17"/>
        <v>0</v>
      </c>
      <c r="CNX70" s="3">
        <f t="shared" si="17"/>
        <v>0</v>
      </c>
      <c r="CNY70" s="3">
        <f t="shared" si="17"/>
        <v>0</v>
      </c>
      <c r="CNZ70" s="3">
        <f t="shared" si="17"/>
        <v>0</v>
      </c>
      <c r="COA70" s="3">
        <f t="shared" si="17"/>
        <v>0</v>
      </c>
      <c r="COB70" s="3">
        <f t="shared" si="17"/>
        <v>0</v>
      </c>
      <c r="COC70" s="3">
        <f t="shared" si="17"/>
        <v>0</v>
      </c>
      <c r="COD70" s="3">
        <f t="shared" si="17"/>
        <v>0</v>
      </c>
      <c r="COE70" s="3">
        <f t="shared" si="17"/>
        <v>0</v>
      </c>
      <c r="COF70" s="3">
        <f t="shared" si="17"/>
        <v>0</v>
      </c>
      <c r="COG70" s="3">
        <f t="shared" si="17"/>
        <v>0</v>
      </c>
      <c r="COH70" s="3">
        <f t="shared" si="17"/>
        <v>0</v>
      </c>
      <c r="COI70" s="3">
        <f t="shared" si="17"/>
        <v>0</v>
      </c>
      <c r="COJ70" s="3">
        <f t="shared" si="17"/>
        <v>0</v>
      </c>
      <c r="COK70" s="3">
        <f t="shared" si="17"/>
        <v>0</v>
      </c>
      <c r="COL70" s="3">
        <f t="shared" si="17"/>
        <v>0</v>
      </c>
      <c r="COM70" s="3">
        <f t="shared" si="17"/>
        <v>0</v>
      </c>
      <c r="CON70" s="3">
        <f t="shared" si="17"/>
        <v>0</v>
      </c>
      <c r="COO70" s="3">
        <f t="shared" si="17"/>
        <v>0</v>
      </c>
      <c r="COP70" s="3">
        <f t="shared" si="17"/>
        <v>0</v>
      </c>
      <c r="COQ70" s="3">
        <f t="shared" si="17"/>
        <v>0</v>
      </c>
      <c r="COR70" s="3">
        <f t="shared" si="17"/>
        <v>0</v>
      </c>
      <c r="COS70" s="3">
        <f t="shared" si="17"/>
        <v>0</v>
      </c>
      <c r="COT70" s="3">
        <f t="shared" si="17"/>
        <v>0</v>
      </c>
      <c r="COU70" s="3">
        <f t="shared" si="17"/>
        <v>0</v>
      </c>
      <c r="COV70" s="3">
        <f t="shared" ref="COV70:CRG70" si="18">SUM(COV59:COV68)</f>
        <v>0</v>
      </c>
      <c r="COW70" s="3">
        <f t="shared" si="18"/>
        <v>0</v>
      </c>
      <c r="COX70" s="3">
        <f t="shared" si="18"/>
        <v>0</v>
      </c>
      <c r="COY70" s="3">
        <f t="shared" si="18"/>
        <v>0</v>
      </c>
      <c r="COZ70" s="3">
        <f t="shared" si="18"/>
        <v>0</v>
      </c>
      <c r="CPA70" s="3">
        <f t="shared" si="18"/>
        <v>0</v>
      </c>
      <c r="CPB70" s="3">
        <f t="shared" si="18"/>
        <v>0</v>
      </c>
      <c r="CPC70" s="3">
        <f t="shared" si="18"/>
        <v>0</v>
      </c>
      <c r="CPD70" s="3">
        <f t="shared" si="18"/>
        <v>0</v>
      </c>
      <c r="CPE70" s="3">
        <f t="shared" si="18"/>
        <v>0</v>
      </c>
      <c r="CPF70" s="3">
        <f t="shared" si="18"/>
        <v>0</v>
      </c>
      <c r="CPG70" s="3">
        <f t="shared" si="18"/>
        <v>0</v>
      </c>
      <c r="CPH70" s="3">
        <f t="shared" si="18"/>
        <v>0</v>
      </c>
      <c r="CPI70" s="3">
        <f t="shared" si="18"/>
        <v>0</v>
      </c>
      <c r="CPJ70" s="3">
        <f t="shared" si="18"/>
        <v>0</v>
      </c>
      <c r="CPK70" s="3">
        <f t="shared" si="18"/>
        <v>0</v>
      </c>
      <c r="CPL70" s="3">
        <f t="shared" si="18"/>
        <v>0</v>
      </c>
      <c r="CPM70" s="3">
        <f t="shared" si="18"/>
        <v>0</v>
      </c>
      <c r="CPN70" s="3">
        <f t="shared" si="18"/>
        <v>0</v>
      </c>
      <c r="CPO70" s="3">
        <f t="shared" si="18"/>
        <v>0</v>
      </c>
      <c r="CPP70" s="3">
        <f t="shared" si="18"/>
        <v>0</v>
      </c>
      <c r="CPQ70" s="3">
        <f t="shared" si="18"/>
        <v>0</v>
      </c>
      <c r="CPR70" s="3">
        <f t="shared" si="18"/>
        <v>0</v>
      </c>
      <c r="CPS70" s="3">
        <f t="shared" si="18"/>
        <v>0</v>
      </c>
      <c r="CPT70" s="3">
        <f t="shared" si="18"/>
        <v>0</v>
      </c>
      <c r="CPU70" s="3">
        <f t="shared" si="18"/>
        <v>0</v>
      </c>
      <c r="CPV70" s="3">
        <f t="shared" si="18"/>
        <v>0</v>
      </c>
      <c r="CPW70" s="3">
        <f t="shared" si="18"/>
        <v>0</v>
      </c>
      <c r="CPX70" s="3">
        <f t="shared" si="18"/>
        <v>0</v>
      </c>
      <c r="CPY70" s="3">
        <f t="shared" si="18"/>
        <v>0</v>
      </c>
      <c r="CPZ70" s="3">
        <f t="shared" si="18"/>
        <v>0</v>
      </c>
      <c r="CQA70" s="3">
        <f t="shared" si="18"/>
        <v>0</v>
      </c>
      <c r="CQB70" s="3">
        <f t="shared" si="18"/>
        <v>0</v>
      </c>
      <c r="CQC70" s="3">
        <f t="shared" si="18"/>
        <v>0</v>
      </c>
      <c r="CQD70" s="3">
        <f t="shared" si="18"/>
        <v>0</v>
      </c>
      <c r="CQE70" s="3">
        <f t="shared" si="18"/>
        <v>0</v>
      </c>
      <c r="CQF70" s="3">
        <f t="shared" si="18"/>
        <v>0</v>
      </c>
      <c r="CQG70" s="3">
        <f t="shared" si="18"/>
        <v>0</v>
      </c>
      <c r="CQH70" s="3">
        <f t="shared" si="18"/>
        <v>0</v>
      </c>
      <c r="CQI70" s="3">
        <f t="shared" si="18"/>
        <v>0</v>
      </c>
      <c r="CQJ70" s="3">
        <f t="shared" si="18"/>
        <v>0</v>
      </c>
      <c r="CQK70" s="3">
        <f t="shared" si="18"/>
        <v>0</v>
      </c>
      <c r="CQL70" s="3">
        <f t="shared" si="18"/>
        <v>0</v>
      </c>
      <c r="CQM70" s="3">
        <f t="shared" si="18"/>
        <v>0</v>
      </c>
      <c r="CQN70" s="3">
        <f t="shared" si="18"/>
        <v>0</v>
      </c>
      <c r="CQO70" s="3">
        <f t="shared" si="18"/>
        <v>0</v>
      </c>
      <c r="CQP70" s="3">
        <f t="shared" si="18"/>
        <v>0</v>
      </c>
      <c r="CQQ70" s="3">
        <f t="shared" si="18"/>
        <v>0</v>
      </c>
      <c r="CQR70" s="3">
        <f t="shared" si="18"/>
        <v>0</v>
      </c>
      <c r="CQS70" s="3">
        <f t="shared" si="18"/>
        <v>0</v>
      </c>
      <c r="CQT70" s="3">
        <f t="shared" si="18"/>
        <v>0</v>
      </c>
      <c r="CQU70" s="3">
        <f t="shared" si="18"/>
        <v>0</v>
      </c>
      <c r="CQV70" s="3">
        <f t="shared" si="18"/>
        <v>0</v>
      </c>
      <c r="CQW70" s="3">
        <f t="shared" si="18"/>
        <v>0</v>
      </c>
      <c r="CQX70" s="3">
        <f t="shared" si="18"/>
        <v>0</v>
      </c>
      <c r="CQY70" s="3">
        <f t="shared" si="18"/>
        <v>0</v>
      </c>
      <c r="CQZ70" s="3">
        <f t="shared" si="18"/>
        <v>0</v>
      </c>
      <c r="CRA70" s="3">
        <f t="shared" si="18"/>
        <v>0</v>
      </c>
      <c r="CRB70" s="3">
        <f t="shared" si="18"/>
        <v>0</v>
      </c>
      <c r="CRC70" s="3">
        <f t="shared" si="18"/>
        <v>0</v>
      </c>
      <c r="CRD70" s="3">
        <f t="shared" si="18"/>
        <v>0</v>
      </c>
      <c r="CRE70" s="3">
        <f t="shared" si="18"/>
        <v>0</v>
      </c>
      <c r="CRF70" s="3">
        <f t="shared" si="18"/>
        <v>0</v>
      </c>
      <c r="CRG70" s="3">
        <f t="shared" si="18"/>
        <v>0</v>
      </c>
      <c r="CRH70" s="3">
        <f t="shared" ref="CRH70:CTS70" si="19">SUM(CRH59:CRH68)</f>
        <v>0</v>
      </c>
      <c r="CRI70" s="3">
        <f t="shared" si="19"/>
        <v>0</v>
      </c>
      <c r="CRJ70" s="3">
        <f t="shared" si="19"/>
        <v>0</v>
      </c>
      <c r="CRK70" s="3">
        <f t="shared" si="19"/>
        <v>0</v>
      </c>
      <c r="CRL70" s="3">
        <f t="shared" si="19"/>
        <v>0</v>
      </c>
      <c r="CRM70" s="3">
        <f t="shared" si="19"/>
        <v>0</v>
      </c>
      <c r="CRN70" s="3">
        <f t="shared" si="19"/>
        <v>0</v>
      </c>
      <c r="CRO70" s="3">
        <f t="shared" si="19"/>
        <v>0</v>
      </c>
      <c r="CRP70" s="3">
        <f t="shared" si="19"/>
        <v>0</v>
      </c>
      <c r="CRQ70" s="3">
        <f t="shared" si="19"/>
        <v>0</v>
      </c>
      <c r="CRR70" s="3">
        <f t="shared" si="19"/>
        <v>0</v>
      </c>
      <c r="CRS70" s="3">
        <f t="shared" si="19"/>
        <v>0</v>
      </c>
      <c r="CRT70" s="3">
        <f t="shared" si="19"/>
        <v>0</v>
      </c>
      <c r="CRU70" s="3">
        <f t="shared" si="19"/>
        <v>0</v>
      </c>
      <c r="CRV70" s="3">
        <f t="shared" si="19"/>
        <v>0</v>
      </c>
      <c r="CRW70" s="3">
        <f t="shared" si="19"/>
        <v>0</v>
      </c>
      <c r="CRX70" s="3">
        <f t="shared" si="19"/>
        <v>0</v>
      </c>
      <c r="CRY70" s="3">
        <f t="shared" si="19"/>
        <v>0</v>
      </c>
      <c r="CRZ70" s="3">
        <f t="shared" si="19"/>
        <v>0</v>
      </c>
      <c r="CSA70" s="3">
        <f t="shared" si="19"/>
        <v>0</v>
      </c>
      <c r="CSB70" s="3">
        <f t="shared" si="19"/>
        <v>0</v>
      </c>
      <c r="CSC70" s="3">
        <f t="shared" si="19"/>
        <v>0</v>
      </c>
      <c r="CSD70" s="3">
        <f t="shared" si="19"/>
        <v>0</v>
      </c>
      <c r="CSE70" s="3">
        <f t="shared" si="19"/>
        <v>0</v>
      </c>
      <c r="CSF70" s="3">
        <f t="shared" si="19"/>
        <v>0</v>
      </c>
      <c r="CSG70" s="3">
        <f t="shared" si="19"/>
        <v>0</v>
      </c>
      <c r="CSH70" s="3">
        <f t="shared" si="19"/>
        <v>0</v>
      </c>
      <c r="CSI70" s="3">
        <f t="shared" si="19"/>
        <v>0</v>
      </c>
      <c r="CSJ70" s="3">
        <f t="shared" si="19"/>
        <v>0</v>
      </c>
      <c r="CSK70" s="3">
        <f t="shared" si="19"/>
        <v>0</v>
      </c>
      <c r="CSL70" s="3">
        <f t="shared" si="19"/>
        <v>0</v>
      </c>
      <c r="CSM70" s="3">
        <f t="shared" si="19"/>
        <v>0</v>
      </c>
      <c r="CSN70" s="3">
        <f t="shared" si="19"/>
        <v>0</v>
      </c>
      <c r="CSO70" s="3">
        <f t="shared" si="19"/>
        <v>0</v>
      </c>
      <c r="CSP70" s="3">
        <f t="shared" si="19"/>
        <v>0</v>
      </c>
      <c r="CSQ70" s="3">
        <f t="shared" si="19"/>
        <v>0</v>
      </c>
      <c r="CSR70" s="3">
        <f t="shared" si="19"/>
        <v>0</v>
      </c>
      <c r="CSS70" s="3">
        <f t="shared" si="19"/>
        <v>0</v>
      </c>
      <c r="CST70" s="3">
        <f t="shared" si="19"/>
        <v>0</v>
      </c>
      <c r="CSU70" s="3">
        <f t="shared" si="19"/>
        <v>0</v>
      </c>
      <c r="CSV70" s="3">
        <f t="shared" si="19"/>
        <v>0</v>
      </c>
      <c r="CSW70" s="3">
        <f t="shared" si="19"/>
        <v>0</v>
      </c>
      <c r="CSX70" s="3">
        <f t="shared" si="19"/>
        <v>0</v>
      </c>
      <c r="CSY70" s="3">
        <f t="shared" si="19"/>
        <v>0</v>
      </c>
      <c r="CSZ70" s="3">
        <f t="shared" si="19"/>
        <v>0</v>
      </c>
      <c r="CTA70" s="3">
        <f t="shared" si="19"/>
        <v>0</v>
      </c>
      <c r="CTB70" s="3">
        <f t="shared" si="19"/>
        <v>0</v>
      </c>
      <c r="CTC70" s="3">
        <f t="shared" si="19"/>
        <v>0</v>
      </c>
      <c r="CTD70" s="3">
        <f t="shared" si="19"/>
        <v>0</v>
      </c>
      <c r="CTE70" s="3">
        <f t="shared" si="19"/>
        <v>0</v>
      </c>
      <c r="CTF70" s="3">
        <f t="shared" si="19"/>
        <v>0</v>
      </c>
      <c r="CTG70" s="3">
        <f t="shared" si="19"/>
        <v>0</v>
      </c>
      <c r="CTH70" s="3">
        <f t="shared" si="19"/>
        <v>0</v>
      </c>
      <c r="CTI70" s="3">
        <f t="shared" si="19"/>
        <v>0</v>
      </c>
      <c r="CTJ70" s="3">
        <f t="shared" si="19"/>
        <v>0</v>
      </c>
      <c r="CTK70" s="3">
        <f t="shared" si="19"/>
        <v>0</v>
      </c>
      <c r="CTL70" s="3">
        <f t="shared" si="19"/>
        <v>0</v>
      </c>
      <c r="CTM70" s="3">
        <f t="shared" si="19"/>
        <v>0</v>
      </c>
      <c r="CTN70" s="3">
        <f t="shared" si="19"/>
        <v>0</v>
      </c>
      <c r="CTO70" s="3">
        <f t="shared" si="19"/>
        <v>0</v>
      </c>
      <c r="CTP70" s="3">
        <f t="shared" si="19"/>
        <v>0</v>
      </c>
      <c r="CTQ70" s="3">
        <f t="shared" si="19"/>
        <v>0</v>
      </c>
      <c r="CTR70" s="3">
        <f t="shared" si="19"/>
        <v>0</v>
      </c>
      <c r="CTS70" s="3">
        <f t="shared" si="19"/>
        <v>0</v>
      </c>
      <c r="CTT70" s="3">
        <f t="shared" ref="CTT70:CWE70" si="20">SUM(CTT59:CTT68)</f>
        <v>0</v>
      </c>
      <c r="CTU70" s="3">
        <f t="shared" si="20"/>
        <v>0</v>
      </c>
      <c r="CTV70" s="3">
        <f t="shared" si="20"/>
        <v>0</v>
      </c>
      <c r="CTW70" s="3">
        <f t="shared" si="20"/>
        <v>0</v>
      </c>
      <c r="CTX70" s="3">
        <f t="shared" si="20"/>
        <v>0</v>
      </c>
      <c r="CTY70" s="3">
        <f t="shared" si="20"/>
        <v>0</v>
      </c>
      <c r="CTZ70" s="3">
        <f t="shared" si="20"/>
        <v>0</v>
      </c>
      <c r="CUA70" s="3">
        <f t="shared" si="20"/>
        <v>0</v>
      </c>
      <c r="CUB70" s="3">
        <f t="shared" si="20"/>
        <v>0</v>
      </c>
      <c r="CUC70" s="3">
        <f t="shared" si="20"/>
        <v>0</v>
      </c>
      <c r="CUD70" s="3">
        <f t="shared" si="20"/>
        <v>0</v>
      </c>
      <c r="CUE70" s="3">
        <f t="shared" si="20"/>
        <v>0</v>
      </c>
      <c r="CUF70" s="3">
        <f t="shared" si="20"/>
        <v>0</v>
      </c>
      <c r="CUG70" s="3">
        <f t="shared" si="20"/>
        <v>0</v>
      </c>
      <c r="CUH70" s="3">
        <f t="shared" si="20"/>
        <v>0</v>
      </c>
      <c r="CUI70" s="3">
        <f t="shared" si="20"/>
        <v>0</v>
      </c>
      <c r="CUJ70" s="3">
        <f t="shared" si="20"/>
        <v>0</v>
      </c>
      <c r="CUK70" s="3">
        <f t="shared" si="20"/>
        <v>0</v>
      </c>
      <c r="CUL70" s="3">
        <f t="shared" si="20"/>
        <v>0</v>
      </c>
      <c r="CUM70" s="3">
        <f t="shared" si="20"/>
        <v>0</v>
      </c>
      <c r="CUN70" s="3">
        <f t="shared" si="20"/>
        <v>0</v>
      </c>
      <c r="CUO70" s="3">
        <f t="shared" si="20"/>
        <v>0</v>
      </c>
      <c r="CUP70" s="3">
        <f t="shared" si="20"/>
        <v>0</v>
      </c>
      <c r="CUQ70" s="3">
        <f t="shared" si="20"/>
        <v>0</v>
      </c>
      <c r="CUR70" s="3">
        <f t="shared" si="20"/>
        <v>0</v>
      </c>
      <c r="CUS70" s="3">
        <f t="shared" si="20"/>
        <v>0</v>
      </c>
      <c r="CUT70" s="3">
        <f t="shared" si="20"/>
        <v>0</v>
      </c>
      <c r="CUU70" s="3">
        <f t="shared" si="20"/>
        <v>0</v>
      </c>
      <c r="CUV70" s="3">
        <f t="shared" si="20"/>
        <v>0</v>
      </c>
      <c r="CUW70" s="3">
        <f t="shared" si="20"/>
        <v>0</v>
      </c>
      <c r="CUX70" s="3">
        <f t="shared" si="20"/>
        <v>0</v>
      </c>
      <c r="CUY70" s="3">
        <f t="shared" si="20"/>
        <v>0</v>
      </c>
      <c r="CUZ70" s="3">
        <f t="shared" si="20"/>
        <v>0</v>
      </c>
      <c r="CVA70" s="3">
        <f t="shared" si="20"/>
        <v>0</v>
      </c>
      <c r="CVB70" s="3">
        <f t="shared" si="20"/>
        <v>0</v>
      </c>
      <c r="CVC70" s="3">
        <f t="shared" si="20"/>
        <v>0</v>
      </c>
      <c r="CVD70" s="3">
        <f t="shared" si="20"/>
        <v>0</v>
      </c>
      <c r="CVE70" s="3">
        <f t="shared" si="20"/>
        <v>0</v>
      </c>
      <c r="CVF70" s="3">
        <f t="shared" si="20"/>
        <v>0</v>
      </c>
      <c r="CVG70" s="3">
        <f t="shared" si="20"/>
        <v>0</v>
      </c>
      <c r="CVH70" s="3">
        <f t="shared" si="20"/>
        <v>0</v>
      </c>
      <c r="CVI70" s="3">
        <f t="shared" si="20"/>
        <v>0</v>
      </c>
      <c r="CVJ70" s="3">
        <f t="shared" si="20"/>
        <v>0</v>
      </c>
      <c r="CVK70" s="3">
        <f t="shared" si="20"/>
        <v>0</v>
      </c>
      <c r="CVL70" s="3">
        <f t="shared" si="20"/>
        <v>0</v>
      </c>
      <c r="CVM70" s="3">
        <f t="shared" si="20"/>
        <v>0</v>
      </c>
      <c r="CVN70" s="3">
        <f t="shared" si="20"/>
        <v>0</v>
      </c>
      <c r="CVO70" s="3">
        <f t="shared" si="20"/>
        <v>0</v>
      </c>
      <c r="CVP70" s="3">
        <f t="shared" si="20"/>
        <v>0</v>
      </c>
      <c r="CVQ70" s="3">
        <f t="shared" si="20"/>
        <v>0</v>
      </c>
      <c r="CVR70" s="3">
        <f t="shared" si="20"/>
        <v>0</v>
      </c>
      <c r="CVS70" s="3">
        <f t="shared" si="20"/>
        <v>0</v>
      </c>
      <c r="CVT70" s="3">
        <f t="shared" si="20"/>
        <v>0</v>
      </c>
      <c r="CVU70" s="3">
        <f t="shared" si="20"/>
        <v>0</v>
      </c>
      <c r="CVV70" s="3">
        <f t="shared" si="20"/>
        <v>0</v>
      </c>
      <c r="CVW70" s="3">
        <f t="shared" si="20"/>
        <v>0</v>
      </c>
      <c r="CVX70" s="3">
        <f t="shared" si="20"/>
        <v>0</v>
      </c>
      <c r="CVY70" s="3">
        <f t="shared" si="20"/>
        <v>0</v>
      </c>
      <c r="CVZ70" s="3">
        <f t="shared" si="20"/>
        <v>0</v>
      </c>
      <c r="CWA70" s="3">
        <f t="shared" si="20"/>
        <v>0</v>
      </c>
      <c r="CWB70" s="3">
        <f t="shared" si="20"/>
        <v>0</v>
      </c>
      <c r="CWC70" s="3">
        <f t="shared" si="20"/>
        <v>0</v>
      </c>
      <c r="CWD70" s="3">
        <f t="shared" si="20"/>
        <v>0</v>
      </c>
      <c r="CWE70" s="3">
        <f t="shared" si="20"/>
        <v>0</v>
      </c>
      <c r="CWF70" s="3">
        <f t="shared" ref="CWF70:CYQ70" si="21">SUM(CWF59:CWF68)</f>
        <v>0</v>
      </c>
      <c r="CWG70" s="3">
        <f t="shared" si="21"/>
        <v>0</v>
      </c>
      <c r="CWH70" s="3">
        <f t="shared" si="21"/>
        <v>0</v>
      </c>
      <c r="CWI70" s="3">
        <f t="shared" si="21"/>
        <v>0</v>
      </c>
      <c r="CWJ70" s="3">
        <f t="shared" si="21"/>
        <v>0</v>
      </c>
      <c r="CWK70" s="3">
        <f t="shared" si="21"/>
        <v>0</v>
      </c>
      <c r="CWL70" s="3">
        <f t="shared" si="21"/>
        <v>0</v>
      </c>
      <c r="CWM70" s="3">
        <f t="shared" si="21"/>
        <v>0</v>
      </c>
      <c r="CWN70" s="3">
        <f t="shared" si="21"/>
        <v>0</v>
      </c>
      <c r="CWO70" s="3">
        <f t="shared" si="21"/>
        <v>0</v>
      </c>
      <c r="CWP70" s="3">
        <f t="shared" si="21"/>
        <v>0</v>
      </c>
      <c r="CWQ70" s="3">
        <f t="shared" si="21"/>
        <v>0</v>
      </c>
      <c r="CWR70" s="3">
        <f t="shared" si="21"/>
        <v>0</v>
      </c>
      <c r="CWS70" s="3">
        <f t="shared" si="21"/>
        <v>0</v>
      </c>
      <c r="CWT70" s="3">
        <f t="shared" si="21"/>
        <v>0</v>
      </c>
      <c r="CWU70" s="3">
        <f t="shared" si="21"/>
        <v>0</v>
      </c>
      <c r="CWV70" s="3">
        <f t="shared" si="21"/>
        <v>0</v>
      </c>
      <c r="CWW70" s="3">
        <f t="shared" si="21"/>
        <v>0</v>
      </c>
      <c r="CWX70" s="3">
        <f t="shared" si="21"/>
        <v>0</v>
      </c>
      <c r="CWY70" s="3">
        <f t="shared" si="21"/>
        <v>0</v>
      </c>
      <c r="CWZ70" s="3">
        <f t="shared" si="21"/>
        <v>0</v>
      </c>
      <c r="CXA70" s="3">
        <f t="shared" si="21"/>
        <v>0</v>
      </c>
      <c r="CXB70" s="3">
        <f t="shared" si="21"/>
        <v>0</v>
      </c>
      <c r="CXC70" s="3">
        <f t="shared" si="21"/>
        <v>0</v>
      </c>
      <c r="CXD70" s="3">
        <f t="shared" si="21"/>
        <v>0</v>
      </c>
      <c r="CXE70" s="3">
        <f t="shared" si="21"/>
        <v>0</v>
      </c>
      <c r="CXF70" s="3">
        <f t="shared" si="21"/>
        <v>0</v>
      </c>
      <c r="CXG70" s="3">
        <f t="shared" si="21"/>
        <v>0</v>
      </c>
      <c r="CXH70" s="3">
        <f t="shared" si="21"/>
        <v>0</v>
      </c>
      <c r="CXI70" s="3">
        <f t="shared" si="21"/>
        <v>0</v>
      </c>
      <c r="CXJ70" s="3">
        <f t="shared" si="21"/>
        <v>0</v>
      </c>
      <c r="CXK70" s="3">
        <f t="shared" si="21"/>
        <v>0</v>
      </c>
      <c r="CXL70" s="3">
        <f t="shared" si="21"/>
        <v>0</v>
      </c>
      <c r="CXM70" s="3">
        <f t="shared" si="21"/>
        <v>0</v>
      </c>
      <c r="CXN70" s="3">
        <f t="shared" si="21"/>
        <v>0</v>
      </c>
      <c r="CXO70" s="3">
        <f t="shared" si="21"/>
        <v>0</v>
      </c>
      <c r="CXP70" s="3">
        <f t="shared" si="21"/>
        <v>0</v>
      </c>
      <c r="CXQ70" s="3">
        <f t="shared" si="21"/>
        <v>0</v>
      </c>
      <c r="CXR70" s="3">
        <f t="shared" si="21"/>
        <v>0</v>
      </c>
      <c r="CXS70" s="3">
        <f t="shared" si="21"/>
        <v>0</v>
      </c>
      <c r="CXT70" s="3">
        <f t="shared" si="21"/>
        <v>0</v>
      </c>
      <c r="CXU70" s="3">
        <f t="shared" si="21"/>
        <v>0</v>
      </c>
      <c r="CXV70" s="3">
        <f t="shared" si="21"/>
        <v>0</v>
      </c>
      <c r="CXW70" s="3">
        <f t="shared" si="21"/>
        <v>0</v>
      </c>
      <c r="CXX70" s="3">
        <f t="shared" si="21"/>
        <v>0</v>
      </c>
      <c r="CXY70" s="3">
        <f t="shared" si="21"/>
        <v>0</v>
      </c>
      <c r="CXZ70" s="3">
        <f t="shared" si="21"/>
        <v>0</v>
      </c>
      <c r="CYA70" s="3">
        <f t="shared" si="21"/>
        <v>0</v>
      </c>
      <c r="CYB70" s="3">
        <f t="shared" si="21"/>
        <v>0</v>
      </c>
      <c r="CYC70" s="3">
        <f t="shared" si="21"/>
        <v>0</v>
      </c>
      <c r="CYD70" s="3">
        <f t="shared" si="21"/>
        <v>0</v>
      </c>
      <c r="CYE70" s="3">
        <f t="shared" si="21"/>
        <v>0</v>
      </c>
      <c r="CYF70" s="3">
        <f t="shared" si="21"/>
        <v>0</v>
      </c>
      <c r="CYG70" s="3">
        <f t="shared" si="21"/>
        <v>0</v>
      </c>
      <c r="CYH70" s="3">
        <f t="shared" si="21"/>
        <v>0</v>
      </c>
      <c r="CYI70" s="3">
        <f t="shared" si="21"/>
        <v>0</v>
      </c>
      <c r="CYJ70" s="3">
        <f t="shared" si="21"/>
        <v>0</v>
      </c>
      <c r="CYK70" s="3">
        <f t="shared" si="21"/>
        <v>0</v>
      </c>
      <c r="CYL70" s="3">
        <f t="shared" si="21"/>
        <v>0</v>
      </c>
      <c r="CYM70" s="3">
        <f t="shared" si="21"/>
        <v>0</v>
      </c>
      <c r="CYN70" s="3">
        <f t="shared" si="21"/>
        <v>0</v>
      </c>
      <c r="CYO70" s="3">
        <f t="shared" si="21"/>
        <v>0</v>
      </c>
      <c r="CYP70" s="3">
        <f t="shared" si="21"/>
        <v>0</v>
      </c>
      <c r="CYQ70" s="3">
        <f t="shared" si="21"/>
        <v>0</v>
      </c>
      <c r="CYR70" s="3">
        <f t="shared" ref="CYR70:DBC70" si="22">SUM(CYR59:CYR68)</f>
        <v>0</v>
      </c>
      <c r="CYS70" s="3">
        <f t="shared" si="22"/>
        <v>0</v>
      </c>
      <c r="CYT70" s="3">
        <f t="shared" si="22"/>
        <v>0</v>
      </c>
      <c r="CYU70" s="3">
        <f t="shared" si="22"/>
        <v>0</v>
      </c>
      <c r="CYV70" s="3">
        <f t="shared" si="22"/>
        <v>0</v>
      </c>
      <c r="CYW70" s="3">
        <f t="shared" si="22"/>
        <v>0</v>
      </c>
      <c r="CYX70" s="3">
        <f t="shared" si="22"/>
        <v>0</v>
      </c>
      <c r="CYY70" s="3">
        <f t="shared" si="22"/>
        <v>0</v>
      </c>
      <c r="CYZ70" s="3">
        <f t="shared" si="22"/>
        <v>0</v>
      </c>
      <c r="CZA70" s="3">
        <f t="shared" si="22"/>
        <v>0</v>
      </c>
      <c r="CZB70" s="3">
        <f t="shared" si="22"/>
        <v>0</v>
      </c>
      <c r="CZC70" s="3">
        <f t="shared" si="22"/>
        <v>0</v>
      </c>
      <c r="CZD70" s="3">
        <f t="shared" si="22"/>
        <v>0</v>
      </c>
      <c r="CZE70" s="3">
        <f t="shared" si="22"/>
        <v>0</v>
      </c>
      <c r="CZF70" s="3">
        <f t="shared" si="22"/>
        <v>0</v>
      </c>
      <c r="CZG70" s="3">
        <f t="shared" si="22"/>
        <v>0</v>
      </c>
      <c r="CZH70" s="3">
        <f t="shared" si="22"/>
        <v>0</v>
      </c>
      <c r="CZI70" s="3">
        <f t="shared" si="22"/>
        <v>0</v>
      </c>
      <c r="CZJ70" s="3">
        <f t="shared" si="22"/>
        <v>0</v>
      </c>
      <c r="CZK70" s="3">
        <f t="shared" si="22"/>
        <v>0</v>
      </c>
      <c r="CZL70" s="3">
        <f t="shared" si="22"/>
        <v>0</v>
      </c>
      <c r="CZM70" s="3">
        <f t="shared" si="22"/>
        <v>0</v>
      </c>
      <c r="CZN70" s="3">
        <f t="shared" si="22"/>
        <v>0</v>
      </c>
      <c r="CZO70" s="3">
        <f t="shared" si="22"/>
        <v>0</v>
      </c>
      <c r="CZP70" s="3">
        <f t="shared" si="22"/>
        <v>0</v>
      </c>
      <c r="CZQ70" s="3">
        <f t="shared" si="22"/>
        <v>0</v>
      </c>
      <c r="CZR70" s="3">
        <f t="shared" si="22"/>
        <v>0</v>
      </c>
      <c r="CZS70" s="3">
        <f t="shared" si="22"/>
        <v>0</v>
      </c>
      <c r="CZT70" s="3">
        <f t="shared" si="22"/>
        <v>0</v>
      </c>
      <c r="CZU70" s="3">
        <f t="shared" si="22"/>
        <v>0</v>
      </c>
      <c r="CZV70" s="3">
        <f t="shared" si="22"/>
        <v>0</v>
      </c>
      <c r="CZW70" s="3">
        <f t="shared" si="22"/>
        <v>0</v>
      </c>
      <c r="CZX70" s="3">
        <f t="shared" si="22"/>
        <v>0</v>
      </c>
      <c r="CZY70" s="3">
        <f t="shared" si="22"/>
        <v>0</v>
      </c>
      <c r="CZZ70" s="3">
        <f t="shared" si="22"/>
        <v>0</v>
      </c>
      <c r="DAA70" s="3">
        <f t="shared" si="22"/>
        <v>0</v>
      </c>
      <c r="DAB70" s="3">
        <f t="shared" si="22"/>
        <v>0</v>
      </c>
      <c r="DAC70" s="3">
        <f t="shared" si="22"/>
        <v>0</v>
      </c>
      <c r="DAD70" s="3">
        <f t="shared" si="22"/>
        <v>0</v>
      </c>
      <c r="DAE70" s="3">
        <f t="shared" si="22"/>
        <v>0</v>
      </c>
      <c r="DAF70" s="3">
        <f t="shared" si="22"/>
        <v>0</v>
      </c>
      <c r="DAG70" s="3">
        <f t="shared" si="22"/>
        <v>0</v>
      </c>
      <c r="DAH70" s="3">
        <f t="shared" si="22"/>
        <v>0</v>
      </c>
      <c r="DAI70" s="3">
        <f t="shared" si="22"/>
        <v>0</v>
      </c>
      <c r="DAJ70" s="3">
        <f t="shared" si="22"/>
        <v>0</v>
      </c>
      <c r="DAK70" s="3">
        <f t="shared" si="22"/>
        <v>0</v>
      </c>
      <c r="DAL70" s="3">
        <f t="shared" si="22"/>
        <v>0</v>
      </c>
      <c r="DAM70" s="3">
        <f t="shared" si="22"/>
        <v>0</v>
      </c>
      <c r="DAN70" s="3">
        <f t="shared" si="22"/>
        <v>0</v>
      </c>
      <c r="DAO70" s="3">
        <f t="shared" si="22"/>
        <v>0</v>
      </c>
      <c r="DAP70" s="3">
        <f t="shared" si="22"/>
        <v>0</v>
      </c>
      <c r="DAQ70" s="3">
        <f t="shared" si="22"/>
        <v>0</v>
      </c>
      <c r="DAR70" s="3">
        <f t="shared" si="22"/>
        <v>0</v>
      </c>
      <c r="DAS70" s="3">
        <f t="shared" si="22"/>
        <v>0</v>
      </c>
      <c r="DAT70" s="3">
        <f t="shared" si="22"/>
        <v>0</v>
      </c>
      <c r="DAU70" s="3">
        <f t="shared" si="22"/>
        <v>0</v>
      </c>
      <c r="DAV70" s="3">
        <f t="shared" si="22"/>
        <v>0</v>
      </c>
      <c r="DAW70" s="3">
        <f t="shared" si="22"/>
        <v>0</v>
      </c>
      <c r="DAX70" s="3">
        <f t="shared" si="22"/>
        <v>0</v>
      </c>
      <c r="DAY70" s="3">
        <f t="shared" si="22"/>
        <v>0</v>
      </c>
      <c r="DAZ70" s="3">
        <f t="shared" si="22"/>
        <v>0</v>
      </c>
      <c r="DBA70" s="3">
        <f t="shared" si="22"/>
        <v>0</v>
      </c>
      <c r="DBB70" s="3">
        <f t="shared" si="22"/>
        <v>0</v>
      </c>
      <c r="DBC70" s="3">
        <f t="shared" si="22"/>
        <v>0</v>
      </c>
      <c r="DBD70" s="3">
        <f t="shared" ref="DBD70:DDO70" si="23">SUM(DBD59:DBD68)</f>
        <v>0</v>
      </c>
      <c r="DBE70" s="3">
        <f t="shared" si="23"/>
        <v>0</v>
      </c>
      <c r="DBF70" s="3">
        <f t="shared" si="23"/>
        <v>0</v>
      </c>
      <c r="DBG70" s="3">
        <f t="shared" si="23"/>
        <v>0</v>
      </c>
      <c r="DBH70" s="3">
        <f t="shared" si="23"/>
        <v>0</v>
      </c>
      <c r="DBI70" s="3">
        <f t="shared" si="23"/>
        <v>0</v>
      </c>
      <c r="DBJ70" s="3">
        <f t="shared" si="23"/>
        <v>0</v>
      </c>
      <c r="DBK70" s="3">
        <f t="shared" si="23"/>
        <v>0</v>
      </c>
      <c r="DBL70" s="3">
        <f t="shared" si="23"/>
        <v>0</v>
      </c>
      <c r="DBM70" s="3">
        <f t="shared" si="23"/>
        <v>0</v>
      </c>
      <c r="DBN70" s="3">
        <f t="shared" si="23"/>
        <v>0</v>
      </c>
      <c r="DBO70" s="3">
        <f t="shared" si="23"/>
        <v>0</v>
      </c>
      <c r="DBP70" s="3">
        <f t="shared" si="23"/>
        <v>0</v>
      </c>
      <c r="DBQ70" s="3">
        <f t="shared" si="23"/>
        <v>0</v>
      </c>
      <c r="DBR70" s="3">
        <f t="shared" si="23"/>
        <v>0</v>
      </c>
      <c r="DBS70" s="3">
        <f t="shared" si="23"/>
        <v>0</v>
      </c>
      <c r="DBT70" s="3">
        <f t="shared" si="23"/>
        <v>0</v>
      </c>
      <c r="DBU70" s="3">
        <f t="shared" si="23"/>
        <v>0</v>
      </c>
      <c r="DBV70" s="3">
        <f t="shared" si="23"/>
        <v>0</v>
      </c>
      <c r="DBW70" s="3">
        <f t="shared" si="23"/>
        <v>0</v>
      </c>
      <c r="DBX70" s="3">
        <f t="shared" si="23"/>
        <v>0</v>
      </c>
      <c r="DBY70" s="3">
        <f t="shared" si="23"/>
        <v>0</v>
      </c>
      <c r="DBZ70" s="3">
        <f t="shared" si="23"/>
        <v>0</v>
      </c>
      <c r="DCA70" s="3">
        <f t="shared" si="23"/>
        <v>0</v>
      </c>
      <c r="DCB70" s="3">
        <f t="shared" si="23"/>
        <v>0</v>
      </c>
      <c r="DCC70" s="3">
        <f t="shared" si="23"/>
        <v>0</v>
      </c>
      <c r="DCD70" s="3">
        <f t="shared" si="23"/>
        <v>0</v>
      </c>
      <c r="DCE70" s="3">
        <f t="shared" si="23"/>
        <v>0</v>
      </c>
      <c r="DCF70" s="3">
        <f t="shared" si="23"/>
        <v>0</v>
      </c>
      <c r="DCG70" s="3">
        <f t="shared" si="23"/>
        <v>0</v>
      </c>
      <c r="DCH70" s="3">
        <f t="shared" si="23"/>
        <v>0</v>
      </c>
      <c r="DCI70" s="3">
        <f t="shared" si="23"/>
        <v>0</v>
      </c>
      <c r="DCJ70" s="3">
        <f t="shared" si="23"/>
        <v>0</v>
      </c>
      <c r="DCK70" s="3">
        <f t="shared" si="23"/>
        <v>0</v>
      </c>
      <c r="DCL70" s="3">
        <f t="shared" si="23"/>
        <v>0</v>
      </c>
      <c r="DCM70" s="3">
        <f t="shared" si="23"/>
        <v>0</v>
      </c>
      <c r="DCN70" s="3">
        <f t="shared" si="23"/>
        <v>0</v>
      </c>
      <c r="DCO70" s="3">
        <f t="shared" si="23"/>
        <v>0</v>
      </c>
      <c r="DCP70" s="3">
        <f t="shared" si="23"/>
        <v>0</v>
      </c>
      <c r="DCQ70" s="3">
        <f t="shared" si="23"/>
        <v>0</v>
      </c>
      <c r="DCR70" s="3">
        <f t="shared" si="23"/>
        <v>0</v>
      </c>
      <c r="DCS70" s="3">
        <f t="shared" si="23"/>
        <v>0</v>
      </c>
      <c r="DCT70" s="3">
        <f t="shared" si="23"/>
        <v>0</v>
      </c>
      <c r="DCU70" s="3">
        <f t="shared" si="23"/>
        <v>0</v>
      </c>
      <c r="DCV70" s="3">
        <f t="shared" si="23"/>
        <v>0</v>
      </c>
      <c r="DCW70" s="3">
        <f t="shared" si="23"/>
        <v>0</v>
      </c>
      <c r="DCX70" s="3">
        <f t="shared" si="23"/>
        <v>0</v>
      </c>
      <c r="DCY70" s="3">
        <f t="shared" si="23"/>
        <v>0</v>
      </c>
      <c r="DCZ70" s="3">
        <f t="shared" si="23"/>
        <v>0</v>
      </c>
      <c r="DDA70" s="3">
        <f t="shared" si="23"/>
        <v>0</v>
      </c>
      <c r="DDB70" s="3">
        <f t="shared" si="23"/>
        <v>0</v>
      </c>
      <c r="DDC70" s="3">
        <f t="shared" si="23"/>
        <v>0</v>
      </c>
      <c r="DDD70" s="3">
        <f t="shared" si="23"/>
        <v>0</v>
      </c>
      <c r="DDE70" s="3">
        <f t="shared" si="23"/>
        <v>0</v>
      </c>
      <c r="DDF70" s="3">
        <f t="shared" si="23"/>
        <v>0</v>
      </c>
      <c r="DDG70" s="3">
        <f t="shared" si="23"/>
        <v>0</v>
      </c>
      <c r="DDH70" s="3">
        <f t="shared" si="23"/>
        <v>0</v>
      </c>
      <c r="DDI70" s="3">
        <f t="shared" si="23"/>
        <v>0</v>
      </c>
      <c r="DDJ70" s="3">
        <f t="shared" si="23"/>
        <v>0</v>
      </c>
      <c r="DDK70" s="3">
        <f t="shared" si="23"/>
        <v>0</v>
      </c>
      <c r="DDL70" s="3">
        <f t="shared" si="23"/>
        <v>0</v>
      </c>
      <c r="DDM70" s="3">
        <f t="shared" si="23"/>
        <v>0</v>
      </c>
      <c r="DDN70" s="3">
        <f t="shared" si="23"/>
        <v>0</v>
      </c>
      <c r="DDO70" s="3">
        <f t="shared" si="23"/>
        <v>0</v>
      </c>
      <c r="DDP70" s="3">
        <f t="shared" ref="DDP70:DGA70" si="24">SUM(DDP59:DDP68)</f>
        <v>0</v>
      </c>
      <c r="DDQ70" s="3">
        <f t="shared" si="24"/>
        <v>0</v>
      </c>
      <c r="DDR70" s="3">
        <f t="shared" si="24"/>
        <v>0</v>
      </c>
      <c r="DDS70" s="3">
        <f t="shared" si="24"/>
        <v>0</v>
      </c>
      <c r="DDT70" s="3">
        <f t="shared" si="24"/>
        <v>0</v>
      </c>
      <c r="DDU70" s="3">
        <f t="shared" si="24"/>
        <v>0</v>
      </c>
      <c r="DDV70" s="3">
        <f t="shared" si="24"/>
        <v>0</v>
      </c>
      <c r="DDW70" s="3">
        <f t="shared" si="24"/>
        <v>0</v>
      </c>
      <c r="DDX70" s="3">
        <f t="shared" si="24"/>
        <v>0</v>
      </c>
      <c r="DDY70" s="3">
        <f t="shared" si="24"/>
        <v>0</v>
      </c>
      <c r="DDZ70" s="3">
        <f t="shared" si="24"/>
        <v>0</v>
      </c>
      <c r="DEA70" s="3">
        <f t="shared" si="24"/>
        <v>0</v>
      </c>
      <c r="DEB70" s="3">
        <f t="shared" si="24"/>
        <v>0</v>
      </c>
      <c r="DEC70" s="3">
        <f t="shared" si="24"/>
        <v>0</v>
      </c>
      <c r="DED70" s="3">
        <f t="shared" si="24"/>
        <v>0</v>
      </c>
      <c r="DEE70" s="3">
        <f t="shared" si="24"/>
        <v>0</v>
      </c>
      <c r="DEF70" s="3">
        <f t="shared" si="24"/>
        <v>0</v>
      </c>
      <c r="DEG70" s="3">
        <f t="shared" si="24"/>
        <v>0</v>
      </c>
      <c r="DEH70" s="3">
        <f t="shared" si="24"/>
        <v>0</v>
      </c>
      <c r="DEI70" s="3">
        <f t="shared" si="24"/>
        <v>0</v>
      </c>
      <c r="DEJ70" s="3">
        <f t="shared" si="24"/>
        <v>0</v>
      </c>
      <c r="DEK70" s="3">
        <f t="shared" si="24"/>
        <v>0</v>
      </c>
      <c r="DEL70" s="3">
        <f t="shared" si="24"/>
        <v>0</v>
      </c>
      <c r="DEM70" s="3">
        <f t="shared" si="24"/>
        <v>0</v>
      </c>
      <c r="DEN70" s="3">
        <f t="shared" si="24"/>
        <v>0</v>
      </c>
      <c r="DEO70" s="3">
        <f t="shared" si="24"/>
        <v>0</v>
      </c>
      <c r="DEP70" s="3">
        <f t="shared" si="24"/>
        <v>0</v>
      </c>
      <c r="DEQ70" s="3">
        <f t="shared" si="24"/>
        <v>0</v>
      </c>
      <c r="DER70" s="3">
        <f t="shared" si="24"/>
        <v>0</v>
      </c>
      <c r="DES70" s="3">
        <f t="shared" si="24"/>
        <v>0</v>
      </c>
      <c r="DET70" s="3">
        <f t="shared" si="24"/>
        <v>0</v>
      </c>
      <c r="DEU70" s="3">
        <f t="shared" si="24"/>
        <v>0</v>
      </c>
      <c r="DEV70" s="3">
        <f t="shared" si="24"/>
        <v>0</v>
      </c>
      <c r="DEW70" s="3">
        <f t="shared" si="24"/>
        <v>0</v>
      </c>
      <c r="DEX70" s="3">
        <f t="shared" si="24"/>
        <v>0</v>
      </c>
      <c r="DEY70" s="3">
        <f t="shared" si="24"/>
        <v>0</v>
      </c>
      <c r="DEZ70" s="3">
        <f t="shared" si="24"/>
        <v>0</v>
      </c>
      <c r="DFA70" s="3">
        <f t="shared" si="24"/>
        <v>0</v>
      </c>
      <c r="DFB70" s="3">
        <f t="shared" si="24"/>
        <v>0</v>
      </c>
      <c r="DFC70" s="3">
        <f t="shared" si="24"/>
        <v>0</v>
      </c>
      <c r="DFD70" s="3">
        <f t="shared" si="24"/>
        <v>0</v>
      </c>
      <c r="DFE70" s="3">
        <f t="shared" si="24"/>
        <v>0</v>
      </c>
      <c r="DFF70" s="3">
        <f t="shared" si="24"/>
        <v>0</v>
      </c>
      <c r="DFG70" s="3">
        <f t="shared" si="24"/>
        <v>0</v>
      </c>
      <c r="DFH70" s="3">
        <f t="shared" si="24"/>
        <v>0</v>
      </c>
      <c r="DFI70" s="3">
        <f t="shared" si="24"/>
        <v>0</v>
      </c>
      <c r="DFJ70" s="3">
        <f t="shared" si="24"/>
        <v>0</v>
      </c>
      <c r="DFK70" s="3">
        <f t="shared" si="24"/>
        <v>0</v>
      </c>
      <c r="DFL70" s="3">
        <f t="shared" si="24"/>
        <v>0</v>
      </c>
      <c r="DFM70" s="3">
        <f t="shared" si="24"/>
        <v>0</v>
      </c>
      <c r="DFN70" s="3">
        <f t="shared" si="24"/>
        <v>0</v>
      </c>
      <c r="DFO70" s="3">
        <f t="shared" si="24"/>
        <v>0</v>
      </c>
      <c r="DFP70" s="3">
        <f t="shared" si="24"/>
        <v>0</v>
      </c>
      <c r="DFQ70" s="3">
        <f t="shared" si="24"/>
        <v>0</v>
      </c>
      <c r="DFR70" s="3">
        <f t="shared" si="24"/>
        <v>0</v>
      </c>
      <c r="DFS70" s="3">
        <f t="shared" si="24"/>
        <v>0</v>
      </c>
      <c r="DFT70" s="3">
        <f t="shared" si="24"/>
        <v>0</v>
      </c>
      <c r="DFU70" s="3">
        <f t="shared" si="24"/>
        <v>0</v>
      </c>
      <c r="DFV70" s="3">
        <f t="shared" si="24"/>
        <v>0</v>
      </c>
      <c r="DFW70" s="3">
        <f t="shared" si="24"/>
        <v>0</v>
      </c>
      <c r="DFX70" s="3">
        <f t="shared" si="24"/>
        <v>0</v>
      </c>
      <c r="DFY70" s="3">
        <f t="shared" si="24"/>
        <v>0</v>
      </c>
      <c r="DFZ70" s="3">
        <f t="shared" si="24"/>
        <v>0</v>
      </c>
      <c r="DGA70" s="3">
        <f t="shared" si="24"/>
        <v>0</v>
      </c>
      <c r="DGB70" s="3">
        <f t="shared" ref="DGB70:DIM70" si="25">SUM(DGB59:DGB68)</f>
        <v>0</v>
      </c>
      <c r="DGC70" s="3">
        <f t="shared" si="25"/>
        <v>0</v>
      </c>
      <c r="DGD70" s="3">
        <f t="shared" si="25"/>
        <v>0</v>
      </c>
      <c r="DGE70" s="3">
        <f t="shared" si="25"/>
        <v>0</v>
      </c>
      <c r="DGF70" s="3">
        <f t="shared" si="25"/>
        <v>0</v>
      </c>
      <c r="DGG70" s="3">
        <f t="shared" si="25"/>
        <v>0</v>
      </c>
      <c r="DGH70" s="3">
        <f t="shared" si="25"/>
        <v>0</v>
      </c>
      <c r="DGI70" s="3">
        <f t="shared" si="25"/>
        <v>0</v>
      </c>
      <c r="DGJ70" s="3">
        <f t="shared" si="25"/>
        <v>0</v>
      </c>
      <c r="DGK70" s="3">
        <f t="shared" si="25"/>
        <v>0</v>
      </c>
      <c r="DGL70" s="3">
        <f t="shared" si="25"/>
        <v>0</v>
      </c>
      <c r="DGM70" s="3">
        <f t="shared" si="25"/>
        <v>0</v>
      </c>
      <c r="DGN70" s="3">
        <f t="shared" si="25"/>
        <v>0</v>
      </c>
      <c r="DGO70" s="3">
        <f t="shared" si="25"/>
        <v>0</v>
      </c>
      <c r="DGP70" s="3">
        <f t="shared" si="25"/>
        <v>0</v>
      </c>
      <c r="DGQ70" s="3">
        <f t="shared" si="25"/>
        <v>0</v>
      </c>
      <c r="DGR70" s="3">
        <f t="shared" si="25"/>
        <v>0</v>
      </c>
      <c r="DGS70" s="3">
        <f t="shared" si="25"/>
        <v>0</v>
      </c>
      <c r="DGT70" s="3">
        <f t="shared" si="25"/>
        <v>0</v>
      </c>
      <c r="DGU70" s="3">
        <f t="shared" si="25"/>
        <v>0</v>
      </c>
      <c r="DGV70" s="3">
        <f t="shared" si="25"/>
        <v>0</v>
      </c>
      <c r="DGW70" s="3">
        <f t="shared" si="25"/>
        <v>0</v>
      </c>
      <c r="DGX70" s="3">
        <f t="shared" si="25"/>
        <v>0</v>
      </c>
      <c r="DGY70" s="3">
        <f t="shared" si="25"/>
        <v>0</v>
      </c>
      <c r="DGZ70" s="3">
        <f t="shared" si="25"/>
        <v>0</v>
      </c>
      <c r="DHA70" s="3">
        <f t="shared" si="25"/>
        <v>0</v>
      </c>
      <c r="DHB70" s="3">
        <f t="shared" si="25"/>
        <v>0</v>
      </c>
      <c r="DHC70" s="3">
        <f t="shared" si="25"/>
        <v>0</v>
      </c>
      <c r="DHD70" s="3">
        <f t="shared" si="25"/>
        <v>0</v>
      </c>
      <c r="DHE70" s="3">
        <f t="shared" si="25"/>
        <v>0</v>
      </c>
      <c r="DHF70" s="3">
        <f t="shared" si="25"/>
        <v>0</v>
      </c>
      <c r="DHG70" s="3">
        <f t="shared" si="25"/>
        <v>0</v>
      </c>
      <c r="DHH70" s="3">
        <f t="shared" si="25"/>
        <v>0</v>
      </c>
      <c r="DHI70" s="3">
        <f t="shared" si="25"/>
        <v>0</v>
      </c>
      <c r="DHJ70" s="3">
        <f t="shared" si="25"/>
        <v>0</v>
      </c>
      <c r="DHK70" s="3">
        <f t="shared" si="25"/>
        <v>0</v>
      </c>
      <c r="DHL70" s="3">
        <f t="shared" si="25"/>
        <v>0</v>
      </c>
      <c r="DHM70" s="3">
        <f t="shared" si="25"/>
        <v>0</v>
      </c>
      <c r="DHN70" s="3">
        <f t="shared" si="25"/>
        <v>0</v>
      </c>
      <c r="DHO70" s="3">
        <f t="shared" si="25"/>
        <v>0</v>
      </c>
      <c r="DHP70" s="3">
        <f t="shared" si="25"/>
        <v>0</v>
      </c>
      <c r="DHQ70" s="3">
        <f t="shared" si="25"/>
        <v>0</v>
      </c>
      <c r="DHR70" s="3">
        <f t="shared" si="25"/>
        <v>0</v>
      </c>
      <c r="DHS70" s="3">
        <f t="shared" si="25"/>
        <v>0</v>
      </c>
      <c r="DHT70" s="3">
        <f t="shared" si="25"/>
        <v>0</v>
      </c>
      <c r="DHU70" s="3">
        <f t="shared" si="25"/>
        <v>0</v>
      </c>
      <c r="DHV70" s="3">
        <f t="shared" si="25"/>
        <v>0</v>
      </c>
      <c r="DHW70" s="3">
        <f t="shared" si="25"/>
        <v>0</v>
      </c>
      <c r="DHX70" s="3">
        <f t="shared" si="25"/>
        <v>0</v>
      </c>
      <c r="DHY70" s="3">
        <f t="shared" si="25"/>
        <v>0</v>
      </c>
      <c r="DHZ70" s="3">
        <f t="shared" si="25"/>
        <v>0</v>
      </c>
      <c r="DIA70" s="3">
        <f t="shared" si="25"/>
        <v>0</v>
      </c>
      <c r="DIB70" s="3">
        <f t="shared" si="25"/>
        <v>0</v>
      </c>
      <c r="DIC70" s="3">
        <f t="shared" si="25"/>
        <v>0</v>
      </c>
      <c r="DID70" s="3">
        <f t="shared" si="25"/>
        <v>0</v>
      </c>
      <c r="DIE70" s="3">
        <f t="shared" si="25"/>
        <v>0</v>
      </c>
      <c r="DIF70" s="3">
        <f t="shared" si="25"/>
        <v>0</v>
      </c>
      <c r="DIG70" s="3">
        <f t="shared" si="25"/>
        <v>0</v>
      </c>
      <c r="DIH70" s="3">
        <f t="shared" si="25"/>
        <v>0</v>
      </c>
      <c r="DII70" s="3">
        <f t="shared" si="25"/>
        <v>0</v>
      </c>
      <c r="DIJ70" s="3">
        <f t="shared" si="25"/>
        <v>0</v>
      </c>
      <c r="DIK70" s="3">
        <f t="shared" si="25"/>
        <v>0</v>
      </c>
      <c r="DIL70" s="3">
        <f t="shared" si="25"/>
        <v>0</v>
      </c>
      <c r="DIM70" s="3">
        <f t="shared" si="25"/>
        <v>0</v>
      </c>
      <c r="DIN70" s="3">
        <f t="shared" ref="DIN70:DKY70" si="26">SUM(DIN59:DIN68)</f>
        <v>0</v>
      </c>
      <c r="DIO70" s="3">
        <f t="shared" si="26"/>
        <v>0</v>
      </c>
      <c r="DIP70" s="3">
        <f t="shared" si="26"/>
        <v>0</v>
      </c>
      <c r="DIQ70" s="3">
        <f t="shared" si="26"/>
        <v>0</v>
      </c>
      <c r="DIR70" s="3">
        <f t="shared" si="26"/>
        <v>0</v>
      </c>
      <c r="DIS70" s="3">
        <f t="shared" si="26"/>
        <v>0</v>
      </c>
      <c r="DIT70" s="3">
        <f t="shared" si="26"/>
        <v>0</v>
      </c>
      <c r="DIU70" s="3">
        <f t="shared" si="26"/>
        <v>0</v>
      </c>
      <c r="DIV70" s="3">
        <f t="shared" si="26"/>
        <v>0</v>
      </c>
      <c r="DIW70" s="3">
        <f t="shared" si="26"/>
        <v>0</v>
      </c>
      <c r="DIX70" s="3">
        <f t="shared" si="26"/>
        <v>0</v>
      </c>
      <c r="DIY70" s="3">
        <f t="shared" si="26"/>
        <v>0</v>
      </c>
      <c r="DIZ70" s="3">
        <f t="shared" si="26"/>
        <v>0</v>
      </c>
      <c r="DJA70" s="3">
        <f t="shared" si="26"/>
        <v>0</v>
      </c>
      <c r="DJB70" s="3">
        <f t="shared" si="26"/>
        <v>0</v>
      </c>
      <c r="DJC70" s="3">
        <f t="shared" si="26"/>
        <v>0</v>
      </c>
      <c r="DJD70" s="3">
        <f t="shared" si="26"/>
        <v>0</v>
      </c>
      <c r="DJE70" s="3">
        <f t="shared" si="26"/>
        <v>0</v>
      </c>
      <c r="DJF70" s="3">
        <f t="shared" si="26"/>
        <v>0</v>
      </c>
      <c r="DJG70" s="3">
        <f t="shared" si="26"/>
        <v>0</v>
      </c>
      <c r="DJH70" s="3">
        <f t="shared" si="26"/>
        <v>0</v>
      </c>
      <c r="DJI70" s="3">
        <f t="shared" si="26"/>
        <v>0</v>
      </c>
      <c r="DJJ70" s="3">
        <f t="shared" si="26"/>
        <v>0</v>
      </c>
      <c r="DJK70" s="3">
        <f t="shared" si="26"/>
        <v>0</v>
      </c>
      <c r="DJL70" s="3">
        <f t="shared" si="26"/>
        <v>0</v>
      </c>
      <c r="DJM70" s="3">
        <f t="shared" si="26"/>
        <v>0</v>
      </c>
      <c r="DJN70" s="3">
        <f t="shared" si="26"/>
        <v>0</v>
      </c>
      <c r="DJO70" s="3">
        <f t="shared" si="26"/>
        <v>0</v>
      </c>
      <c r="DJP70" s="3">
        <f t="shared" si="26"/>
        <v>0</v>
      </c>
      <c r="DJQ70" s="3">
        <f t="shared" si="26"/>
        <v>0</v>
      </c>
      <c r="DJR70" s="3">
        <f t="shared" si="26"/>
        <v>0</v>
      </c>
      <c r="DJS70" s="3">
        <f t="shared" si="26"/>
        <v>0</v>
      </c>
      <c r="DJT70" s="3">
        <f t="shared" si="26"/>
        <v>0</v>
      </c>
      <c r="DJU70" s="3">
        <f t="shared" si="26"/>
        <v>0</v>
      </c>
      <c r="DJV70" s="3">
        <f t="shared" si="26"/>
        <v>0</v>
      </c>
      <c r="DJW70" s="3">
        <f t="shared" si="26"/>
        <v>0</v>
      </c>
      <c r="DJX70" s="3">
        <f t="shared" si="26"/>
        <v>0</v>
      </c>
      <c r="DJY70" s="3">
        <f t="shared" si="26"/>
        <v>0</v>
      </c>
      <c r="DJZ70" s="3">
        <f t="shared" si="26"/>
        <v>0</v>
      </c>
      <c r="DKA70" s="3">
        <f t="shared" si="26"/>
        <v>0</v>
      </c>
      <c r="DKB70" s="3">
        <f t="shared" si="26"/>
        <v>0</v>
      </c>
      <c r="DKC70" s="3">
        <f t="shared" si="26"/>
        <v>0</v>
      </c>
      <c r="DKD70" s="3">
        <f t="shared" si="26"/>
        <v>0</v>
      </c>
      <c r="DKE70" s="3">
        <f t="shared" si="26"/>
        <v>0</v>
      </c>
      <c r="DKF70" s="3">
        <f t="shared" si="26"/>
        <v>0</v>
      </c>
      <c r="DKG70" s="3">
        <f t="shared" si="26"/>
        <v>0</v>
      </c>
      <c r="DKH70" s="3">
        <f t="shared" si="26"/>
        <v>0</v>
      </c>
      <c r="DKI70" s="3">
        <f t="shared" si="26"/>
        <v>0</v>
      </c>
      <c r="DKJ70" s="3">
        <f t="shared" si="26"/>
        <v>0</v>
      </c>
      <c r="DKK70" s="3">
        <f t="shared" si="26"/>
        <v>0</v>
      </c>
      <c r="DKL70" s="3">
        <f t="shared" si="26"/>
        <v>0</v>
      </c>
      <c r="DKM70" s="3">
        <f t="shared" si="26"/>
        <v>0</v>
      </c>
      <c r="DKN70" s="3">
        <f t="shared" si="26"/>
        <v>0</v>
      </c>
      <c r="DKO70" s="3">
        <f t="shared" si="26"/>
        <v>0</v>
      </c>
      <c r="DKP70" s="3">
        <f t="shared" si="26"/>
        <v>0</v>
      </c>
      <c r="DKQ70" s="3">
        <f t="shared" si="26"/>
        <v>0</v>
      </c>
      <c r="DKR70" s="3">
        <f t="shared" si="26"/>
        <v>0</v>
      </c>
      <c r="DKS70" s="3">
        <f t="shared" si="26"/>
        <v>0</v>
      </c>
      <c r="DKT70" s="3">
        <f t="shared" si="26"/>
        <v>0</v>
      </c>
      <c r="DKU70" s="3">
        <f t="shared" si="26"/>
        <v>0</v>
      </c>
      <c r="DKV70" s="3">
        <f t="shared" si="26"/>
        <v>0</v>
      </c>
      <c r="DKW70" s="3">
        <f t="shared" si="26"/>
        <v>0</v>
      </c>
      <c r="DKX70" s="3">
        <f t="shared" si="26"/>
        <v>0</v>
      </c>
      <c r="DKY70" s="3">
        <f t="shared" si="26"/>
        <v>0</v>
      </c>
      <c r="DKZ70" s="3">
        <f t="shared" ref="DKZ70:DNK70" si="27">SUM(DKZ59:DKZ68)</f>
        <v>0</v>
      </c>
      <c r="DLA70" s="3">
        <f t="shared" si="27"/>
        <v>0</v>
      </c>
      <c r="DLB70" s="3">
        <f t="shared" si="27"/>
        <v>0</v>
      </c>
      <c r="DLC70" s="3">
        <f t="shared" si="27"/>
        <v>0</v>
      </c>
      <c r="DLD70" s="3">
        <f t="shared" si="27"/>
        <v>0</v>
      </c>
      <c r="DLE70" s="3">
        <f t="shared" si="27"/>
        <v>0</v>
      </c>
      <c r="DLF70" s="3">
        <f t="shared" si="27"/>
        <v>0</v>
      </c>
      <c r="DLG70" s="3">
        <f t="shared" si="27"/>
        <v>0</v>
      </c>
      <c r="DLH70" s="3">
        <f t="shared" si="27"/>
        <v>0</v>
      </c>
      <c r="DLI70" s="3">
        <f t="shared" si="27"/>
        <v>0</v>
      </c>
      <c r="DLJ70" s="3">
        <f t="shared" si="27"/>
        <v>0</v>
      </c>
      <c r="DLK70" s="3">
        <f t="shared" si="27"/>
        <v>0</v>
      </c>
      <c r="DLL70" s="3">
        <f t="shared" si="27"/>
        <v>0</v>
      </c>
      <c r="DLM70" s="3">
        <f t="shared" si="27"/>
        <v>0</v>
      </c>
      <c r="DLN70" s="3">
        <f t="shared" si="27"/>
        <v>0</v>
      </c>
      <c r="DLO70" s="3">
        <f t="shared" si="27"/>
        <v>0</v>
      </c>
      <c r="DLP70" s="3">
        <f t="shared" si="27"/>
        <v>0</v>
      </c>
      <c r="DLQ70" s="3">
        <f t="shared" si="27"/>
        <v>0</v>
      </c>
      <c r="DLR70" s="3">
        <f t="shared" si="27"/>
        <v>0</v>
      </c>
      <c r="DLS70" s="3">
        <f t="shared" si="27"/>
        <v>0</v>
      </c>
      <c r="DLT70" s="3">
        <f t="shared" si="27"/>
        <v>0</v>
      </c>
      <c r="DLU70" s="3">
        <f t="shared" si="27"/>
        <v>0</v>
      </c>
      <c r="DLV70" s="3">
        <f t="shared" si="27"/>
        <v>0</v>
      </c>
      <c r="DLW70" s="3">
        <f t="shared" si="27"/>
        <v>0</v>
      </c>
      <c r="DLX70" s="3">
        <f t="shared" si="27"/>
        <v>0</v>
      </c>
      <c r="DLY70" s="3">
        <f t="shared" si="27"/>
        <v>0</v>
      </c>
      <c r="DLZ70" s="3">
        <f t="shared" si="27"/>
        <v>0</v>
      </c>
      <c r="DMA70" s="3">
        <f t="shared" si="27"/>
        <v>0</v>
      </c>
      <c r="DMB70" s="3">
        <f t="shared" si="27"/>
        <v>0</v>
      </c>
      <c r="DMC70" s="3">
        <f t="shared" si="27"/>
        <v>0</v>
      </c>
      <c r="DMD70" s="3">
        <f t="shared" si="27"/>
        <v>0</v>
      </c>
      <c r="DME70" s="3">
        <f t="shared" si="27"/>
        <v>0</v>
      </c>
      <c r="DMF70" s="3">
        <f t="shared" si="27"/>
        <v>0</v>
      </c>
      <c r="DMG70" s="3">
        <f t="shared" si="27"/>
        <v>0</v>
      </c>
      <c r="DMH70" s="3">
        <f t="shared" si="27"/>
        <v>0</v>
      </c>
      <c r="DMI70" s="3">
        <f t="shared" si="27"/>
        <v>0</v>
      </c>
      <c r="DMJ70" s="3">
        <f t="shared" si="27"/>
        <v>0</v>
      </c>
      <c r="DMK70" s="3">
        <f t="shared" si="27"/>
        <v>0</v>
      </c>
      <c r="DML70" s="3">
        <f t="shared" si="27"/>
        <v>0</v>
      </c>
      <c r="DMM70" s="3">
        <f t="shared" si="27"/>
        <v>0</v>
      </c>
      <c r="DMN70" s="3">
        <f t="shared" si="27"/>
        <v>0</v>
      </c>
      <c r="DMO70" s="3">
        <f t="shared" si="27"/>
        <v>0</v>
      </c>
      <c r="DMP70" s="3">
        <f t="shared" si="27"/>
        <v>0</v>
      </c>
      <c r="DMQ70" s="3">
        <f t="shared" si="27"/>
        <v>0</v>
      </c>
      <c r="DMR70" s="3">
        <f t="shared" si="27"/>
        <v>0</v>
      </c>
      <c r="DMS70" s="3">
        <f t="shared" si="27"/>
        <v>0</v>
      </c>
      <c r="DMT70" s="3">
        <f t="shared" si="27"/>
        <v>0</v>
      </c>
      <c r="DMU70" s="3">
        <f t="shared" si="27"/>
        <v>0</v>
      </c>
      <c r="DMV70" s="3">
        <f t="shared" si="27"/>
        <v>0</v>
      </c>
      <c r="DMW70" s="3">
        <f t="shared" si="27"/>
        <v>0</v>
      </c>
      <c r="DMX70" s="3">
        <f t="shared" si="27"/>
        <v>0</v>
      </c>
      <c r="DMY70" s="3">
        <f t="shared" si="27"/>
        <v>0</v>
      </c>
      <c r="DMZ70" s="3">
        <f t="shared" si="27"/>
        <v>0</v>
      </c>
      <c r="DNA70" s="3">
        <f t="shared" si="27"/>
        <v>0</v>
      </c>
      <c r="DNB70" s="3">
        <f t="shared" si="27"/>
        <v>0</v>
      </c>
      <c r="DNC70" s="3">
        <f t="shared" si="27"/>
        <v>0</v>
      </c>
      <c r="DND70" s="3">
        <f t="shared" si="27"/>
        <v>0</v>
      </c>
      <c r="DNE70" s="3">
        <f t="shared" si="27"/>
        <v>0</v>
      </c>
      <c r="DNF70" s="3">
        <f t="shared" si="27"/>
        <v>0</v>
      </c>
      <c r="DNG70" s="3">
        <f t="shared" si="27"/>
        <v>0</v>
      </c>
      <c r="DNH70" s="3">
        <f t="shared" si="27"/>
        <v>0</v>
      </c>
      <c r="DNI70" s="3">
        <f t="shared" si="27"/>
        <v>0</v>
      </c>
      <c r="DNJ70" s="3">
        <f t="shared" si="27"/>
        <v>0</v>
      </c>
      <c r="DNK70" s="3">
        <f t="shared" si="27"/>
        <v>0</v>
      </c>
      <c r="DNL70" s="3">
        <f t="shared" ref="DNL70:DPW70" si="28">SUM(DNL59:DNL68)</f>
        <v>0</v>
      </c>
      <c r="DNM70" s="3">
        <f t="shared" si="28"/>
        <v>0</v>
      </c>
      <c r="DNN70" s="3">
        <f t="shared" si="28"/>
        <v>0</v>
      </c>
      <c r="DNO70" s="3">
        <f t="shared" si="28"/>
        <v>0</v>
      </c>
      <c r="DNP70" s="3">
        <f t="shared" si="28"/>
        <v>0</v>
      </c>
      <c r="DNQ70" s="3">
        <f t="shared" si="28"/>
        <v>0</v>
      </c>
      <c r="DNR70" s="3">
        <f t="shared" si="28"/>
        <v>0</v>
      </c>
      <c r="DNS70" s="3">
        <f t="shared" si="28"/>
        <v>0</v>
      </c>
      <c r="DNT70" s="3">
        <f t="shared" si="28"/>
        <v>0</v>
      </c>
      <c r="DNU70" s="3">
        <f t="shared" si="28"/>
        <v>0</v>
      </c>
      <c r="DNV70" s="3">
        <f t="shared" si="28"/>
        <v>0</v>
      </c>
      <c r="DNW70" s="3">
        <f t="shared" si="28"/>
        <v>0</v>
      </c>
      <c r="DNX70" s="3">
        <f t="shared" si="28"/>
        <v>0</v>
      </c>
      <c r="DNY70" s="3">
        <f t="shared" si="28"/>
        <v>0</v>
      </c>
      <c r="DNZ70" s="3">
        <f t="shared" si="28"/>
        <v>0</v>
      </c>
      <c r="DOA70" s="3">
        <f t="shared" si="28"/>
        <v>0</v>
      </c>
      <c r="DOB70" s="3">
        <f t="shared" si="28"/>
        <v>0</v>
      </c>
      <c r="DOC70" s="3">
        <f t="shared" si="28"/>
        <v>0</v>
      </c>
      <c r="DOD70" s="3">
        <f t="shared" si="28"/>
        <v>0</v>
      </c>
      <c r="DOE70" s="3">
        <f t="shared" si="28"/>
        <v>0</v>
      </c>
      <c r="DOF70" s="3">
        <f t="shared" si="28"/>
        <v>0</v>
      </c>
      <c r="DOG70" s="3">
        <f t="shared" si="28"/>
        <v>0</v>
      </c>
      <c r="DOH70" s="3">
        <f t="shared" si="28"/>
        <v>0</v>
      </c>
      <c r="DOI70" s="3">
        <f t="shared" si="28"/>
        <v>0</v>
      </c>
      <c r="DOJ70" s="3">
        <f t="shared" si="28"/>
        <v>0</v>
      </c>
      <c r="DOK70" s="3">
        <f t="shared" si="28"/>
        <v>0</v>
      </c>
      <c r="DOL70" s="3">
        <f t="shared" si="28"/>
        <v>0</v>
      </c>
      <c r="DOM70" s="3">
        <f t="shared" si="28"/>
        <v>0</v>
      </c>
      <c r="DON70" s="3">
        <f t="shared" si="28"/>
        <v>0</v>
      </c>
      <c r="DOO70" s="3">
        <f t="shared" si="28"/>
        <v>0</v>
      </c>
      <c r="DOP70" s="3">
        <f t="shared" si="28"/>
        <v>0</v>
      </c>
      <c r="DOQ70" s="3">
        <f t="shared" si="28"/>
        <v>0</v>
      </c>
      <c r="DOR70" s="3">
        <f t="shared" si="28"/>
        <v>0</v>
      </c>
      <c r="DOS70" s="3">
        <f t="shared" si="28"/>
        <v>0</v>
      </c>
      <c r="DOT70" s="3">
        <f t="shared" si="28"/>
        <v>0</v>
      </c>
      <c r="DOU70" s="3">
        <f t="shared" si="28"/>
        <v>0</v>
      </c>
      <c r="DOV70" s="3">
        <f t="shared" si="28"/>
        <v>0</v>
      </c>
      <c r="DOW70" s="3">
        <f t="shared" si="28"/>
        <v>0</v>
      </c>
      <c r="DOX70" s="3">
        <f t="shared" si="28"/>
        <v>0</v>
      </c>
      <c r="DOY70" s="3">
        <f t="shared" si="28"/>
        <v>0</v>
      </c>
      <c r="DOZ70" s="3">
        <f t="shared" si="28"/>
        <v>0</v>
      </c>
      <c r="DPA70" s="3">
        <f t="shared" si="28"/>
        <v>0</v>
      </c>
      <c r="DPB70" s="3">
        <f t="shared" si="28"/>
        <v>0</v>
      </c>
      <c r="DPC70" s="3">
        <f t="shared" si="28"/>
        <v>0</v>
      </c>
      <c r="DPD70" s="3">
        <f t="shared" si="28"/>
        <v>0</v>
      </c>
      <c r="DPE70" s="3">
        <f t="shared" si="28"/>
        <v>0</v>
      </c>
      <c r="DPF70" s="3">
        <f t="shared" si="28"/>
        <v>0</v>
      </c>
      <c r="DPG70" s="3">
        <f t="shared" si="28"/>
        <v>0</v>
      </c>
      <c r="DPH70" s="3">
        <f t="shared" si="28"/>
        <v>0</v>
      </c>
      <c r="DPI70" s="3">
        <f t="shared" si="28"/>
        <v>0</v>
      </c>
      <c r="DPJ70" s="3">
        <f t="shared" si="28"/>
        <v>0</v>
      </c>
      <c r="DPK70" s="3">
        <f t="shared" si="28"/>
        <v>0</v>
      </c>
      <c r="DPL70" s="3">
        <f t="shared" si="28"/>
        <v>0</v>
      </c>
      <c r="DPM70" s="3">
        <f t="shared" si="28"/>
        <v>0</v>
      </c>
      <c r="DPN70" s="3">
        <f t="shared" si="28"/>
        <v>0</v>
      </c>
      <c r="DPO70" s="3">
        <f t="shared" si="28"/>
        <v>0</v>
      </c>
      <c r="DPP70" s="3">
        <f t="shared" si="28"/>
        <v>0</v>
      </c>
      <c r="DPQ70" s="3">
        <f t="shared" si="28"/>
        <v>0</v>
      </c>
      <c r="DPR70" s="3">
        <f t="shared" si="28"/>
        <v>0</v>
      </c>
      <c r="DPS70" s="3">
        <f t="shared" si="28"/>
        <v>0</v>
      </c>
      <c r="DPT70" s="3">
        <f t="shared" si="28"/>
        <v>0</v>
      </c>
      <c r="DPU70" s="3">
        <f t="shared" si="28"/>
        <v>0</v>
      </c>
      <c r="DPV70" s="3">
        <f t="shared" si="28"/>
        <v>0</v>
      </c>
      <c r="DPW70" s="3">
        <f t="shared" si="28"/>
        <v>0</v>
      </c>
      <c r="DPX70" s="3">
        <f t="shared" ref="DPX70:DSI70" si="29">SUM(DPX59:DPX68)</f>
        <v>0</v>
      </c>
      <c r="DPY70" s="3">
        <f t="shared" si="29"/>
        <v>0</v>
      </c>
      <c r="DPZ70" s="3">
        <f t="shared" si="29"/>
        <v>0</v>
      </c>
      <c r="DQA70" s="3">
        <f t="shared" si="29"/>
        <v>0</v>
      </c>
      <c r="DQB70" s="3">
        <f t="shared" si="29"/>
        <v>0</v>
      </c>
      <c r="DQC70" s="3">
        <f t="shared" si="29"/>
        <v>0</v>
      </c>
      <c r="DQD70" s="3">
        <f t="shared" si="29"/>
        <v>0</v>
      </c>
      <c r="DQE70" s="3">
        <f t="shared" si="29"/>
        <v>0</v>
      </c>
      <c r="DQF70" s="3">
        <f t="shared" si="29"/>
        <v>0</v>
      </c>
      <c r="DQG70" s="3">
        <f t="shared" si="29"/>
        <v>0</v>
      </c>
      <c r="DQH70" s="3">
        <f t="shared" si="29"/>
        <v>0</v>
      </c>
      <c r="DQI70" s="3">
        <f t="shared" si="29"/>
        <v>0</v>
      </c>
      <c r="DQJ70" s="3">
        <f t="shared" si="29"/>
        <v>0</v>
      </c>
      <c r="DQK70" s="3">
        <f t="shared" si="29"/>
        <v>0</v>
      </c>
      <c r="DQL70" s="3">
        <f t="shared" si="29"/>
        <v>0</v>
      </c>
      <c r="DQM70" s="3">
        <f t="shared" si="29"/>
        <v>0</v>
      </c>
      <c r="DQN70" s="3">
        <f t="shared" si="29"/>
        <v>0</v>
      </c>
      <c r="DQO70" s="3">
        <f t="shared" si="29"/>
        <v>0</v>
      </c>
      <c r="DQP70" s="3">
        <f t="shared" si="29"/>
        <v>0</v>
      </c>
      <c r="DQQ70" s="3">
        <f t="shared" si="29"/>
        <v>0</v>
      </c>
      <c r="DQR70" s="3">
        <f t="shared" si="29"/>
        <v>0</v>
      </c>
      <c r="DQS70" s="3">
        <f t="shared" si="29"/>
        <v>0</v>
      </c>
      <c r="DQT70" s="3">
        <f t="shared" si="29"/>
        <v>0</v>
      </c>
      <c r="DQU70" s="3">
        <f t="shared" si="29"/>
        <v>0</v>
      </c>
      <c r="DQV70" s="3">
        <f t="shared" si="29"/>
        <v>0</v>
      </c>
      <c r="DQW70" s="3">
        <f t="shared" si="29"/>
        <v>0</v>
      </c>
      <c r="DQX70" s="3">
        <f t="shared" si="29"/>
        <v>0</v>
      </c>
      <c r="DQY70" s="3">
        <f t="shared" si="29"/>
        <v>0</v>
      </c>
      <c r="DQZ70" s="3">
        <f t="shared" si="29"/>
        <v>0</v>
      </c>
      <c r="DRA70" s="3">
        <f t="shared" si="29"/>
        <v>0</v>
      </c>
      <c r="DRB70" s="3">
        <f t="shared" si="29"/>
        <v>0</v>
      </c>
      <c r="DRC70" s="3">
        <f t="shared" si="29"/>
        <v>0</v>
      </c>
      <c r="DRD70" s="3">
        <f t="shared" si="29"/>
        <v>0</v>
      </c>
      <c r="DRE70" s="3">
        <f t="shared" si="29"/>
        <v>0</v>
      </c>
      <c r="DRF70" s="3">
        <f t="shared" si="29"/>
        <v>0</v>
      </c>
      <c r="DRG70" s="3">
        <f t="shared" si="29"/>
        <v>0</v>
      </c>
      <c r="DRH70" s="3">
        <f t="shared" si="29"/>
        <v>0</v>
      </c>
      <c r="DRI70" s="3">
        <f t="shared" si="29"/>
        <v>0</v>
      </c>
      <c r="DRJ70" s="3">
        <f t="shared" si="29"/>
        <v>0</v>
      </c>
      <c r="DRK70" s="3">
        <f t="shared" si="29"/>
        <v>0</v>
      </c>
      <c r="DRL70" s="3">
        <f t="shared" si="29"/>
        <v>0</v>
      </c>
      <c r="DRM70" s="3">
        <f t="shared" si="29"/>
        <v>0</v>
      </c>
      <c r="DRN70" s="3">
        <f t="shared" si="29"/>
        <v>0</v>
      </c>
      <c r="DRO70" s="3">
        <f t="shared" si="29"/>
        <v>0</v>
      </c>
      <c r="DRP70" s="3">
        <f t="shared" si="29"/>
        <v>0</v>
      </c>
      <c r="DRQ70" s="3">
        <f t="shared" si="29"/>
        <v>0</v>
      </c>
      <c r="DRR70" s="3">
        <f t="shared" si="29"/>
        <v>0</v>
      </c>
      <c r="DRS70" s="3">
        <f t="shared" si="29"/>
        <v>0</v>
      </c>
      <c r="DRT70" s="3">
        <f t="shared" si="29"/>
        <v>0</v>
      </c>
      <c r="DRU70" s="3">
        <f t="shared" si="29"/>
        <v>0</v>
      </c>
      <c r="DRV70" s="3">
        <f t="shared" si="29"/>
        <v>0</v>
      </c>
      <c r="DRW70" s="3">
        <f t="shared" si="29"/>
        <v>0</v>
      </c>
      <c r="DRX70" s="3">
        <f t="shared" si="29"/>
        <v>0</v>
      </c>
      <c r="DRY70" s="3">
        <f t="shared" si="29"/>
        <v>0</v>
      </c>
      <c r="DRZ70" s="3">
        <f t="shared" si="29"/>
        <v>0</v>
      </c>
      <c r="DSA70" s="3">
        <f t="shared" si="29"/>
        <v>0</v>
      </c>
      <c r="DSB70" s="3">
        <f t="shared" si="29"/>
        <v>0</v>
      </c>
      <c r="DSC70" s="3">
        <f t="shared" si="29"/>
        <v>0</v>
      </c>
      <c r="DSD70" s="3">
        <f t="shared" si="29"/>
        <v>0</v>
      </c>
      <c r="DSE70" s="3">
        <f t="shared" si="29"/>
        <v>0</v>
      </c>
      <c r="DSF70" s="3">
        <f t="shared" si="29"/>
        <v>0</v>
      </c>
      <c r="DSG70" s="3">
        <f t="shared" si="29"/>
        <v>0</v>
      </c>
      <c r="DSH70" s="3">
        <f t="shared" si="29"/>
        <v>0</v>
      </c>
      <c r="DSI70" s="3">
        <f t="shared" si="29"/>
        <v>0</v>
      </c>
      <c r="DSJ70" s="3">
        <f t="shared" ref="DSJ70:DUU70" si="30">SUM(DSJ59:DSJ68)</f>
        <v>0</v>
      </c>
      <c r="DSK70" s="3">
        <f t="shared" si="30"/>
        <v>0</v>
      </c>
      <c r="DSL70" s="3">
        <f t="shared" si="30"/>
        <v>0</v>
      </c>
      <c r="DSM70" s="3">
        <f t="shared" si="30"/>
        <v>0</v>
      </c>
      <c r="DSN70" s="3">
        <f t="shared" si="30"/>
        <v>0</v>
      </c>
      <c r="DSO70" s="3">
        <f t="shared" si="30"/>
        <v>0</v>
      </c>
      <c r="DSP70" s="3">
        <f t="shared" si="30"/>
        <v>0</v>
      </c>
      <c r="DSQ70" s="3">
        <f t="shared" si="30"/>
        <v>0</v>
      </c>
      <c r="DSR70" s="3">
        <f t="shared" si="30"/>
        <v>0</v>
      </c>
      <c r="DSS70" s="3">
        <f t="shared" si="30"/>
        <v>0</v>
      </c>
      <c r="DST70" s="3">
        <f t="shared" si="30"/>
        <v>0</v>
      </c>
      <c r="DSU70" s="3">
        <f t="shared" si="30"/>
        <v>0</v>
      </c>
      <c r="DSV70" s="3">
        <f t="shared" si="30"/>
        <v>0</v>
      </c>
      <c r="DSW70" s="3">
        <f t="shared" si="30"/>
        <v>0</v>
      </c>
      <c r="DSX70" s="3">
        <f t="shared" si="30"/>
        <v>0</v>
      </c>
      <c r="DSY70" s="3">
        <f t="shared" si="30"/>
        <v>0</v>
      </c>
      <c r="DSZ70" s="3">
        <f t="shared" si="30"/>
        <v>0</v>
      </c>
      <c r="DTA70" s="3">
        <f t="shared" si="30"/>
        <v>0</v>
      </c>
      <c r="DTB70" s="3">
        <f t="shared" si="30"/>
        <v>0</v>
      </c>
      <c r="DTC70" s="3">
        <f t="shared" si="30"/>
        <v>0</v>
      </c>
      <c r="DTD70" s="3">
        <f t="shared" si="30"/>
        <v>0</v>
      </c>
      <c r="DTE70" s="3">
        <f t="shared" si="30"/>
        <v>0</v>
      </c>
      <c r="DTF70" s="3">
        <f t="shared" si="30"/>
        <v>0</v>
      </c>
      <c r="DTG70" s="3">
        <f t="shared" si="30"/>
        <v>0</v>
      </c>
      <c r="DTH70" s="3">
        <f t="shared" si="30"/>
        <v>0</v>
      </c>
      <c r="DTI70" s="3">
        <f t="shared" si="30"/>
        <v>0</v>
      </c>
      <c r="DTJ70" s="3">
        <f t="shared" si="30"/>
        <v>0</v>
      </c>
      <c r="DTK70" s="3">
        <f t="shared" si="30"/>
        <v>0</v>
      </c>
      <c r="DTL70" s="3">
        <f t="shared" si="30"/>
        <v>0</v>
      </c>
      <c r="DTM70" s="3">
        <f t="shared" si="30"/>
        <v>0</v>
      </c>
      <c r="DTN70" s="3">
        <f t="shared" si="30"/>
        <v>0</v>
      </c>
      <c r="DTO70" s="3">
        <f t="shared" si="30"/>
        <v>0</v>
      </c>
      <c r="DTP70" s="3">
        <f t="shared" si="30"/>
        <v>0</v>
      </c>
      <c r="DTQ70" s="3">
        <f t="shared" si="30"/>
        <v>0</v>
      </c>
      <c r="DTR70" s="3">
        <f t="shared" si="30"/>
        <v>0</v>
      </c>
      <c r="DTS70" s="3">
        <f t="shared" si="30"/>
        <v>0</v>
      </c>
      <c r="DTT70" s="3">
        <f t="shared" si="30"/>
        <v>0</v>
      </c>
      <c r="DTU70" s="3">
        <f t="shared" si="30"/>
        <v>0</v>
      </c>
      <c r="DTV70" s="3">
        <f t="shared" si="30"/>
        <v>0</v>
      </c>
      <c r="DTW70" s="3">
        <f t="shared" si="30"/>
        <v>0</v>
      </c>
      <c r="DTX70" s="3">
        <f t="shared" si="30"/>
        <v>0</v>
      </c>
      <c r="DTY70" s="3">
        <f t="shared" si="30"/>
        <v>0</v>
      </c>
      <c r="DTZ70" s="3">
        <f t="shared" si="30"/>
        <v>0</v>
      </c>
      <c r="DUA70" s="3">
        <f t="shared" si="30"/>
        <v>0</v>
      </c>
      <c r="DUB70" s="3">
        <f t="shared" si="30"/>
        <v>0</v>
      </c>
      <c r="DUC70" s="3">
        <f t="shared" si="30"/>
        <v>0</v>
      </c>
      <c r="DUD70" s="3">
        <f t="shared" si="30"/>
        <v>0</v>
      </c>
      <c r="DUE70" s="3">
        <f t="shared" si="30"/>
        <v>0</v>
      </c>
      <c r="DUF70" s="3">
        <f t="shared" si="30"/>
        <v>0</v>
      </c>
      <c r="DUG70" s="3">
        <f t="shared" si="30"/>
        <v>0</v>
      </c>
      <c r="DUH70" s="3">
        <f t="shared" si="30"/>
        <v>0</v>
      </c>
      <c r="DUI70" s="3">
        <f t="shared" si="30"/>
        <v>0</v>
      </c>
      <c r="DUJ70" s="3">
        <f t="shared" si="30"/>
        <v>0</v>
      </c>
      <c r="DUK70" s="3">
        <f t="shared" si="30"/>
        <v>0</v>
      </c>
      <c r="DUL70" s="3">
        <f t="shared" si="30"/>
        <v>0</v>
      </c>
      <c r="DUM70" s="3">
        <f t="shared" si="30"/>
        <v>0</v>
      </c>
      <c r="DUN70" s="3">
        <f t="shared" si="30"/>
        <v>0</v>
      </c>
      <c r="DUO70" s="3">
        <f t="shared" si="30"/>
        <v>0</v>
      </c>
      <c r="DUP70" s="3">
        <f t="shared" si="30"/>
        <v>0</v>
      </c>
      <c r="DUQ70" s="3">
        <f t="shared" si="30"/>
        <v>0</v>
      </c>
      <c r="DUR70" s="3">
        <f t="shared" si="30"/>
        <v>0</v>
      </c>
      <c r="DUS70" s="3">
        <f t="shared" si="30"/>
        <v>0</v>
      </c>
      <c r="DUT70" s="3">
        <f t="shared" si="30"/>
        <v>0</v>
      </c>
      <c r="DUU70" s="3">
        <f t="shared" si="30"/>
        <v>0</v>
      </c>
      <c r="DUV70" s="3">
        <f t="shared" ref="DUV70:DXG70" si="31">SUM(DUV59:DUV68)</f>
        <v>0</v>
      </c>
      <c r="DUW70" s="3">
        <f t="shared" si="31"/>
        <v>0</v>
      </c>
      <c r="DUX70" s="3">
        <f t="shared" si="31"/>
        <v>0</v>
      </c>
      <c r="DUY70" s="3">
        <f t="shared" si="31"/>
        <v>0</v>
      </c>
      <c r="DUZ70" s="3">
        <f t="shared" si="31"/>
        <v>0</v>
      </c>
      <c r="DVA70" s="3">
        <f t="shared" si="31"/>
        <v>0</v>
      </c>
      <c r="DVB70" s="3">
        <f t="shared" si="31"/>
        <v>0</v>
      </c>
      <c r="DVC70" s="3">
        <f t="shared" si="31"/>
        <v>0</v>
      </c>
      <c r="DVD70" s="3">
        <f t="shared" si="31"/>
        <v>0</v>
      </c>
      <c r="DVE70" s="3">
        <f t="shared" si="31"/>
        <v>0</v>
      </c>
      <c r="DVF70" s="3">
        <f t="shared" si="31"/>
        <v>0</v>
      </c>
      <c r="DVG70" s="3">
        <f t="shared" si="31"/>
        <v>0</v>
      </c>
      <c r="DVH70" s="3">
        <f t="shared" si="31"/>
        <v>0</v>
      </c>
      <c r="DVI70" s="3">
        <f t="shared" si="31"/>
        <v>0</v>
      </c>
      <c r="DVJ70" s="3">
        <f t="shared" si="31"/>
        <v>0</v>
      </c>
      <c r="DVK70" s="3">
        <f t="shared" si="31"/>
        <v>0</v>
      </c>
      <c r="DVL70" s="3">
        <f t="shared" si="31"/>
        <v>0</v>
      </c>
      <c r="DVM70" s="3">
        <f t="shared" si="31"/>
        <v>0</v>
      </c>
      <c r="DVN70" s="3">
        <f t="shared" si="31"/>
        <v>0</v>
      </c>
      <c r="DVO70" s="3">
        <f t="shared" si="31"/>
        <v>0</v>
      </c>
      <c r="DVP70" s="3">
        <f t="shared" si="31"/>
        <v>0</v>
      </c>
      <c r="DVQ70" s="3">
        <f t="shared" si="31"/>
        <v>0</v>
      </c>
      <c r="DVR70" s="3">
        <f t="shared" si="31"/>
        <v>0</v>
      </c>
      <c r="DVS70" s="3">
        <f t="shared" si="31"/>
        <v>0</v>
      </c>
      <c r="DVT70" s="3">
        <f t="shared" si="31"/>
        <v>0</v>
      </c>
      <c r="DVU70" s="3">
        <f t="shared" si="31"/>
        <v>0</v>
      </c>
      <c r="DVV70" s="3">
        <f t="shared" si="31"/>
        <v>0</v>
      </c>
      <c r="DVW70" s="3">
        <f t="shared" si="31"/>
        <v>0</v>
      </c>
      <c r="DVX70" s="3">
        <f t="shared" si="31"/>
        <v>0</v>
      </c>
      <c r="DVY70" s="3">
        <f t="shared" si="31"/>
        <v>0</v>
      </c>
      <c r="DVZ70" s="3">
        <f t="shared" si="31"/>
        <v>0</v>
      </c>
      <c r="DWA70" s="3">
        <f t="shared" si="31"/>
        <v>0</v>
      </c>
      <c r="DWB70" s="3">
        <f t="shared" si="31"/>
        <v>0</v>
      </c>
      <c r="DWC70" s="3">
        <f t="shared" si="31"/>
        <v>0</v>
      </c>
      <c r="DWD70" s="3">
        <f t="shared" si="31"/>
        <v>0</v>
      </c>
      <c r="DWE70" s="3">
        <f t="shared" si="31"/>
        <v>0</v>
      </c>
      <c r="DWF70" s="3">
        <f t="shared" si="31"/>
        <v>0</v>
      </c>
      <c r="DWG70" s="3">
        <f t="shared" si="31"/>
        <v>0</v>
      </c>
      <c r="DWH70" s="3">
        <f t="shared" si="31"/>
        <v>0</v>
      </c>
      <c r="DWI70" s="3">
        <f t="shared" si="31"/>
        <v>0</v>
      </c>
      <c r="DWJ70" s="3">
        <f t="shared" si="31"/>
        <v>0</v>
      </c>
      <c r="DWK70" s="3">
        <f t="shared" si="31"/>
        <v>0</v>
      </c>
      <c r="DWL70" s="3">
        <f t="shared" si="31"/>
        <v>0</v>
      </c>
      <c r="DWM70" s="3">
        <f t="shared" si="31"/>
        <v>0</v>
      </c>
      <c r="DWN70" s="3">
        <f t="shared" si="31"/>
        <v>0</v>
      </c>
      <c r="DWO70" s="3">
        <f t="shared" si="31"/>
        <v>0</v>
      </c>
      <c r="DWP70" s="3">
        <f t="shared" si="31"/>
        <v>0</v>
      </c>
      <c r="DWQ70" s="3">
        <f t="shared" si="31"/>
        <v>0</v>
      </c>
      <c r="DWR70" s="3">
        <f t="shared" si="31"/>
        <v>0</v>
      </c>
      <c r="DWS70" s="3">
        <f t="shared" si="31"/>
        <v>0</v>
      </c>
      <c r="DWT70" s="3">
        <f t="shared" si="31"/>
        <v>0</v>
      </c>
      <c r="DWU70" s="3">
        <f t="shared" si="31"/>
        <v>0</v>
      </c>
      <c r="DWV70" s="3">
        <f t="shared" si="31"/>
        <v>0</v>
      </c>
      <c r="DWW70" s="3">
        <f t="shared" si="31"/>
        <v>0</v>
      </c>
      <c r="DWX70" s="3">
        <f t="shared" si="31"/>
        <v>0</v>
      </c>
      <c r="DWY70" s="3">
        <f t="shared" si="31"/>
        <v>0</v>
      </c>
      <c r="DWZ70" s="3">
        <f t="shared" si="31"/>
        <v>0</v>
      </c>
      <c r="DXA70" s="3">
        <f t="shared" si="31"/>
        <v>0</v>
      </c>
      <c r="DXB70" s="3">
        <f t="shared" si="31"/>
        <v>0</v>
      </c>
      <c r="DXC70" s="3">
        <f t="shared" si="31"/>
        <v>0</v>
      </c>
      <c r="DXD70" s="3">
        <f t="shared" si="31"/>
        <v>0</v>
      </c>
      <c r="DXE70" s="3">
        <f t="shared" si="31"/>
        <v>0</v>
      </c>
      <c r="DXF70" s="3">
        <f t="shared" si="31"/>
        <v>0</v>
      </c>
      <c r="DXG70" s="3">
        <f t="shared" si="31"/>
        <v>0</v>
      </c>
      <c r="DXH70" s="3">
        <f t="shared" ref="DXH70:DZS70" si="32">SUM(DXH59:DXH68)</f>
        <v>0</v>
      </c>
      <c r="DXI70" s="3">
        <f t="shared" si="32"/>
        <v>0</v>
      </c>
      <c r="DXJ70" s="3">
        <f t="shared" si="32"/>
        <v>0</v>
      </c>
      <c r="DXK70" s="3">
        <f t="shared" si="32"/>
        <v>0</v>
      </c>
      <c r="DXL70" s="3">
        <f t="shared" si="32"/>
        <v>0</v>
      </c>
      <c r="DXM70" s="3">
        <f t="shared" si="32"/>
        <v>0</v>
      </c>
      <c r="DXN70" s="3">
        <f t="shared" si="32"/>
        <v>0</v>
      </c>
      <c r="DXO70" s="3">
        <f t="shared" si="32"/>
        <v>0</v>
      </c>
      <c r="DXP70" s="3">
        <f t="shared" si="32"/>
        <v>0</v>
      </c>
      <c r="DXQ70" s="3">
        <f t="shared" si="32"/>
        <v>0</v>
      </c>
      <c r="DXR70" s="3">
        <f t="shared" si="32"/>
        <v>0</v>
      </c>
      <c r="DXS70" s="3">
        <f t="shared" si="32"/>
        <v>0</v>
      </c>
      <c r="DXT70" s="3">
        <f t="shared" si="32"/>
        <v>0</v>
      </c>
      <c r="DXU70" s="3">
        <f t="shared" si="32"/>
        <v>0</v>
      </c>
      <c r="DXV70" s="3">
        <f t="shared" si="32"/>
        <v>0</v>
      </c>
      <c r="DXW70" s="3">
        <f t="shared" si="32"/>
        <v>0</v>
      </c>
      <c r="DXX70" s="3">
        <f t="shared" si="32"/>
        <v>0</v>
      </c>
      <c r="DXY70" s="3">
        <f t="shared" si="32"/>
        <v>0</v>
      </c>
      <c r="DXZ70" s="3">
        <f t="shared" si="32"/>
        <v>0</v>
      </c>
      <c r="DYA70" s="3">
        <f t="shared" si="32"/>
        <v>0</v>
      </c>
      <c r="DYB70" s="3">
        <f t="shared" si="32"/>
        <v>0</v>
      </c>
      <c r="DYC70" s="3">
        <f t="shared" si="32"/>
        <v>0</v>
      </c>
      <c r="DYD70" s="3">
        <f t="shared" si="32"/>
        <v>0</v>
      </c>
      <c r="DYE70" s="3">
        <f t="shared" si="32"/>
        <v>0</v>
      </c>
      <c r="DYF70" s="3">
        <f t="shared" si="32"/>
        <v>0</v>
      </c>
      <c r="DYG70" s="3">
        <f t="shared" si="32"/>
        <v>0</v>
      </c>
      <c r="DYH70" s="3">
        <f t="shared" si="32"/>
        <v>0</v>
      </c>
      <c r="DYI70" s="3">
        <f t="shared" si="32"/>
        <v>0</v>
      </c>
      <c r="DYJ70" s="3">
        <f t="shared" si="32"/>
        <v>0</v>
      </c>
      <c r="DYK70" s="3">
        <f t="shared" si="32"/>
        <v>0</v>
      </c>
      <c r="DYL70" s="3">
        <f t="shared" si="32"/>
        <v>0</v>
      </c>
      <c r="DYM70" s="3">
        <f t="shared" si="32"/>
        <v>0</v>
      </c>
      <c r="DYN70" s="3">
        <f t="shared" si="32"/>
        <v>0</v>
      </c>
      <c r="DYO70" s="3">
        <f t="shared" si="32"/>
        <v>0</v>
      </c>
      <c r="DYP70" s="3">
        <f t="shared" si="32"/>
        <v>0</v>
      </c>
      <c r="DYQ70" s="3">
        <f t="shared" si="32"/>
        <v>0</v>
      </c>
      <c r="DYR70" s="3">
        <f t="shared" si="32"/>
        <v>0</v>
      </c>
      <c r="DYS70" s="3">
        <f t="shared" si="32"/>
        <v>0</v>
      </c>
      <c r="DYT70" s="3">
        <f t="shared" si="32"/>
        <v>0</v>
      </c>
      <c r="DYU70" s="3">
        <f t="shared" si="32"/>
        <v>0</v>
      </c>
      <c r="DYV70" s="3">
        <f t="shared" si="32"/>
        <v>0</v>
      </c>
      <c r="DYW70" s="3">
        <f t="shared" si="32"/>
        <v>0</v>
      </c>
      <c r="DYX70" s="3">
        <f t="shared" si="32"/>
        <v>0</v>
      </c>
      <c r="DYY70" s="3">
        <f t="shared" si="32"/>
        <v>0</v>
      </c>
      <c r="DYZ70" s="3">
        <f t="shared" si="32"/>
        <v>0</v>
      </c>
      <c r="DZA70" s="3">
        <f t="shared" si="32"/>
        <v>0</v>
      </c>
      <c r="DZB70" s="3">
        <f t="shared" si="32"/>
        <v>0</v>
      </c>
      <c r="DZC70" s="3">
        <f t="shared" si="32"/>
        <v>0</v>
      </c>
      <c r="DZD70" s="3">
        <f t="shared" si="32"/>
        <v>0</v>
      </c>
      <c r="DZE70" s="3">
        <f t="shared" si="32"/>
        <v>0</v>
      </c>
      <c r="DZF70" s="3">
        <f t="shared" si="32"/>
        <v>0</v>
      </c>
      <c r="DZG70" s="3">
        <f t="shared" si="32"/>
        <v>0</v>
      </c>
      <c r="DZH70" s="3">
        <f t="shared" si="32"/>
        <v>0</v>
      </c>
      <c r="DZI70" s="3">
        <f t="shared" si="32"/>
        <v>0</v>
      </c>
      <c r="DZJ70" s="3">
        <f t="shared" si="32"/>
        <v>0</v>
      </c>
      <c r="DZK70" s="3">
        <f t="shared" si="32"/>
        <v>0</v>
      </c>
      <c r="DZL70" s="3">
        <f t="shared" si="32"/>
        <v>0</v>
      </c>
      <c r="DZM70" s="3">
        <f t="shared" si="32"/>
        <v>0</v>
      </c>
      <c r="DZN70" s="3">
        <f t="shared" si="32"/>
        <v>0</v>
      </c>
      <c r="DZO70" s="3">
        <f t="shared" si="32"/>
        <v>0</v>
      </c>
      <c r="DZP70" s="3">
        <f t="shared" si="32"/>
        <v>0</v>
      </c>
      <c r="DZQ70" s="3">
        <f t="shared" si="32"/>
        <v>0</v>
      </c>
      <c r="DZR70" s="3">
        <f t="shared" si="32"/>
        <v>0</v>
      </c>
      <c r="DZS70" s="3">
        <f t="shared" si="32"/>
        <v>0</v>
      </c>
      <c r="DZT70" s="3">
        <f t="shared" ref="DZT70:ECE70" si="33">SUM(DZT59:DZT68)</f>
        <v>0</v>
      </c>
      <c r="DZU70" s="3">
        <f t="shared" si="33"/>
        <v>0</v>
      </c>
      <c r="DZV70" s="3">
        <f t="shared" si="33"/>
        <v>0</v>
      </c>
      <c r="DZW70" s="3">
        <f t="shared" si="33"/>
        <v>0</v>
      </c>
      <c r="DZX70" s="3">
        <f t="shared" si="33"/>
        <v>0</v>
      </c>
      <c r="DZY70" s="3">
        <f t="shared" si="33"/>
        <v>0</v>
      </c>
      <c r="DZZ70" s="3">
        <f t="shared" si="33"/>
        <v>0</v>
      </c>
      <c r="EAA70" s="3">
        <f t="shared" si="33"/>
        <v>0</v>
      </c>
      <c r="EAB70" s="3">
        <f t="shared" si="33"/>
        <v>0</v>
      </c>
      <c r="EAC70" s="3">
        <f t="shared" si="33"/>
        <v>0</v>
      </c>
      <c r="EAD70" s="3">
        <f t="shared" si="33"/>
        <v>0</v>
      </c>
      <c r="EAE70" s="3">
        <f t="shared" si="33"/>
        <v>0</v>
      </c>
      <c r="EAF70" s="3">
        <f t="shared" si="33"/>
        <v>0</v>
      </c>
      <c r="EAG70" s="3">
        <f t="shared" si="33"/>
        <v>0</v>
      </c>
      <c r="EAH70" s="3">
        <f t="shared" si="33"/>
        <v>0</v>
      </c>
      <c r="EAI70" s="3">
        <f t="shared" si="33"/>
        <v>0</v>
      </c>
      <c r="EAJ70" s="3">
        <f t="shared" si="33"/>
        <v>0</v>
      </c>
      <c r="EAK70" s="3">
        <f t="shared" si="33"/>
        <v>0</v>
      </c>
      <c r="EAL70" s="3">
        <f t="shared" si="33"/>
        <v>0</v>
      </c>
      <c r="EAM70" s="3">
        <f t="shared" si="33"/>
        <v>0</v>
      </c>
      <c r="EAN70" s="3">
        <f t="shared" si="33"/>
        <v>0</v>
      </c>
      <c r="EAO70" s="3">
        <f t="shared" si="33"/>
        <v>0</v>
      </c>
      <c r="EAP70" s="3">
        <f t="shared" si="33"/>
        <v>0</v>
      </c>
      <c r="EAQ70" s="3">
        <f t="shared" si="33"/>
        <v>0</v>
      </c>
      <c r="EAR70" s="3">
        <f t="shared" si="33"/>
        <v>0</v>
      </c>
      <c r="EAS70" s="3">
        <f t="shared" si="33"/>
        <v>0</v>
      </c>
      <c r="EAT70" s="3">
        <f t="shared" si="33"/>
        <v>0</v>
      </c>
      <c r="EAU70" s="3">
        <f t="shared" si="33"/>
        <v>0</v>
      </c>
      <c r="EAV70" s="3">
        <f t="shared" si="33"/>
        <v>0</v>
      </c>
      <c r="EAW70" s="3">
        <f t="shared" si="33"/>
        <v>0</v>
      </c>
      <c r="EAX70" s="3">
        <f t="shared" si="33"/>
        <v>0</v>
      </c>
      <c r="EAY70" s="3">
        <f t="shared" si="33"/>
        <v>0</v>
      </c>
      <c r="EAZ70" s="3">
        <f t="shared" si="33"/>
        <v>0</v>
      </c>
      <c r="EBA70" s="3">
        <f t="shared" si="33"/>
        <v>0</v>
      </c>
      <c r="EBB70" s="3">
        <f t="shared" si="33"/>
        <v>0</v>
      </c>
      <c r="EBC70" s="3">
        <f t="shared" si="33"/>
        <v>0</v>
      </c>
      <c r="EBD70" s="3">
        <f t="shared" si="33"/>
        <v>0</v>
      </c>
      <c r="EBE70" s="3">
        <f t="shared" si="33"/>
        <v>0</v>
      </c>
      <c r="EBF70" s="3">
        <f t="shared" si="33"/>
        <v>0</v>
      </c>
      <c r="EBG70" s="3">
        <f t="shared" si="33"/>
        <v>0</v>
      </c>
      <c r="EBH70" s="3">
        <f t="shared" si="33"/>
        <v>0</v>
      </c>
      <c r="EBI70" s="3">
        <f t="shared" si="33"/>
        <v>0</v>
      </c>
      <c r="EBJ70" s="3">
        <f t="shared" si="33"/>
        <v>0</v>
      </c>
      <c r="EBK70" s="3">
        <f t="shared" si="33"/>
        <v>0</v>
      </c>
      <c r="EBL70" s="3">
        <f t="shared" si="33"/>
        <v>0</v>
      </c>
      <c r="EBM70" s="3">
        <f t="shared" si="33"/>
        <v>0</v>
      </c>
      <c r="EBN70" s="3">
        <f t="shared" si="33"/>
        <v>0</v>
      </c>
      <c r="EBO70" s="3">
        <f t="shared" si="33"/>
        <v>0</v>
      </c>
      <c r="EBP70" s="3">
        <f t="shared" si="33"/>
        <v>0</v>
      </c>
      <c r="EBQ70" s="3">
        <f t="shared" si="33"/>
        <v>0</v>
      </c>
      <c r="EBR70" s="3">
        <f t="shared" si="33"/>
        <v>0</v>
      </c>
      <c r="EBS70" s="3">
        <f t="shared" si="33"/>
        <v>0</v>
      </c>
      <c r="EBT70" s="3">
        <f t="shared" si="33"/>
        <v>0</v>
      </c>
      <c r="EBU70" s="3">
        <f t="shared" si="33"/>
        <v>0</v>
      </c>
      <c r="EBV70" s="3">
        <f t="shared" si="33"/>
        <v>0</v>
      </c>
      <c r="EBW70" s="3">
        <f t="shared" si="33"/>
        <v>0</v>
      </c>
      <c r="EBX70" s="3">
        <f t="shared" si="33"/>
        <v>0</v>
      </c>
      <c r="EBY70" s="3">
        <f t="shared" si="33"/>
        <v>0</v>
      </c>
      <c r="EBZ70" s="3">
        <f t="shared" si="33"/>
        <v>0</v>
      </c>
      <c r="ECA70" s="3">
        <f t="shared" si="33"/>
        <v>0</v>
      </c>
      <c r="ECB70" s="3">
        <f t="shared" si="33"/>
        <v>0</v>
      </c>
      <c r="ECC70" s="3">
        <f t="shared" si="33"/>
        <v>0</v>
      </c>
      <c r="ECD70" s="3">
        <f t="shared" si="33"/>
        <v>0</v>
      </c>
      <c r="ECE70" s="3">
        <f t="shared" si="33"/>
        <v>0</v>
      </c>
      <c r="ECF70" s="3">
        <f t="shared" ref="ECF70:EEQ70" si="34">SUM(ECF59:ECF68)</f>
        <v>0</v>
      </c>
      <c r="ECG70" s="3">
        <f t="shared" si="34"/>
        <v>0</v>
      </c>
      <c r="ECH70" s="3">
        <f t="shared" si="34"/>
        <v>0</v>
      </c>
      <c r="ECI70" s="3">
        <f t="shared" si="34"/>
        <v>0</v>
      </c>
      <c r="ECJ70" s="3">
        <f t="shared" si="34"/>
        <v>0</v>
      </c>
      <c r="ECK70" s="3">
        <f t="shared" si="34"/>
        <v>0</v>
      </c>
      <c r="ECL70" s="3">
        <f t="shared" si="34"/>
        <v>0</v>
      </c>
      <c r="ECM70" s="3">
        <f t="shared" si="34"/>
        <v>0</v>
      </c>
      <c r="ECN70" s="3">
        <f t="shared" si="34"/>
        <v>0</v>
      </c>
      <c r="ECO70" s="3">
        <f t="shared" si="34"/>
        <v>0</v>
      </c>
      <c r="ECP70" s="3">
        <f t="shared" si="34"/>
        <v>0</v>
      </c>
      <c r="ECQ70" s="3">
        <f t="shared" si="34"/>
        <v>0</v>
      </c>
      <c r="ECR70" s="3">
        <f t="shared" si="34"/>
        <v>0</v>
      </c>
      <c r="ECS70" s="3">
        <f t="shared" si="34"/>
        <v>0</v>
      </c>
      <c r="ECT70" s="3">
        <f t="shared" si="34"/>
        <v>0</v>
      </c>
      <c r="ECU70" s="3">
        <f t="shared" si="34"/>
        <v>0</v>
      </c>
      <c r="ECV70" s="3">
        <f t="shared" si="34"/>
        <v>0</v>
      </c>
      <c r="ECW70" s="3">
        <f t="shared" si="34"/>
        <v>0</v>
      </c>
      <c r="ECX70" s="3">
        <f t="shared" si="34"/>
        <v>0</v>
      </c>
      <c r="ECY70" s="3">
        <f t="shared" si="34"/>
        <v>0</v>
      </c>
      <c r="ECZ70" s="3">
        <f t="shared" si="34"/>
        <v>0</v>
      </c>
      <c r="EDA70" s="3">
        <f t="shared" si="34"/>
        <v>0</v>
      </c>
      <c r="EDB70" s="3">
        <f t="shared" si="34"/>
        <v>0</v>
      </c>
      <c r="EDC70" s="3">
        <f t="shared" si="34"/>
        <v>0</v>
      </c>
      <c r="EDD70" s="3">
        <f t="shared" si="34"/>
        <v>0</v>
      </c>
      <c r="EDE70" s="3">
        <f t="shared" si="34"/>
        <v>0</v>
      </c>
      <c r="EDF70" s="3">
        <f t="shared" si="34"/>
        <v>0</v>
      </c>
      <c r="EDG70" s="3">
        <f t="shared" si="34"/>
        <v>0</v>
      </c>
      <c r="EDH70" s="3">
        <f t="shared" si="34"/>
        <v>0</v>
      </c>
      <c r="EDI70" s="3">
        <f t="shared" si="34"/>
        <v>0</v>
      </c>
      <c r="EDJ70" s="3">
        <f t="shared" si="34"/>
        <v>0</v>
      </c>
      <c r="EDK70" s="3">
        <f t="shared" si="34"/>
        <v>0</v>
      </c>
      <c r="EDL70" s="3">
        <f t="shared" si="34"/>
        <v>0</v>
      </c>
      <c r="EDM70" s="3">
        <f t="shared" si="34"/>
        <v>0</v>
      </c>
      <c r="EDN70" s="3">
        <f t="shared" si="34"/>
        <v>0</v>
      </c>
      <c r="EDO70" s="3">
        <f t="shared" si="34"/>
        <v>0</v>
      </c>
      <c r="EDP70" s="3">
        <f t="shared" si="34"/>
        <v>0</v>
      </c>
      <c r="EDQ70" s="3">
        <f t="shared" si="34"/>
        <v>0</v>
      </c>
      <c r="EDR70" s="3">
        <f t="shared" si="34"/>
        <v>0</v>
      </c>
      <c r="EDS70" s="3">
        <f t="shared" si="34"/>
        <v>0</v>
      </c>
      <c r="EDT70" s="3">
        <f t="shared" si="34"/>
        <v>0</v>
      </c>
      <c r="EDU70" s="3">
        <f t="shared" si="34"/>
        <v>0</v>
      </c>
      <c r="EDV70" s="3">
        <f t="shared" si="34"/>
        <v>0</v>
      </c>
      <c r="EDW70" s="3">
        <f t="shared" si="34"/>
        <v>0</v>
      </c>
      <c r="EDX70" s="3">
        <f t="shared" si="34"/>
        <v>0</v>
      </c>
      <c r="EDY70" s="3">
        <f t="shared" si="34"/>
        <v>0</v>
      </c>
      <c r="EDZ70" s="3">
        <f t="shared" si="34"/>
        <v>0</v>
      </c>
      <c r="EEA70" s="3">
        <f t="shared" si="34"/>
        <v>0</v>
      </c>
      <c r="EEB70" s="3">
        <f t="shared" si="34"/>
        <v>0</v>
      </c>
      <c r="EEC70" s="3">
        <f t="shared" si="34"/>
        <v>0</v>
      </c>
      <c r="EED70" s="3">
        <f t="shared" si="34"/>
        <v>0</v>
      </c>
      <c r="EEE70" s="3">
        <f t="shared" si="34"/>
        <v>0</v>
      </c>
      <c r="EEF70" s="3">
        <f t="shared" si="34"/>
        <v>0</v>
      </c>
      <c r="EEG70" s="3">
        <f t="shared" si="34"/>
        <v>0</v>
      </c>
      <c r="EEH70" s="3">
        <f t="shared" si="34"/>
        <v>0</v>
      </c>
      <c r="EEI70" s="3">
        <f t="shared" si="34"/>
        <v>0</v>
      </c>
      <c r="EEJ70" s="3">
        <f t="shared" si="34"/>
        <v>0</v>
      </c>
      <c r="EEK70" s="3">
        <f t="shared" si="34"/>
        <v>0</v>
      </c>
      <c r="EEL70" s="3">
        <f t="shared" si="34"/>
        <v>0</v>
      </c>
      <c r="EEM70" s="3">
        <f t="shared" si="34"/>
        <v>0</v>
      </c>
      <c r="EEN70" s="3">
        <f t="shared" si="34"/>
        <v>0</v>
      </c>
      <c r="EEO70" s="3">
        <f t="shared" si="34"/>
        <v>0</v>
      </c>
      <c r="EEP70" s="3">
        <f t="shared" si="34"/>
        <v>0</v>
      </c>
      <c r="EEQ70" s="3">
        <f t="shared" si="34"/>
        <v>0</v>
      </c>
      <c r="EER70" s="3">
        <f t="shared" ref="EER70:EHC70" si="35">SUM(EER59:EER68)</f>
        <v>0</v>
      </c>
      <c r="EES70" s="3">
        <f t="shared" si="35"/>
        <v>0</v>
      </c>
      <c r="EET70" s="3">
        <f t="shared" si="35"/>
        <v>0</v>
      </c>
      <c r="EEU70" s="3">
        <f t="shared" si="35"/>
        <v>0</v>
      </c>
      <c r="EEV70" s="3">
        <f t="shared" si="35"/>
        <v>0</v>
      </c>
      <c r="EEW70" s="3">
        <f t="shared" si="35"/>
        <v>0</v>
      </c>
      <c r="EEX70" s="3">
        <f t="shared" si="35"/>
        <v>0</v>
      </c>
      <c r="EEY70" s="3">
        <f t="shared" si="35"/>
        <v>0</v>
      </c>
      <c r="EEZ70" s="3">
        <f t="shared" si="35"/>
        <v>0</v>
      </c>
      <c r="EFA70" s="3">
        <f t="shared" si="35"/>
        <v>0</v>
      </c>
      <c r="EFB70" s="3">
        <f t="shared" si="35"/>
        <v>0</v>
      </c>
      <c r="EFC70" s="3">
        <f t="shared" si="35"/>
        <v>0</v>
      </c>
      <c r="EFD70" s="3">
        <f t="shared" si="35"/>
        <v>0</v>
      </c>
      <c r="EFE70" s="3">
        <f t="shared" si="35"/>
        <v>0</v>
      </c>
      <c r="EFF70" s="3">
        <f t="shared" si="35"/>
        <v>0</v>
      </c>
      <c r="EFG70" s="3">
        <f t="shared" si="35"/>
        <v>0</v>
      </c>
      <c r="EFH70" s="3">
        <f t="shared" si="35"/>
        <v>0</v>
      </c>
      <c r="EFI70" s="3">
        <f t="shared" si="35"/>
        <v>0</v>
      </c>
      <c r="EFJ70" s="3">
        <f t="shared" si="35"/>
        <v>0</v>
      </c>
      <c r="EFK70" s="3">
        <f t="shared" si="35"/>
        <v>0</v>
      </c>
      <c r="EFL70" s="3">
        <f t="shared" si="35"/>
        <v>0</v>
      </c>
      <c r="EFM70" s="3">
        <f t="shared" si="35"/>
        <v>0</v>
      </c>
      <c r="EFN70" s="3">
        <f t="shared" si="35"/>
        <v>0</v>
      </c>
      <c r="EFO70" s="3">
        <f t="shared" si="35"/>
        <v>0</v>
      </c>
      <c r="EFP70" s="3">
        <f t="shared" si="35"/>
        <v>0</v>
      </c>
      <c r="EFQ70" s="3">
        <f t="shared" si="35"/>
        <v>0</v>
      </c>
      <c r="EFR70" s="3">
        <f t="shared" si="35"/>
        <v>0</v>
      </c>
      <c r="EFS70" s="3">
        <f t="shared" si="35"/>
        <v>0</v>
      </c>
      <c r="EFT70" s="3">
        <f t="shared" si="35"/>
        <v>0</v>
      </c>
      <c r="EFU70" s="3">
        <f t="shared" si="35"/>
        <v>0</v>
      </c>
      <c r="EFV70" s="3">
        <f t="shared" si="35"/>
        <v>0</v>
      </c>
      <c r="EFW70" s="3">
        <f t="shared" si="35"/>
        <v>0</v>
      </c>
      <c r="EFX70" s="3">
        <f t="shared" si="35"/>
        <v>0</v>
      </c>
      <c r="EFY70" s="3">
        <f t="shared" si="35"/>
        <v>0</v>
      </c>
      <c r="EFZ70" s="3">
        <f t="shared" si="35"/>
        <v>0</v>
      </c>
      <c r="EGA70" s="3">
        <f t="shared" si="35"/>
        <v>0</v>
      </c>
      <c r="EGB70" s="3">
        <f t="shared" si="35"/>
        <v>0</v>
      </c>
      <c r="EGC70" s="3">
        <f t="shared" si="35"/>
        <v>0</v>
      </c>
      <c r="EGD70" s="3">
        <f t="shared" si="35"/>
        <v>0</v>
      </c>
      <c r="EGE70" s="3">
        <f t="shared" si="35"/>
        <v>0</v>
      </c>
      <c r="EGF70" s="3">
        <f t="shared" si="35"/>
        <v>0</v>
      </c>
      <c r="EGG70" s="3">
        <f t="shared" si="35"/>
        <v>0</v>
      </c>
      <c r="EGH70" s="3">
        <f t="shared" si="35"/>
        <v>0</v>
      </c>
      <c r="EGI70" s="3">
        <f t="shared" si="35"/>
        <v>0</v>
      </c>
      <c r="EGJ70" s="3">
        <f t="shared" si="35"/>
        <v>0</v>
      </c>
      <c r="EGK70" s="3">
        <f t="shared" si="35"/>
        <v>0</v>
      </c>
      <c r="EGL70" s="3">
        <f t="shared" si="35"/>
        <v>0</v>
      </c>
      <c r="EGM70" s="3">
        <f t="shared" si="35"/>
        <v>0</v>
      </c>
      <c r="EGN70" s="3">
        <f t="shared" si="35"/>
        <v>0</v>
      </c>
      <c r="EGO70" s="3">
        <f t="shared" si="35"/>
        <v>0</v>
      </c>
      <c r="EGP70" s="3">
        <f t="shared" si="35"/>
        <v>0</v>
      </c>
      <c r="EGQ70" s="3">
        <f t="shared" si="35"/>
        <v>0</v>
      </c>
      <c r="EGR70" s="3">
        <f t="shared" si="35"/>
        <v>0</v>
      </c>
      <c r="EGS70" s="3">
        <f t="shared" si="35"/>
        <v>0</v>
      </c>
      <c r="EGT70" s="3">
        <f t="shared" si="35"/>
        <v>0</v>
      </c>
      <c r="EGU70" s="3">
        <f t="shared" si="35"/>
        <v>0</v>
      </c>
      <c r="EGV70" s="3">
        <f t="shared" si="35"/>
        <v>0</v>
      </c>
      <c r="EGW70" s="3">
        <f t="shared" si="35"/>
        <v>0</v>
      </c>
      <c r="EGX70" s="3">
        <f t="shared" si="35"/>
        <v>0</v>
      </c>
      <c r="EGY70" s="3">
        <f t="shared" si="35"/>
        <v>0</v>
      </c>
      <c r="EGZ70" s="3">
        <f t="shared" si="35"/>
        <v>0</v>
      </c>
      <c r="EHA70" s="3">
        <f t="shared" si="35"/>
        <v>0</v>
      </c>
      <c r="EHB70" s="3">
        <f t="shared" si="35"/>
        <v>0</v>
      </c>
      <c r="EHC70" s="3">
        <f t="shared" si="35"/>
        <v>0</v>
      </c>
      <c r="EHD70" s="3">
        <f t="shared" ref="EHD70:EJO70" si="36">SUM(EHD59:EHD68)</f>
        <v>0</v>
      </c>
      <c r="EHE70" s="3">
        <f t="shared" si="36"/>
        <v>0</v>
      </c>
      <c r="EHF70" s="3">
        <f t="shared" si="36"/>
        <v>0</v>
      </c>
      <c r="EHG70" s="3">
        <f t="shared" si="36"/>
        <v>0</v>
      </c>
      <c r="EHH70" s="3">
        <f t="shared" si="36"/>
        <v>0</v>
      </c>
      <c r="EHI70" s="3">
        <f t="shared" si="36"/>
        <v>0</v>
      </c>
      <c r="EHJ70" s="3">
        <f t="shared" si="36"/>
        <v>0</v>
      </c>
      <c r="EHK70" s="3">
        <f t="shared" si="36"/>
        <v>0</v>
      </c>
      <c r="EHL70" s="3">
        <f t="shared" si="36"/>
        <v>0</v>
      </c>
      <c r="EHM70" s="3">
        <f t="shared" si="36"/>
        <v>0</v>
      </c>
      <c r="EHN70" s="3">
        <f t="shared" si="36"/>
        <v>0</v>
      </c>
      <c r="EHO70" s="3">
        <f t="shared" si="36"/>
        <v>0</v>
      </c>
      <c r="EHP70" s="3">
        <f t="shared" si="36"/>
        <v>0</v>
      </c>
      <c r="EHQ70" s="3">
        <f t="shared" si="36"/>
        <v>0</v>
      </c>
      <c r="EHR70" s="3">
        <f t="shared" si="36"/>
        <v>0</v>
      </c>
      <c r="EHS70" s="3">
        <f t="shared" si="36"/>
        <v>0</v>
      </c>
      <c r="EHT70" s="3">
        <f t="shared" si="36"/>
        <v>0</v>
      </c>
      <c r="EHU70" s="3">
        <f t="shared" si="36"/>
        <v>0</v>
      </c>
      <c r="EHV70" s="3">
        <f t="shared" si="36"/>
        <v>0</v>
      </c>
      <c r="EHW70" s="3">
        <f t="shared" si="36"/>
        <v>0</v>
      </c>
      <c r="EHX70" s="3">
        <f t="shared" si="36"/>
        <v>0</v>
      </c>
      <c r="EHY70" s="3">
        <f t="shared" si="36"/>
        <v>0</v>
      </c>
      <c r="EHZ70" s="3">
        <f t="shared" si="36"/>
        <v>0</v>
      </c>
      <c r="EIA70" s="3">
        <f t="shared" si="36"/>
        <v>0</v>
      </c>
      <c r="EIB70" s="3">
        <f t="shared" si="36"/>
        <v>0</v>
      </c>
      <c r="EIC70" s="3">
        <f t="shared" si="36"/>
        <v>0</v>
      </c>
      <c r="EID70" s="3">
        <f t="shared" si="36"/>
        <v>0</v>
      </c>
      <c r="EIE70" s="3">
        <f t="shared" si="36"/>
        <v>0</v>
      </c>
      <c r="EIF70" s="3">
        <f t="shared" si="36"/>
        <v>0</v>
      </c>
      <c r="EIG70" s="3">
        <f t="shared" si="36"/>
        <v>0</v>
      </c>
      <c r="EIH70" s="3">
        <f t="shared" si="36"/>
        <v>0</v>
      </c>
      <c r="EII70" s="3">
        <f t="shared" si="36"/>
        <v>0</v>
      </c>
      <c r="EIJ70" s="3">
        <f t="shared" si="36"/>
        <v>0</v>
      </c>
      <c r="EIK70" s="3">
        <f t="shared" si="36"/>
        <v>0</v>
      </c>
      <c r="EIL70" s="3">
        <f t="shared" si="36"/>
        <v>0</v>
      </c>
      <c r="EIM70" s="3">
        <f t="shared" si="36"/>
        <v>0</v>
      </c>
      <c r="EIN70" s="3">
        <f t="shared" si="36"/>
        <v>0</v>
      </c>
      <c r="EIO70" s="3">
        <f t="shared" si="36"/>
        <v>0</v>
      </c>
      <c r="EIP70" s="3">
        <f t="shared" si="36"/>
        <v>0</v>
      </c>
      <c r="EIQ70" s="3">
        <f t="shared" si="36"/>
        <v>0</v>
      </c>
      <c r="EIR70" s="3">
        <f t="shared" si="36"/>
        <v>0</v>
      </c>
      <c r="EIS70" s="3">
        <f t="shared" si="36"/>
        <v>0</v>
      </c>
      <c r="EIT70" s="3">
        <f t="shared" si="36"/>
        <v>0</v>
      </c>
      <c r="EIU70" s="3">
        <f t="shared" si="36"/>
        <v>0</v>
      </c>
      <c r="EIV70" s="3">
        <f t="shared" si="36"/>
        <v>0</v>
      </c>
      <c r="EIW70" s="3">
        <f t="shared" si="36"/>
        <v>0</v>
      </c>
      <c r="EIX70" s="3">
        <f t="shared" si="36"/>
        <v>0</v>
      </c>
      <c r="EIY70" s="3">
        <f t="shared" si="36"/>
        <v>0</v>
      </c>
      <c r="EIZ70" s="3">
        <f t="shared" si="36"/>
        <v>0</v>
      </c>
      <c r="EJA70" s="3">
        <f t="shared" si="36"/>
        <v>0</v>
      </c>
      <c r="EJB70" s="3">
        <f t="shared" si="36"/>
        <v>0</v>
      </c>
      <c r="EJC70" s="3">
        <f t="shared" si="36"/>
        <v>0</v>
      </c>
      <c r="EJD70" s="3">
        <f t="shared" si="36"/>
        <v>0</v>
      </c>
      <c r="EJE70" s="3">
        <f t="shared" si="36"/>
        <v>0</v>
      </c>
      <c r="EJF70" s="3">
        <f t="shared" si="36"/>
        <v>0</v>
      </c>
      <c r="EJG70" s="3">
        <f t="shared" si="36"/>
        <v>0</v>
      </c>
      <c r="EJH70" s="3">
        <f t="shared" si="36"/>
        <v>0</v>
      </c>
      <c r="EJI70" s="3">
        <f t="shared" si="36"/>
        <v>0</v>
      </c>
      <c r="EJJ70" s="3">
        <f t="shared" si="36"/>
        <v>0</v>
      </c>
      <c r="EJK70" s="3">
        <f t="shared" si="36"/>
        <v>0</v>
      </c>
      <c r="EJL70" s="3">
        <f t="shared" si="36"/>
        <v>0</v>
      </c>
      <c r="EJM70" s="3">
        <f t="shared" si="36"/>
        <v>0</v>
      </c>
      <c r="EJN70" s="3">
        <f t="shared" si="36"/>
        <v>0</v>
      </c>
      <c r="EJO70" s="3">
        <f t="shared" si="36"/>
        <v>0</v>
      </c>
      <c r="EJP70" s="3">
        <f t="shared" ref="EJP70:EMA70" si="37">SUM(EJP59:EJP68)</f>
        <v>0</v>
      </c>
      <c r="EJQ70" s="3">
        <f t="shared" si="37"/>
        <v>0</v>
      </c>
      <c r="EJR70" s="3">
        <f t="shared" si="37"/>
        <v>0</v>
      </c>
      <c r="EJS70" s="3">
        <f t="shared" si="37"/>
        <v>0</v>
      </c>
      <c r="EJT70" s="3">
        <f t="shared" si="37"/>
        <v>0</v>
      </c>
      <c r="EJU70" s="3">
        <f t="shared" si="37"/>
        <v>0</v>
      </c>
      <c r="EJV70" s="3">
        <f t="shared" si="37"/>
        <v>0</v>
      </c>
      <c r="EJW70" s="3">
        <f t="shared" si="37"/>
        <v>0</v>
      </c>
      <c r="EJX70" s="3">
        <f t="shared" si="37"/>
        <v>0</v>
      </c>
      <c r="EJY70" s="3">
        <f t="shared" si="37"/>
        <v>0</v>
      </c>
      <c r="EJZ70" s="3">
        <f t="shared" si="37"/>
        <v>0</v>
      </c>
      <c r="EKA70" s="3">
        <f t="shared" si="37"/>
        <v>0</v>
      </c>
      <c r="EKB70" s="3">
        <f t="shared" si="37"/>
        <v>0</v>
      </c>
      <c r="EKC70" s="3">
        <f t="shared" si="37"/>
        <v>0</v>
      </c>
      <c r="EKD70" s="3">
        <f t="shared" si="37"/>
        <v>0</v>
      </c>
      <c r="EKE70" s="3">
        <f t="shared" si="37"/>
        <v>0</v>
      </c>
      <c r="EKF70" s="3">
        <f t="shared" si="37"/>
        <v>0</v>
      </c>
      <c r="EKG70" s="3">
        <f t="shared" si="37"/>
        <v>0</v>
      </c>
      <c r="EKH70" s="3">
        <f t="shared" si="37"/>
        <v>0</v>
      </c>
      <c r="EKI70" s="3">
        <f t="shared" si="37"/>
        <v>0</v>
      </c>
      <c r="EKJ70" s="3">
        <f t="shared" si="37"/>
        <v>0</v>
      </c>
      <c r="EKK70" s="3">
        <f t="shared" si="37"/>
        <v>0</v>
      </c>
      <c r="EKL70" s="3">
        <f t="shared" si="37"/>
        <v>0</v>
      </c>
      <c r="EKM70" s="3">
        <f t="shared" si="37"/>
        <v>0</v>
      </c>
      <c r="EKN70" s="3">
        <f t="shared" si="37"/>
        <v>0</v>
      </c>
      <c r="EKO70" s="3">
        <f t="shared" si="37"/>
        <v>0</v>
      </c>
      <c r="EKP70" s="3">
        <f t="shared" si="37"/>
        <v>0</v>
      </c>
      <c r="EKQ70" s="3">
        <f t="shared" si="37"/>
        <v>0</v>
      </c>
      <c r="EKR70" s="3">
        <f t="shared" si="37"/>
        <v>0</v>
      </c>
      <c r="EKS70" s="3">
        <f t="shared" si="37"/>
        <v>0</v>
      </c>
      <c r="EKT70" s="3">
        <f t="shared" si="37"/>
        <v>0</v>
      </c>
      <c r="EKU70" s="3">
        <f t="shared" si="37"/>
        <v>0</v>
      </c>
      <c r="EKV70" s="3">
        <f t="shared" si="37"/>
        <v>0</v>
      </c>
      <c r="EKW70" s="3">
        <f t="shared" si="37"/>
        <v>0</v>
      </c>
      <c r="EKX70" s="3">
        <f t="shared" si="37"/>
        <v>0</v>
      </c>
      <c r="EKY70" s="3">
        <f t="shared" si="37"/>
        <v>0</v>
      </c>
      <c r="EKZ70" s="3">
        <f t="shared" si="37"/>
        <v>0</v>
      </c>
      <c r="ELA70" s="3">
        <f t="shared" si="37"/>
        <v>0</v>
      </c>
      <c r="ELB70" s="3">
        <f t="shared" si="37"/>
        <v>0</v>
      </c>
      <c r="ELC70" s="3">
        <f t="shared" si="37"/>
        <v>0</v>
      </c>
      <c r="ELD70" s="3">
        <f t="shared" si="37"/>
        <v>0</v>
      </c>
      <c r="ELE70" s="3">
        <f t="shared" si="37"/>
        <v>0</v>
      </c>
      <c r="ELF70" s="3">
        <f t="shared" si="37"/>
        <v>0</v>
      </c>
      <c r="ELG70" s="3">
        <f t="shared" si="37"/>
        <v>0</v>
      </c>
      <c r="ELH70" s="3">
        <f t="shared" si="37"/>
        <v>0</v>
      </c>
      <c r="ELI70" s="3">
        <f t="shared" si="37"/>
        <v>0</v>
      </c>
      <c r="ELJ70" s="3">
        <f t="shared" si="37"/>
        <v>0</v>
      </c>
      <c r="ELK70" s="3">
        <f t="shared" si="37"/>
        <v>0</v>
      </c>
      <c r="ELL70" s="3">
        <f t="shared" si="37"/>
        <v>0</v>
      </c>
      <c r="ELM70" s="3">
        <f t="shared" si="37"/>
        <v>0</v>
      </c>
      <c r="ELN70" s="3">
        <f t="shared" si="37"/>
        <v>0</v>
      </c>
      <c r="ELO70" s="3">
        <f t="shared" si="37"/>
        <v>0</v>
      </c>
      <c r="ELP70" s="3">
        <f t="shared" si="37"/>
        <v>0</v>
      </c>
      <c r="ELQ70" s="3">
        <f t="shared" si="37"/>
        <v>0</v>
      </c>
      <c r="ELR70" s="3">
        <f t="shared" si="37"/>
        <v>0</v>
      </c>
      <c r="ELS70" s="3">
        <f t="shared" si="37"/>
        <v>0</v>
      </c>
      <c r="ELT70" s="3">
        <f t="shared" si="37"/>
        <v>0</v>
      </c>
      <c r="ELU70" s="3">
        <f t="shared" si="37"/>
        <v>0</v>
      </c>
      <c r="ELV70" s="3">
        <f t="shared" si="37"/>
        <v>0</v>
      </c>
      <c r="ELW70" s="3">
        <f t="shared" si="37"/>
        <v>0</v>
      </c>
      <c r="ELX70" s="3">
        <f t="shared" si="37"/>
        <v>0</v>
      </c>
      <c r="ELY70" s="3">
        <f t="shared" si="37"/>
        <v>0</v>
      </c>
      <c r="ELZ70" s="3">
        <f t="shared" si="37"/>
        <v>0</v>
      </c>
      <c r="EMA70" s="3">
        <f t="shared" si="37"/>
        <v>0</v>
      </c>
      <c r="EMB70" s="3">
        <f t="shared" ref="EMB70:EOM70" si="38">SUM(EMB59:EMB68)</f>
        <v>0</v>
      </c>
      <c r="EMC70" s="3">
        <f t="shared" si="38"/>
        <v>0</v>
      </c>
      <c r="EMD70" s="3">
        <f t="shared" si="38"/>
        <v>0</v>
      </c>
      <c r="EME70" s="3">
        <f t="shared" si="38"/>
        <v>0</v>
      </c>
      <c r="EMF70" s="3">
        <f t="shared" si="38"/>
        <v>0</v>
      </c>
      <c r="EMG70" s="3">
        <f t="shared" si="38"/>
        <v>0</v>
      </c>
      <c r="EMH70" s="3">
        <f t="shared" si="38"/>
        <v>0</v>
      </c>
      <c r="EMI70" s="3">
        <f t="shared" si="38"/>
        <v>0</v>
      </c>
      <c r="EMJ70" s="3">
        <f t="shared" si="38"/>
        <v>0</v>
      </c>
      <c r="EMK70" s="3">
        <f t="shared" si="38"/>
        <v>0</v>
      </c>
      <c r="EML70" s="3">
        <f t="shared" si="38"/>
        <v>0</v>
      </c>
      <c r="EMM70" s="3">
        <f t="shared" si="38"/>
        <v>0</v>
      </c>
      <c r="EMN70" s="3">
        <f t="shared" si="38"/>
        <v>0</v>
      </c>
      <c r="EMO70" s="3">
        <f t="shared" si="38"/>
        <v>0</v>
      </c>
      <c r="EMP70" s="3">
        <f t="shared" si="38"/>
        <v>0</v>
      </c>
      <c r="EMQ70" s="3">
        <f t="shared" si="38"/>
        <v>0</v>
      </c>
      <c r="EMR70" s="3">
        <f t="shared" si="38"/>
        <v>0</v>
      </c>
      <c r="EMS70" s="3">
        <f t="shared" si="38"/>
        <v>0</v>
      </c>
      <c r="EMT70" s="3">
        <f t="shared" si="38"/>
        <v>0</v>
      </c>
      <c r="EMU70" s="3">
        <f t="shared" si="38"/>
        <v>0</v>
      </c>
      <c r="EMV70" s="3">
        <f t="shared" si="38"/>
        <v>0</v>
      </c>
      <c r="EMW70" s="3">
        <f t="shared" si="38"/>
        <v>0</v>
      </c>
      <c r="EMX70" s="3">
        <f t="shared" si="38"/>
        <v>0</v>
      </c>
      <c r="EMY70" s="3">
        <f t="shared" si="38"/>
        <v>0</v>
      </c>
      <c r="EMZ70" s="3">
        <f t="shared" si="38"/>
        <v>0</v>
      </c>
      <c r="ENA70" s="3">
        <f t="shared" si="38"/>
        <v>0</v>
      </c>
      <c r="ENB70" s="3">
        <f t="shared" si="38"/>
        <v>0</v>
      </c>
      <c r="ENC70" s="3">
        <f t="shared" si="38"/>
        <v>0</v>
      </c>
      <c r="END70" s="3">
        <f t="shared" si="38"/>
        <v>0</v>
      </c>
      <c r="ENE70" s="3">
        <f t="shared" si="38"/>
        <v>0</v>
      </c>
      <c r="ENF70" s="3">
        <f t="shared" si="38"/>
        <v>0</v>
      </c>
      <c r="ENG70" s="3">
        <f t="shared" si="38"/>
        <v>0</v>
      </c>
      <c r="ENH70" s="3">
        <f t="shared" si="38"/>
        <v>0</v>
      </c>
      <c r="ENI70" s="3">
        <f t="shared" si="38"/>
        <v>0</v>
      </c>
      <c r="ENJ70" s="3">
        <f t="shared" si="38"/>
        <v>0</v>
      </c>
      <c r="ENK70" s="3">
        <f t="shared" si="38"/>
        <v>0</v>
      </c>
      <c r="ENL70" s="3">
        <f t="shared" si="38"/>
        <v>0</v>
      </c>
      <c r="ENM70" s="3">
        <f t="shared" si="38"/>
        <v>0</v>
      </c>
      <c r="ENN70" s="3">
        <f t="shared" si="38"/>
        <v>0</v>
      </c>
      <c r="ENO70" s="3">
        <f t="shared" si="38"/>
        <v>0</v>
      </c>
      <c r="ENP70" s="3">
        <f t="shared" si="38"/>
        <v>0</v>
      </c>
      <c r="ENQ70" s="3">
        <f t="shared" si="38"/>
        <v>0</v>
      </c>
      <c r="ENR70" s="3">
        <f t="shared" si="38"/>
        <v>0</v>
      </c>
      <c r="ENS70" s="3">
        <f t="shared" si="38"/>
        <v>0</v>
      </c>
      <c r="ENT70" s="3">
        <f t="shared" si="38"/>
        <v>0</v>
      </c>
      <c r="ENU70" s="3">
        <f t="shared" si="38"/>
        <v>0</v>
      </c>
      <c r="ENV70" s="3">
        <f t="shared" si="38"/>
        <v>0</v>
      </c>
      <c r="ENW70" s="3">
        <f t="shared" si="38"/>
        <v>0</v>
      </c>
      <c r="ENX70" s="3">
        <f t="shared" si="38"/>
        <v>0</v>
      </c>
      <c r="ENY70" s="3">
        <f t="shared" si="38"/>
        <v>0</v>
      </c>
      <c r="ENZ70" s="3">
        <f t="shared" si="38"/>
        <v>0</v>
      </c>
      <c r="EOA70" s="3">
        <f t="shared" si="38"/>
        <v>0</v>
      </c>
      <c r="EOB70" s="3">
        <f t="shared" si="38"/>
        <v>0</v>
      </c>
      <c r="EOC70" s="3">
        <f t="shared" si="38"/>
        <v>0</v>
      </c>
      <c r="EOD70" s="3">
        <f t="shared" si="38"/>
        <v>0</v>
      </c>
      <c r="EOE70" s="3">
        <f t="shared" si="38"/>
        <v>0</v>
      </c>
      <c r="EOF70" s="3">
        <f t="shared" si="38"/>
        <v>0</v>
      </c>
      <c r="EOG70" s="3">
        <f t="shared" si="38"/>
        <v>0</v>
      </c>
      <c r="EOH70" s="3">
        <f t="shared" si="38"/>
        <v>0</v>
      </c>
      <c r="EOI70" s="3">
        <f t="shared" si="38"/>
        <v>0</v>
      </c>
      <c r="EOJ70" s="3">
        <f t="shared" si="38"/>
        <v>0</v>
      </c>
      <c r="EOK70" s="3">
        <f t="shared" si="38"/>
        <v>0</v>
      </c>
      <c r="EOL70" s="3">
        <f t="shared" si="38"/>
        <v>0</v>
      </c>
      <c r="EOM70" s="3">
        <f t="shared" si="38"/>
        <v>0</v>
      </c>
      <c r="EON70" s="3">
        <f t="shared" ref="EON70:EQY70" si="39">SUM(EON59:EON68)</f>
        <v>0</v>
      </c>
      <c r="EOO70" s="3">
        <f t="shared" si="39"/>
        <v>0</v>
      </c>
      <c r="EOP70" s="3">
        <f t="shared" si="39"/>
        <v>0</v>
      </c>
      <c r="EOQ70" s="3">
        <f t="shared" si="39"/>
        <v>0</v>
      </c>
      <c r="EOR70" s="3">
        <f t="shared" si="39"/>
        <v>0</v>
      </c>
      <c r="EOS70" s="3">
        <f t="shared" si="39"/>
        <v>0</v>
      </c>
      <c r="EOT70" s="3">
        <f t="shared" si="39"/>
        <v>0</v>
      </c>
      <c r="EOU70" s="3">
        <f t="shared" si="39"/>
        <v>0</v>
      </c>
      <c r="EOV70" s="3">
        <f t="shared" si="39"/>
        <v>0</v>
      </c>
      <c r="EOW70" s="3">
        <f t="shared" si="39"/>
        <v>0</v>
      </c>
      <c r="EOX70" s="3">
        <f t="shared" si="39"/>
        <v>0</v>
      </c>
      <c r="EOY70" s="3">
        <f t="shared" si="39"/>
        <v>0</v>
      </c>
      <c r="EOZ70" s="3">
        <f t="shared" si="39"/>
        <v>0</v>
      </c>
      <c r="EPA70" s="3">
        <f t="shared" si="39"/>
        <v>0</v>
      </c>
      <c r="EPB70" s="3">
        <f t="shared" si="39"/>
        <v>0</v>
      </c>
      <c r="EPC70" s="3">
        <f t="shared" si="39"/>
        <v>0</v>
      </c>
      <c r="EPD70" s="3">
        <f t="shared" si="39"/>
        <v>0</v>
      </c>
      <c r="EPE70" s="3">
        <f t="shared" si="39"/>
        <v>0</v>
      </c>
      <c r="EPF70" s="3">
        <f t="shared" si="39"/>
        <v>0</v>
      </c>
      <c r="EPG70" s="3">
        <f t="shared" si="39"/>
        <v>0</v>
      </c>
      <c r="EPH70" s="3">
        <f t="shared" si="39"/>
        <v>0</v>
      </c>
      <c r="EPI70" s="3">
        <f t="shared" si="39"/>
        <v>0</v>
      </c>
      <c r="EPJ70" s="3">
        <f t="shared" si="39"/>
        <v>0</v>
      </c>
      <c r="EPK70" s="3">
        <f t="shared" si="39"/>
        <v>0</v>
      </c>
      <c r="EPL70" s="3">
        <f t="shared" si="39"/>
        <v>0</v>
      </c>
      <c r="EPM70" s="3">
        <f t="shared" si="39"/>
        <v>0</v>
      </c>
      <c r="EPN70" s="3">
        <f t="shared" si="39"/>
        <v>0</v>
      </c>
      <c r="EPO70" s="3">
        <f t="shared" si="39"/>
        <v>0</v>
      </c>
      <c r="EPP70" s="3">
        <f t="shared" si="39"/>
        <v>0</v>
      </c>
      <c r="EPQ70" s="3">
        <f t="shared" si="39"/>
        <v>0</v>
      </c>
      <c r="EPR70" s="3">
        <f t="shared" si="39"/>
        <v>0</v>
      </c>
      <c r="EPS70" s="3">
        <f t="shared" si="39"/>
        <v>0</v>
      </c>
      <c r="EPT70" s="3">
        <f t="shared" si="39"/>
        <v>0</v>
      </c>
      <c r="EPU70" s="3">
        <f t="shared" si="39"/>
        <v>0</v>
      </c>
      <c r="EPV70" s="3">
        <f t="shared" si="39"/>
        <v>0</v>
      </c>
      <c r="EPW70" s="3">
        <f t="shared" si="39"/>
        <v>0</v>
      </c>
      <c r="EPX70" s="3">
        <f t="shared" si="39"/>
        <v>0</v>
      </c>
      <c r="EPY70" s="3">
        <f t="shared" si="39"/>
        <v>0</v>
      </c>
      <c r="EPZ70" s="3">
        <f t="shared" si="39"/>
        <v>0</v>
      </c>
      <c r="EQA70" s="3">
        <f t="shared" si="39"/>
        <v>0</v>
      </c>
      <c r="EQB70" s="3">
        <f t="shared" si="39"/>
        <v>0</v>
      </c>
      <c r="EQC70" s="3">
        <f t="shared" si="39"/>
        <v>0</v>
      </c>
      <c r="EQD70" s="3">
        <f t="shared" si="39"/>
        <v>0</v>
      </c>
      <c r="EQE70" s="3">
        <f t="shared" si="39"/>
        <v>0</v>
      </c>
      <c r="EQF70" s="3">
        <f t="shared" si="39"/>
        <v>0</v>
      </c>
      <c r="EQG70" s="3">
        <f t="shared" si="39"/>
        <v>0</v>
      </c>
      <c r="EQH70" s="3">
        <f t="shared" si="39"/>
        <v>0</v>
      </c>
      <c r="EQI70" s="3">
        <f t="shared" si="39"/>
        <v>0</v>
      </c>
      <c r="EQJ70" s="3">
        <f t="shared" si="39"/>
        <v>0</v>
      </c>
      <c r="EQK70" s="3">
        <f t="shared" si="39"/>
        <v>0</v>
      </c>
      <c r="EQL70" s="3">
        <f t="shared" si="39"/>
        <v>0</v>
      </c>
      <c r="EQM70" s="3">
        <f t="shared" si="39"/>
        <v>0</v>
      </c>
      <c r="EQN70" s="3">
        <f t="shared" si="39"/>
        <v>0</v>
      </c>
      <c r="EQO70" s="3">
        <f t="shared" si="39"/>
        <v>0</v>
      </c>
      <c r="EQP70" s="3">
        <f t="shared" si="39"/>
        <v>0</v>
      </c>
      <c r="EQQ70" s="3">
        <f t="shared" si="39"/>
        <v>0</v>
      </c>
      <c r="EQR70" s="3">
        <f t="shared" si="39"/>
        <v>0</v>
      </c>
      <c r="EQS70" s="3">
        <f t="shared" si="39"/>
        <v>0</v>
      </c>
      <c r="EQT70" s="3">
        <f t="shared" si="39"/>
        <v>0</v>
      </c>
      <c r="EQU70" s="3">
        <f t="shared" si="39"/>
        <v>0</v>
      </c>
      <c r="EQV70" s="3">
        <f t="shared" si="39"/>
        <v>0</v>
      </c>
      <c r="EQW70" s="3">
        <f t="shared" si="39"/>
        <v>0</v>
      </c>
      <c r="EQX70" s="3">
        <f t="shared" si="39"/>
        <v>0</v>
      </c>
      <c r="EQY70" s="3">
        <f t="shared" si="39"/>
        <v>0</v>
      </c>
      <c r="EQZ70" s="3">
        <f t="shared" ref="EQZ70:ETK70" si="40">SUM(EQZ59:EQZ68)</f>
        <v>0</v>
      </c>
      <c r="ERA70" s="3">
        <f t="shared" si="40"/>
        <v>0</v>
      </c>
      <c r="ERB70" s="3">
        <f t="shared" si="40"/>
        <v>0</v>
      </c>
      <c r="ERC70" s="3">
        <f t="shared" si="40"/>
        <v>0</v>
      </c>
      <c r="ERD70" s="3">
        <f t="shared" si="40"/>
        <v>0</v>
      </c>
      <c r="ERE70" s="3">
        <f t="shared" si="40"/>
        <v>0</v>
      </c>
      <c r="ERF70" s="3">
        <f t="shared" si="40"/>
        <v>0</v>
      </c>
      <c r="ERG70" s="3">
        <f t="shared" si="40"/>
        <v>0</v>
      </c>
      <c r="ERH70" s="3">
        <f t="shared" si="40"/>
        <v>0</v>
      </c>
      <c r="ERI70" s="3">
        <f t="shared" si="40"/>
        <v>0</v>
      </c>
      <c r="ERJ70" s="3">
        <f t="shared" si="40"/>
        <v>0</v>
      </c>
      <c r="ERK70" s="3">
        <f t="shared" si="40"/>
        <v>0</v>
      </c>
      <c r="ERL70" s="3">
        <f t="shared" si="40"/>
        <v>0</v>
      </c>
      <c r="ERM70" s="3">
        <f t="shared" si="40"/>
        <v>0</v>
      </c>
      <c r="ERN70" s="3">
        <f t="shared" si="40"/>
        <v>0</v>
      </c>
      <c r="ERO70" s="3">
        <f t="shared" si="40"/>
        <v>0</v>
      </c>
      <c r="ERP70" s="3">
        <f t="shared" si="40"/>
        <v>0</v>
      </c>
      <c r="ERQ70" s="3">
        <f t="shared" si="40"/>
        <v>0</v>
      </c>
      <c r="ERR70" s="3">
        <f t="shared" si="40"/>
        <v>0</v>
      </c>
      <c r="ERS70" s="3">
        <f t="shared" si="40"/>
        <v>0</v>
      </c>
      <c r="ERT70" s="3">
        <f t="shared" si="40"/>
        <v>0</v>
      </c>
      <c r="ERU70" s="3">
        <f t="shared" si="40"/>
        <v>0</v>
      </c>
      <c r="ERV70" s="3">
        <f t="shared" si="40"/>
        <v>0</v>
      </c>
      <c r="ERW70" s="3">
        <f t="shared" si="40"/>
        <v>0</v>
      </c>
      <c r="ERX70" s="3">
        <f t="shared" si="40"/>
        <v>0</v>
      </c>
      <c r="ERY70" s="3">
        <f t="shared" si="40"/>
        <v>0</v>
      </c>
      <c r="ERZ70" s="3">
        <f t="shared" si="40"/>
        <v>0</v>
      </c>
      <c r="ESA70" s="3">
        <f t="shared" si="40"/>
        <v>0</v>
      </c>
      <c r="ESB70" s="3">
        <f t="shared" si="40"/>
        <v>0</v>
      </c>
      <c r="ESC70" s="3">
        <f t="shared" si="40"/>
        <v>0</v>
      </c>
      <c r="ESD70" s="3">
        <f t="shared" si="40"/>
        <v>0</v>
      </c>
      <c r="ESE70" s="3">
        <f t="shared" si="40"/>
        <v>0</v>
      </c>
      <c r="ESF70" s="3">
        <f t="shared" si="40"/>
        <v>0</v>
      </c>
      <c r="ESG70" s="3">
        <f t="shared" si="40"/>
        <v>0</v>
      </c>
      <c r="ESH70" s="3">
        <f t="shared" si="40"/>
        <v>0</v>
      </c>
      <c r="ESI70" s="3">
        <f t="shared" si="40"/>
        <v>0</v>
      </c>
      <c r="ESJ70" s="3">
        <f t="shared" si="40"/>
        <v>0</v>
      </c>
      <c r="ESK70" s="3">
        <f t="shared" si="40"/>
        <v>0</v>
      </c>
      <c r="ESL70" s="3">
        <f t="shared" si="40"/>
        <v>0</v>
      </c>
      <c r="ESM70" s="3">
        <f t="shared" si="40"/>
        <v>0</v>
      </c>
      <c r="ESN70" s="3">
        <f t="shared" si="40"/>
        <v>0</v>
      </c>
      <c r="ESO70" s="3">
        <f t="shared" si="40"/>
        <v>0</v>
      </c>
      <c r="ESP70" s="3">
        <f t="shared" si="40"/>
        <v>0</v>
      </c>
      <c r="ESQ70" s="3">
        <f t="shared" si="40"/>
        <v>0</v>
      </c>
      <c r="ESR70" s="3">
        <f t="shared" si="40"/>
        <v>0</v>
      </c>
      <c r="ESS70" s="3">
        <f t="shared" si="40"/>
        <v>0</v>
      </c>
      <c r="EST70" s="3">
        <f t="shared" si="40"/>
        <v>0</v>
      </c>
      <c r="ESU70" s="3">
        <f t="shared" si="40"/>
        <v>0</v>
      </c>
      <c r="ESV70" s="3">
        <f t="shared" si="40"/>
        <v>0</v>
      </c>
      <c r="ESW70" s="3">
        <f t="shared" si="40"/>
        <v>0</v>
      </c>
      <c r="ESX70" s="3">
        <f t="shared" si="40"/>
        <v>0</v>
      </c>
      <c r="ESY70" s="3">
        <f t="shared" si="40"/>
        <v>0</v>
      </c>
      <c r="ESZ70" s="3">
        <f t="shared" si="40"/>
        <v>0</v>
      </c>
      <c r="ETA70" s="3">
        <f t="shared" si="40"/>
        <v>0</v>
      </c>
      <c r="ETB70" s="3">
        <f t="shared" si="40"/>
        <v>0</v>
      </c>
      <c r="ETC70" s="3">
        <f t="shared" si="40"/>
        <v>0</v>
      </c>
      <c r="ETD70" s="3">
        <f t="shared" si="40"/>
        <v>0</v>
      </c>
      <c r="ETE70" s="3">
        <f t="shared" si="40"/>
        <v>0</v>
      </c>
      <c r="ETF70" s="3">
        <f t="shared" si="40"/>
        <v>0</v>
      </c>
      <c r="ETG70" s="3">
        <f t="shared" si="40"/>
        <v>0</v>
      </c>
      <c r="ETH70" s="3">
        <f t="shared" si="40"/>
        <v>0</v>
      </c>
      <c r="ETI70" s="3">
        <f t="shared" si="40"/>
        <v>0</v>
      </c>
      <c r="ETJ70" s="3">
        <f t="shared" si="40"/>
        <v>0</v>
      </c>
      <c r="ETK70" s="3">
        <f t="shared" si="40"/>
        <v>0</v>
      </c>
      <c r="ETL70" s="3">
        <f t="shared" ref="ETL70:EVW70" si="41">SUM(ETL59:ETL68)</f>
        <v>0</v>
      </c>
      <c r="ETM70" s="3">
        <f t="shared" si="41"/>
        <v>0</v>
      </c>
      <c r="ETN70" s="3">
        <f t="shared" si="41"/>
        <v>0</v>
      </c>
      <c r="ETO70" s="3">
        <f t="shared" si="41"/>
        <v>0</v>
      </c>
      <c r="ETP70" s="3">
        <f t="shared" si="41"/>
        <v>0</v>
      </c>
      <c r="ETQ70" s="3">
        <f t="shared" si="41"/>
        <v>0</v>
      </c>
      <c r="ETR70" s="3">
        <f t="shared" si="41"/>
        <v>0</v>
      </c>
      <c r="ETS70" s="3">
        <f t="shared" si="41"/>
        <v>0</v>
      </c>
      <c r="ETT70" s="3">
        <f t="shared" si="41"/>
        <v>0</v>
      </c>
      <c r="ETU70" s="3">
        <f t="shared" si="41"/>
        <v>0</v>
      </c>
      <c r="ETV70" s="3">
        <f t="shared" si="41"/>
        <v>0</v>
      </c>
      <c r="ETW70" s="3">
        <f t="shared" si="41"/>
        <v>0</v>
      </c>
      <c r="ETX70" s="3">
        <f t="shared" si="41"/>
        <v>0</v>
      </c>
      <c r="ETY70" s="3">
        <f t="shared" si="41"/>
        <v>0</v>
      </c>
      <c r="ETZ70" s="3">
        <f t="shared" si="41"/>
        <v>0</v>
      </c>
      <c r="EUA70" s="3">
        <f t="shared" si="41"/>
        <v>0</v>
      </c>
      <c r="EUB70" s="3">
        <f t="shared" si="41"/>
        <v>0</v>
      </c>
      <c r="EUC70" s="3">
        <f t="shared" si="41"/>
        <v>0</v>
      </c>
      <c r="EUD70" s="3">
        <f t="shared" si="41"/>
        <v>0</v>
      </c>
      <c r="EUE70" s="3">
        <f t="shared" si="41"/>
        <v>0</v>
      </c>
      <c r="EUF70" s="3">
        <f t="shared" si="41"/>
        <v>0</v>
      </c>
      <c r="EUG70" s="3">
        <f t="shared" si="41"/>
        <v>0</v>
      </c>
      <c r="EUH70" s="3">
        <f t="shared" si="41"/>
        <v>0</v>
      </c>
      <c r="EUI70" s="3">
        <f t="shared" si="41"/>
        <v>0</v>
      </c>
      <c r="EUJ70" s="3">
        <f t="shared" si="41"/>
        <v>0</v>
      </c>
      <c r="EUK70" s="3">
        <f t="shared" si="41"/>
        <v>0</v>
      </c>
      <c r="EUL70" s="3">
        <f t="shared" si="41"/>
        <v>0</v>
      </c>
      <c r="EUM70" s="3">
        <f t="shared" si="41"/>
        <v>0</v>
      </c>
      <c r="EUN70" s="3">
        <f t="shared" si="41"/>
        <v>0</v>
      </c>
      <c r="EUO70" s="3">
        <f t="shared" si="41"/>
        <v>0</v>
      </c>
      <c r="EUP70" s="3">
        <f t="shared" si="41"/>
        <v>0</v>
      </c>
      <c r="EUQ70" s="3">
        <f t="shared" si="41"/>
        <v>0</v>
      </c>
      <c r="EUR70" s="3">
        <f t="shared" si="41"/>
        <v>0</v>
      </c>
      <c r="EUS70" s="3">
        <f t="shared" si="41"/>
        <v>0</v>
      </c>
      <c r="EUT70" s="3">
        <f t="shared" si="41"/>
        <v>0</v>
      </c>
      <c r="EUU70" s="3">
        <f t="shared" si="41"/>
        <v>0</v>
      </c>
      <c r="EUV70" s="3">
        <f t="shared" si="41"/>
        <v>0</v>
      </c>
      <c r="EUW70" s="3">
        <f t="shared" si="41"/>
        <v>0</v>
      </c>
      <c r="EUX70" s="3">
        <f t="shared" si="41"/>
        <v>0</v>
      </c>
      <c r="EUY70" s="3">
        <f t="shared" si="41"/>
        <v>0</v>
      </c>
      <c r="EUZ70" s="3">
        <f t="shared" si="41"/>
        <v>0</v>
      </c>
      <c r="EVA70" s="3">
        <f t="shared" si="41"/>
        <v>0</v>
      </c>
      <c r="EVB70" s="3">
        <f t="shared" si="41"/>
        <v>0</v>
      </c>
      <c r="EVC70" s="3">
        <f t="shared" si="41"/>
        <v>0</v>
      </c>
      <c r="EVD70" s="3">
        <f t="shared" si="41"/>
        <v>0</v>
      </c>
      <c r="EVE70" s="3">
        <f t="shared" si="41"/>
        <v>0</v>
      </c>
      <c r="EVF70" s="3">
        <f t="shared" si="41"/>
        <v>0</v>
      </c>
      <c r="EVG70" s="3">
        <f t="shared" si="41"/>
        <v>0</v>
      </c>
      <c r="EVH70" s="3">
        <f t="shared" si="41"/>
        <v>0</v>
      </c>
      <c r="EVI70" s="3">
        <f t="shared" si="41"/>
        <v>0</v>
      </c>
      <c r="EVJ70" s="3">
        <f t="shared" si="41"/>
        <v>0</v>
      </c>
      <c r="EVK70" s="3">
        <f t="shared" si="41"/>
        <v>0</v>
      </c>
      <c r="EVL70" s="3">
        <f t="shared" si="41"/>
        <v>0</v>
      </c>
      <c r="EVM70" s="3">
        <f t="shared" si="41"/>
        <v>0</v>
      </c>
      <c r="EVN70" s="3">
        <f t="shared" si="41"/>
        <v>0</v>
      </c>
      <c r="EVO70" s="3">
        <f t="shared" si="41"/>
        <v>0</v>
      </c>
      <c r="EVP70" s="3">
        <f t="shared" si="41"/>
        <v>0</v>
      </c>
      <c r="EVQ70" s="3">
        <f t="shared" si="41"/>
        <v>0</v>
      </c>
      <c r="EVR70" s="3">
        <f t="shared" si="41"/>
        <v>0</v>
      </c>
      <c r="EVS70" s="3">
        <f t="shared" si="41"/>
        <v>0</v>
      </c>
      <c r="EVT70" s="3">
        <f t="shared" si="41"/>
        <v>0</v>
      </c>
      <c r="EVU70" s="3">
        <f t="shared" si="41"/>
        <v>0</v>
      </c>
      <c r="EVV70" s="3">
        <f t="shared" si="41"/>
        <v>0</v>
      </c>
      <c r="EVW70" s="3">
        <f t="shared" si="41"/>
        <v>0</v>
      </c>
      <c r="EVX70" s="3">
        <f t="shared" ref="EVX70:EYI70" si="42">SUM(EVX59:EVX68)</f>
        <v>0</v>
      </c>
      <c r="EVY70" s="3">
        <f t="shared" si="42"/>
        <v>0</v>
      </c>
      <c r="EVZ70" s="3">
        <f t="shared" si="42"/>
        <v>0</v>
      </c>
      <c r="EWA70" s="3">
        <f t="shared" si="42"/>
        <v>0</v>
      </c>
      <c r="EWB70" s="3">
        <f t="shared" si="42"/>
        <v>0</v>
      </c>
      <c r="EWC70" s="3">
        <f t="shared" si="42"/>
        <v>0</v>
      </c>
      <c r="EWD70" s="3">
        <f t="shared" si="42"/>
        <v>0</v>
      </c>
      <c r="EWE70" s="3">
        <f t="shared" si="42"/>
        <v>0</v>
      </c>
      <c r="EWF70" s="3">
        <f t="shared" si="42"/>
        <v>0</v>
      </c>
      <c r="EWG70" s="3">
        <f t="shared" si="42"/>
        <v>0</v>
      </c>
      <c r="EWH70" s="3">
        <f t="shared" si="42"/>
        <v>0</v>
      </c>
      <c r="EWI70" s="3">
        <f t="shared" si="42"/>
        <v>0</v>
      </c>
      <c r="EWJ70" s="3">
        <f t="shared" si="42"/>
        <v>0</v>
      </c>
      <c r="EWK70" s="3">
        <f t="shared" si="42"/>
        <v>0</v>
      </c>
      <c r="EWL70" s="3">
        <f t="shared" si="42"/>
        <v>0</v>
      </c>
      <c r="EWM70" s="3">
        <f t="shared" si="42"/>
        <v>0</v>
      </c>
      <c r="EWN70" s="3">
        <f t="shared" si="42"/>
        <v>0</v>
      </c>
      <c r="EWO70" s="3">
        <f t="shared" si="42"/>
        <v>0</v>
      </c>
      <c r="EWP70" s="3">
        <f t="shared" si="42"/>
        <v>0</v>
      </c>
      <c r="EWQ70" s="3">
        <f t="shared" si="42"/>
        <v>0</v>
      </c>
      <c r="EWR70" s="3">
        <f t="shared" si="42"/>
        <v>0</v>
      </c>
      <c r="EWS70" s="3">
        <f t="shared" si="42"/>
        <v>0</v>
      </c>
      <c r="EWT70" s="3">
        <f t="shared" si="42"/>
        <v>0</v>
      </c>
      <c r="EWU70" s="3">
        <f t="shared" si="42"/>
        <v>0</v>
      </c>
      <c r="EWV70" s="3">
        <f t="shared" si="42"/>
        <v>0</v>
      </c>
      <c r="EWW70" s="3">
        <f t="shared" si="42"/>
        <v>0</v>
      </c>
      <c r="EWX70" s="3">
        <f t="shared" si="42"/>
        <v>0</v>
      </c>
      <c r="EWY70" s="3">
        <f t="shared" si="42"/>
        <v>0</v>
      </c>
      <c r="EWZ70" s="3">
        <f t="shared" si="42"/>
        <v>0</v>
      </c>
      <c r="EXA70" s="3">
        <f t="shared" si="42"/>
        <v>0</v>
      </c>
      <c r="EXB70" s="3">
        <f t="shared" si="42"/>
        <v>0</v>
      </c>
      <c r="EXC70" s="3">
        <f t="shared" si="42"/>
        <v>0</v>
      </c>
      <c r="EXD70" s="3">
        <f t="shared" si="42"/>
        <v>0</v>
      </c>
      <c r="EXE70" s="3">
        <f t="shared" si="42"/>
        <v>0</v>
      </c>
      <c r="EXF70" s="3">
        <f t="shared" si="42"/>
        <v>0</v>
      </c>
      <c r="EXG70" s="3">
        <f t="shared" si="42"/>
        <v>0</v>
      </c>
      <c r="EXH70" s="3">
        <f t="shared" si="42"/>
        <v>0</v>
      </c>
      <c r="EXI70" s="3">
        <f t="shared" si="42"/>
        <v>0</v>
      </c>
      <c r="EXJ70" s="3">
        <f t="shared" si="42"/>
        <v>0</v>
      </c>
      <c r="EXK70" s="3">
        <f t="shared" si="42"/>
        <v>0</v>
      </c>
      <c r="EXL70" s="3">
        <f t="shared" si="42"/>
        <v>0</v>
      </c>
      <c r="EXM70" s="3">
        <f t="shared" si="42"/>
        <v>0</v>
      </c>
      <c r="EXN70" s="3">
        <f t="shared" si="42"/>
        <v>0</v>
      </c>
      <c r="EXO70" s="3">
        <f t="shared" si="42"/>
        <v>0</v>
      </c>
      <c r="EXP70" s="3">
        <f t="shared" si="42"/>
        <v>0</v>
      </c>
      <c r="EXQ70" s="3">
        <f t="shared" si="42"/>
        <v>0</v>
      </c>
      <c r="EXR70" s="3">
        <f t="shared" si="42"/>
        <v>0</v>
      </c>
      <c r="EXS70" s="3">
        <f t="shared" si="42"/>
        <v>0</v>
      </c>
      <c r="EXT70" s="3">
        <f t="shared" si="42"/>
        <v>0</v>
      </c>
      <c r="EXU70" s="3">
        <f t="shared" si="42"/>
        <v>0</v>
      </c>
      <c r="EXV70" s="3">
        <f t="shared" si="42"/>
        <v>0</v>
      </c>
      <c r="EXW70" s="3">
        <f t="shared" si="42"/>
        <v>0</v>
      </c>
      <c r="EXX70" s="3">
        <f t="shared" si="42"/>
        <v>0</v>
      </c>
      <c r="EXY70" s="3">
        <f t="shared" si="42"/>
        <v>0</v>
      </c>
      <c r="EXZ70" s="3">
        <f t="shared" si="42"/>
        <v>0</v>
      </c>
      <c r="EYA70" s="3">
        <f t="shared" si="42"/>
        <v>0</v>
      </c>
      <c r="EYB70" s="3">
        <f t="shared" si="42"/>
        <v>0</v>
      </c>
      <c r="EYC70" s="3">
        <f t="shared" si="42"/>
        <v>0</v>
      </c>
      <c r="EYD70" s="3">
        <f t="shared" si="42"/>
        <v>0</v>
      </c>
      <c r="EYE70" s="3">
        <f t="shared" si="42"/>
        <v>0</v>
      </c>
      <c r="EYF70" s="3">
        <f t="shared" si="42"/>
        <v>0</v>
      </c>
      <c r="EYG70" s="3">
        <f t="shared" si="42"/>
        <v>0</v>
      </c>
      <c r="EYH70" s="3">
        <f t="shared" si="42"/>
        <v>0</v>
      </c>
      <c r="EYI70" s="3">
        <f t="shared" si="42"/>
        <v>0</v>
      </c>
      <c r="EYJ70" s="3">
        <f t="shared" ref="EYJ70:FAU70" si="43">SUM(EYJ59:EYJ68)</f>
        <v>0</v>
      </c>
      <c r="EYK70" s="3">
        <f t="shared" si="43"/>
        <v>0</v>
      </c>
      <c r="EYL70" s="3">
        <f t="shared" si="43"/>
        <v>0</v>
      </c>
      <c r="EYM70" s="3">
        <f t="shared" si="43"/>
        <v>0</v>
      </c>
      <c r="EYN70" s="3">
        <f t="shared" si="43"/>
        <v>0</v>
      </c>
      <c r="EYO70" s="3">
        <f t="shared" si="43"/>
        <v>0</v>
      </c>
      <c r="EYP70" s="3">
        <f t="shared" si="43"/>
        <v>0</v>
      </c>
      <c r="EYQ70" s="3">
        <f t="shared" si="43"/>
        <v>0</v>
      </c>
      <c r="EYR70" s="3">
        <f t="shared" si="43"/>
        <v>0</v>
      </c>
      <c r="EYS70" s="3">
        <f t="shared" si="43"/>
        <v>0</v>
      </c>
      <c r="EYT70" s="3">
        <f t="shared" si="43"/>
        <v>0</v>
      </c>
      <c r="EYU70" s="3">
        <f t="shared" si="43"/>
        <v>0</v>
      </c>
      <c r="EYV70" s="3">
        <f t="shared" si="43"/>
        <v>0</v>
      </c>
      <c r="EYW70" s="3">
        <f t="shared" si="43"/>
        <v>0</v>
      </c>
      <c r="EYX70" s="3">
        <f t="shared" si="43"/>
        <v>0</v>
      </c>
      <c r="EYY70" s="3">
        <f t="shared" si="43"/>
        <v>0</v>
      </c>
      <c r="EYZ70" s="3">
        <f t="shared" si="43"/>
        <v>0</v>
      </c>
      <c r="EZA70" s="3">
        <f t="shared" si="43"/>
        <v>0</v>
      </c>
      <c r="EZB70" s="3">
        <f t="shared" si="43"/>
        <v>0</v>
      </c>
      <c r="EZC70" s="3">
        <f t="shared" si="43"/>
        <v>0</v>
      </c>
      <c r="EZD70" s="3">
        <f t="shared" si="43"/>
        <v>0</v>
      </c>
      <c r="EZE70" s="3">
        <f t="shared" si="43"/>
        <v>0</v>
      </c>
      <c r="EZF70" s="3">
        <f t="shared" si="43"/>
        <v>0</v>
      </c>
      <c r="EZG70" s="3">
        <f t="shared" si="43"/>
        <v>0</v>
      </c>
      <c r="EZH70" s="3">
        <f t="shared" si="43"/>
        <v>0</v>
      </c>
      <c r="EZI70" s="3">
        <f t="shared" si="43"/>
        <v>0</v>
      </c>
      <c r="EZJ70" s="3">
        <f t="shared" si="43"/>
        <v>0</v>
      </c>
      <c r="EZK70" s="3">
        <f t="shared" si="43"/>
        <v>0</v>
      </c>
      <c r="EZL70" s="3">
        <f t="shared" si="43"/>
        <v>0</v>
      </c>
      <c r="EZM70" s="3">
        <f t="shared" si="43"/>
        <v>0</v>
      </c>
      <c r="EZN70" s="3">
        <f t="shared" si="43"/>
        <v>0</v>
      </c>
      <c r="EZO70" s="3">
        <f t="shared" si="43"/>
        <v>0</v>
      </c>
      <c r="EZP70" s="3">
        <f t="shared" si="43"/>
        <v>0</v>
      </c>
      <c r="EZQ70" s="3">
        <f t="shared" si="43"/>
        <v>0</v>
      </c>
      <c r="EZR70" s="3">
        <f t="shared" si="43"/>
        <v>0</v>
      </c>
      <c r="EZS70" s="3">
        <f t="shared" si="43"/>
        <v>0</v>
      </c>
      <c r="EZT70" s="3">
        <f t="shared" si="43"/>
        <v>0</v>
      </c>
      <c r="EZU70" s="3">
        <f t="shared" si="43"/>
        <v>0</v>
      </c>
      <c r="EZV70" s="3">
        <f t="shared" si="43"/>
        <v>0</v>
      </c>
      <c r="EZW70" s="3">
        <f t="shared" si="43"/>
        <v>0</v>
      </c>
      <c r="EZX70" s="3">
        <f t="shared" si="43"/>
        <v>0</v>
      </c>
      <c r="EZY70" s="3">
        <f t="shared" si="43"/>
        <v>0</v>
      </c>
      <c r="EZZ70" s="3">
        <f t="shared" si="43"/>
        <v>0</v>
      </c>
      <c r="FAA70" s="3">
        <f t="shared" si="43"/>
        <v>0</v>
      </c>
      <c r="FAB70" s="3">
        <f t="shared" si="43"/>
        <v>0</v>
      </c>
      <c r="FAC70" s="3">
        <f t="shared" si="43"/>
        <v>0</v>
      </c>
      <c r="FAD70" s="3">
        <f t="shared" si="43"/>
        <v>0</v>
      </c>
      <c r="FAE70" s="3">
        <f t="shared" si="43"/>
        <v>0</v>
      </c>
      <c r="FAF70" s="3">
        <f t="shared" si="43"/>
        <v>0</v>
      </c>
      <c r="FAG70" s="3">
        <f t="shared" si="43"/>
        <v>0</v>
      </c>
      <c r="FAH70" s="3">
        <f t="shared" si="43"/>
        <v>0</v>
      </c>
      <c r="FAI70" s="3">
        <f t="shared" si="43"/>
        <v>0</v>
      </c>
      <c r="FAJ70" s="3">
        <f t="shared" si="43"/>
        <v>0</v>
      </c>
      <c r="FAK70" s="3">
        <f t="shared" si="43"/>
        <v>0</v>
      </c>
      <c r="FAL70" s="3">
        <f t="shared" si="43"/>
        <v>0</v>
      </c>
      <c r="FAM70" s="3">
        <f t="shared" si="43"/>
        <v>0</v>
      </c>
      <c r="FAN70" s="3">
        <f t="shared" si="43"/>
        <v>0</v>
      </c>
      <c r="FAO70" s="3">
        <f t="shared" si="43"/>
        <v>0</v>
      </c>
      <c r="FAP70" s="3">
        <f t="shared" si="43"/>
        <v>0</v>
      </c>
      <c r="FAQ70" s="3">
        <f t="shared" si="43"/>
        <v>0</v>
      </c>
      <c r="FAR70" s="3">
        <f t="shared" si="43"/>
        <v>0</v>
      </c>
      <c r="FAS70" s="3">
        <f t="shared" si="43"/>
        <v>0</v>
      </c>
      <c r="FAT70" s="3">
        <f t="shared" si="43"/>
        <v>0</v>
      </c>
      <c r="FAU70" s="3">
        <f t="shared" si="43"/>
        <v>0</v>
      </c>
      <c r="FAV70" s="3">
        <f t="shared" ref="FAV70:FDG70" si="44">SUM(FAV59:FAV68)</f>
        <v>0</v>
      </c>
      <c r="FAW70" s="3">
        <f t="shared" si="44"/>
        <v>0</v>
      </c>
      <c r="FAX70" s="3">
        <f t="shared" si="44"/>
        <v>0</v>
      </c>
      <c r="FAY70" s="3">
        <f t="shared" si="44"/>
        <v>0</v>
      </c>
      <c r="FAZ70" s="3">
        <f t="shared" si="44"/>
        <v>0</v>
      </c>
      <c r="FBA70" s="3">
        <f t="shared" si="44"/>
        <v>0</v>
      </c>
      <c r="FBB70" s="3">
        <f t="shared" si="44"/>
        <v>0</v>
      </c>
      <c r="FBC70" s="3">
        <f t="shared" si="44"/>
        <v>0</v>
      </c>
      <c r="FBD70" s="3">
        <f t="shared" si="44"/>
        <v>0</v>
      </c>
      <c r="FBE70" s="3">
        <f t="shared" si="44"/>
        <v>0</v>
      </c>
      <c r="FBF70" s="3">
        <f t="shared" si="44"/>
        <v>0</v>
      </c>
      <c r="FBG70" s="3">
        <f t="shared" si="44"/>
        <v>0</v>
      </c>
      <c r="FBH70" s="3">
        <f t="shared" si="44"/>
        <v>0</v>
      </c>
      <c r="FBI70" s="3">
        <f t="shared" si="44"/>
        <v>0</v>
      </c>
      <c r="FBJ70" s="3">
        <f t="shared" si="44"/>
        <v>0</v>
      </c>
      <c r="FBK70" s="3">
        <f t="shared" si="44"/>
        <v>0</v>
      </c>
      <c r="FBL70" s="3">
        <f t="shared" si="44"/>
        <v>0</v>
      </c>
      <c r="FBM70" s="3">
        <f t="shared" si="44"/>
        <v>0</v>
      </c>
      <c r="FBN70" s="3">
        <f t="shared" si="44"/>
        <v>0</v>
      </c>
      <c r="FBO70" s="3">
        <f t="shared" si="44"/>
        <v>0</v>
      </c>
      <c r="FBP70" s="3">
        <f t="shared" si="44"/>
        <v>0</v>
      </c>
      <c r="FBQ70" s="3">
        <f t="shared" si="44"/>
        <v>0</v>
      </c>
      <c r="FBR70" s="3">
        <f t="shared" si="44"/>
        <v>0</v>
      </c>
      <c r="FBS70" s="3">
        <f t="shared" si="44"/>
        <v>0</v>
      </c>
      <c r="FBT70" s="3">
        <f t="shared" si="44"/>
        <v>0</v>
      </c>
      <c r="FBU70" s="3">
        <f t="shared" si="44"/>
        <v>0</v>
      </c>
      <c r="FBV70" s="3">
        <f t="shared" si="44"/>
        <v>0</v>
      </c>
      <c r="FBW70" s="3">
        <f t="shared" si="44"/>
        <v>0</v>
      </c>
      <c r="FBX70" s="3">
        <f t="shared" si="44"/>
        <v>0</v>
      </c>
      <c r="FBY70" s="3">
        <f t="shared" si="44"/>
        <v>0</v>
      </c>
      <c r="FBZ70" s="3">
        <f t="shared" si="44"/>
        <v>0</v>
      </c>
      <c r="FCA70" s="3">
        <f t="shared" si="44"/>
        <v>0</v>
      </c>
      <c r="FCB70" s="3">
        <f t="shared" si="44"/>
        <v>0</v>
      </c>
      <c r="FCC70" s="3">
        <f t="shared" si="44"/>
        <v>0</v>
      </c>
      <c r="FCD70" s="3">
        <f t="shared" si="44"/>
        <v>0</v>
      </c>
      <c r="FCE70" s="3">
        <f t="shared" si="44"/>
        <v>0</v>
      </c>
      <c r="FCF70" s="3">
        <f t="shared" si="44"/>
        <v>0</v>
      </c>
      <c r="FCG70" s="3">
        <f t="shared" si="44"/>
        <v>0</v>
      </c>
      <c r="FCH70" s="3">
        <f t="shared" si="44"/>
        <v>0</v>
      </c>
      <c r="FCI70" s="3">
        <f t="shared" si="44"/>
        <v>0</v>
      </c>
      <c r="FCJ70" s="3">
        <f t="shared" si="44"/>
        <v>0</v>
      </c>
      <c r="FCK70" s="3">
        <f t="shared" si="44"/>
        <v>0</v>
      </c>
      <c r="FCL70" s="3">
        <f t="shared" si="44"/>
        <v>0</v>
      </c>
      <c r="FCM70" s="3">
        <f t="shared" si="44"/>
        <v>0</v>
      </c>
      <c r="FCN70" s="3">
        <f t="shared" si="44"/>
        <v>0</v>
      </c>
      <c r="FCO70" s="3">
        <f t="shared" si="44"/>
        <v>0</v>
      </c>
      <c r="FCP70" s="3">
        <f t="shared" si="44"/>
        <v>0</v>
      </c>
      <c r="FCQ70" s="3">
        <f t="shared" si="44"/>
        <v>0</v>
      </c>
      <c r="FCR70" s="3">
        <f t="shared" si="44"/>
        <v>0</v>
      </c>
      <c r="FCS70" s="3">
        <f t="shared" si="44"/>
        <v>0</v>
      </c>
      <c r="FCT70" s="3">
        <f t="shared" si="44"/>
        <v>0</v>
      </c>
      <c r="FCU70" s="3">
        <f t="shared" si="44"/>
        <v>0</v>
      </c>
      <c r="FCV70" s="3">
        <f t="shared" si="44"/>
        <v>0</v>
      </c>
      <c r="FCW70" s="3">
        <f t="shared" si="44"/>
        <v>0</v>
      </c>
      <c r="FCX70" s="3">
        <f t="shared" si="44"/>
        <v>0</v>
      </c>
      <c r="FCY70" s="3">
        <f t="shared" si="44"/>
        <v>0</v>
      </c>
      <c r="FCZ70" s="3">
        <f t="shared" si="44"/>
        <v>0</v>
      </c>
      <c r="FDA70" s="3">
        <f t="shared" si="44"/>
        <v>0</v>
      </c>
      <c r="FDB70" s="3">
        <f t="shared" si="44"/>
        <v>0</v>
      </c>
      <c r="FDC70" s="3">
        <f t="shared" si="44"/>
        <v>0</v>
      </c>
      <c r="FDD70" s="3">
        <f t="shared" si="44"/>
        <v>0</v>
      </c>
      <c r="FDE70" s="3">
        <f t="shared" si="44"/>
        <v>0</v>
      </c>
      <c r="FDF70" s="3">
        <f t="shared" si="44"/>
        <v>0</v>
      </c>
      <c r="FDG70" s="3">
        <f t="shared" si="44"/>
        <v>0</v>
      </c>
      <c r="FDH70" s="3">
        <f t="shared" ref="FDH70:FFS70" si="45">SUM(FDH59:FDH68)</f>
        <v>0</v>
      </c>
      <c r="FDI70" s="3">
        <f t="shared" si="45"/>
        <v>0</v>
      </c>
      <c r="FDJ70" s="3">
        <f t="shared" si="45"/>
        <v>0</v>
      </c>
      <c r="FDK70" s="3">
        <f t="shared" si="45"/>
        <v>0</v>
      </c>
      <c r="FDL70" s="3">
        <f t="shared" si="45"/>
        <v>0</v>
      </c>
      <c r="FDM70" s="3">
        <f t="shared" si="45"/>
        <v>0</v>
      </c>
      <c r="FDN70" s="3">
        <f t="shared" si="45"/>
        <v>0</v>
      </c>
      <c r="FDO70" s="3">
        <f t="shared" si="45"/>
        <v>0</v>
      </c>
      <c r="FDP70" s="3">
        <f t="shared" si="45"/>
        <v>0</v>
      </c>
      <c r="FDQ70" s="3">
        <f t="shared" si="45"/>
        <v>0</v>
      </c>
      <c r="FDR70" s="3">
        <f t="shared" si="45"/>
        <v>0</v>
      </c>
      <c r="FDS70" s="3">
        <f t="shared" si="45"/>
        <v>0</v>
      </c>
      <c r="FDT70" s="3">
        <f t="shared" si="45"/>
        <v>0</v>
      </c>
      <c r="FDU70" s="3">
        <f t="shared" si="45"/>
        <v>0</v>
      </c>
      <c r="FDV70" s="3">
        <f t="shared" si="45"/>
        <v>0</v>
      </c>
      <c r="FDW70" s="3">
        <f t="shared" si="45"/>
        <v>0</v>
      </c>
      <c r="FDX70" s="3">
        <f t="shared" si="45"/>
        <v>0</v>
      </c>
      <c r="FDY70" s="3">
        <f t="shared" si="45"/>
        <v>0</v>
      </c>
      <c r="FDZ70" s="3">
        <f t="shared" si="45"/>
        <v>0</v>
      </c>
      <c r="FEA70" s="3">
        <f t="shared" si="45"/>
        <v>0</v>
      </c>
      <c r="FEB70" s="3">
        <f t="shared" si="45"/>
        <v>0</v>
      </c>
      <c r="FEC70" s="3">
        <f t="shared" si="45"/>
        <v>0</v>
      </c>
      <c r="FED70" s="3">
        <f t="shared" si="45"/>
        <v>0</v>
      </c>
      <c r="FEE70" s="3">
        <f t="shared" si="45"/>
        <v>0</v>
      </c>
      <c r="FEF70" s="3">
        <f t="shared" si="45"/>
        <v>0</v>
      </c>
      <c r="FEG70" s="3">
        <f t="shared" si="45"/>
        <v>0</v>
      </c>
      <c r="FEH70" s="3">
        <f t="shared" si="45"/>
        <v>0</v>
      </c>
      <c r="FEI70" s="3">
        <f t="shared" si="45"/>
        <v>0</v>
      </c>
      <c r="FEJ70" s="3">
        <f t="shared" si="45"/>
        <v>0</v>
      </c>
      <c r="FEK70" s="3">
        <f t="shared" si="45"/>
        <v>0</v>
      </c>
      <c r="FEL70" s="3">
        <f t="shared" si="45"/>
        <v>0</v>
      </c>
      <c r="FEM70" s="3">
        <f t="shared" si="45"/>
        <v>0</v>
      </c>
      <c r="FEN70" s="3">
        <f t="shared" si="45"/>
        <v>0</v>
      </c>
      <c r="FEO70" s="3">
        <f t="shared" si="45"/>
        <v>0</v>
      </c>
      <c r="FEP70" s="3">
        <f t="shared" si="45"/>
        <v>0</v>
      </c>
      <c r="FEQ70" s="3">
        <f t="shared" si="45"/>
        <v>0</v>
      </c>
      <c r="FER70" s="3">
        <f t="shared" si="45"/>
        <v>0</v>
      </c>
      <c r="FES70" s="3">
        <f t="shared" si="45"/>
        <v>0</v>
      </c>
      <c r="FET70" s="3">
        <f t="shared" si="45"/>
        <v>0</v>
      </c>
      <c r="FEU70" s="3">
        <f t="shared" si="45"/>
        <v>0</v>
      </c>
      <c r="FEV70" s="3">
        <f t="shared" si="45"/>
        <v>0</v>
      </c>
      <c r="FEW70" s="3">
        <f t="shared" si="45"/>
        <v>0</v>
      </c>
      <c r="FEX70" s="3">
        <f t="shared" si="45"/>
        <v>0</v>
      </c>
      <c r="FEY70" s="3">
        <f t="shared" si="45"/>
        <v>0</v>
      </c>
      <c r="FEZ70" s="3">
        <f t="shared" si="45"/>
        <v>0</v>
      </c>
      <c r="FFA70" s="3">
        <f t="shared" si="45"/>
        <v>0</v>
      </c>
      <c r="FFB70" s="3">
        <f t="shared" si="45"/>
        <v>0</v>
      </c>
      <c r="FFC70" s="3">
        <f t="shared" si="45"/>
        <v>0</v>
      </c>
      <c r="FFD70" s="3">
        <f t="shared" si="45"/>
        <v>0</v>
      </c>
      <c r="FFE70" s="3">
        <f t="shared" si="45"/>
        <v>0</v>
      </c>
      <c r="FFF70" s="3">
        <f t="shared" si="45"/>
        <v>0</v>
      </c>
      <c r="FFG70" s="3">
        <f t="shared" si="45"/>
        <v>0</v>
      </c>
      <c r="FFH70" s="3">
        <f t="shared" si="45"/>
        <v>0</v>
      </c>
      <c r="FFI70" s="3">
        <f t="shared" si="45"/>
        <v>0</v>
      </c>
      <c r="FFJ70" s="3">
        <f t="shared" si="45"/>
        <v>0</v>
      </c>
      <c r="FFK70" s="3">
        <f t="shared" si="45"/>
        <v>0</v>
      </c>
      <c r="FFL70" s="3">
        <f t="shared" si="45"/>
        <v>0</v>
      </c>
      <c r="FFM70" s="3">
        <f t="shared" si="45"/>
        <v>0</v>
      </c>
      <c r="FFN70" s="3">
        <f t="shared" si="45"/>
        <v>0</v>
      </c>
      <c r="FFO70" s="3">
        <f t="shared" si="45"/>
        <v>0</v>
      </c>
      <c r="FFP70" s="3">
        <f t="shared" si="45"/>
        <v>0</v>
      </c>
      <c r="FFQ70" s="3">
        <f t="shared" si="45"/>
        <v>0</v>
      </c>
      <c r="FFR70" s="3">
        <f t="shared" si="45"/>
        <v>0</v>
      </c>
      <c r="FFS70" s="3">
        <f t="shared" si="45"/>
        <v>0</v>
      </c>
      <c r="FFT70" s="3">
        <f t="shared" ref="FFT70:FIE70" si="46">SUM(FFT59:FFT68)</f>
        <v>0</v>
      </c>
      <c r="FFU70" s="3">
        <f t="shared" si="46"/>
        <v>0</v>
      </c>
      <c r="FFV70" s="3">
        <f t="shared" si="46"/>
        <v>0</v>
      </c>
      <c r="FFW70" s="3">
        <f t="shared" si="46"/>
        <v>0</v>
      </c>
      <c r="FFX70" s="3">
        <f t="shared" si="46"/>
        <v>0</v>
      </c>
      <c r="FFY70" s="3">
        <f t="shared" si="46"/>
        <v>0</v>
      </c>
      <c r="FFZ70" s="3">
        <f t="shared" si="46"/>
        <v>0</v>
      </c>
      <c r="FGA70" s="3">
        <f t="shared" si="46"/>
        <v>0</v>
      </c>
      <c r="FGB70" s="3">
        <f t="shared" si="46"/>
        <v>0</v>
      </c>
      <c r="FGC70" s="3">
        <f t="shared" si="46"/>
        <v>0</v>
      </c>
      <c r="FGD70" s="3">
        <f t="shared" si="46"/>
        <v>0</v>
      </c>
      <c r="FGE70" s="3">
        <f t="shared" si="46"/>
        <v>0</v>
      </c>
      <c r="FGF70" s="3">
        <f t="shared" si="46"/>
        <v>0</v>
      </c>
      <c r="FGG70" s="3">
        <f t="shared" si="46"/>
        <v>0</v>
      </c>
      <c r="FGH70" s="3">
        <f t="shared" si="46"/>
        <v>0</v>
      </c>
      <c r="FGI70" s="3">
        <f t="shared" si="46"/>
        <v>0</v>
      </c>
      <c r="FGJ70" s="3">
        <f t="shared" si="46"/>
        <v>0</v>
      </c>
      <c r="FGK70" s="3">
        <f t="shared" si="46"/>
        <v>0</v>
      </c>
      <c r="FGL70" s="3">
        <f t="shared" si="46"/>
        <v>0</v>
      </c>
      <c r="FGM70" s="3">
        <f t="shared" si="46"/>
        <v>0</v>
      </c>
      <c r="FGN70" s="3">
        <f t="shared" si="46"/>
        <v>0</v>
      </c>
      <c r="FGO70" s="3">
        <f t="shared" si="46"/>
        <v>0</v>
      </c>
      <c r="FGP70" s="3">
        <f t="shared" si="46"/>
        <v>0</v>
      </c>
      <c r="FGQ70" s="3">
        <f t="shared" si="46"/>
        <v>0</v>
      </c>
      <c r="FGR70" s="3">
        <f t="shared" si="46"/>
        <v>0</v>
      </c>
      <c r="FGS70" s="3">
        <f t="shared" si="46"/>
        <v>0</v>
      </c>
      <c r="FGT70" s="3">
        <f t="shared" si="46"/>
        <v>0</v>
      </c>
      <c r="FGU70" s="3">
        <f t="shared" si="46"/>
        <v>0</v>
      </c>
      <c r="FGV70" s="3">
        <f t="shared" si="46"/>
        <v>0</v>
      </c>
      <c r="FGW70" s="3">
        <f t="shared" si="46"/>
        <v>0</v>
      </c>
      <c r="FGX70" s="3">
        <f t="shared" si="46"/>
        <v>0</v>
      </c>
      <c r="FGY70" s="3">
        <f t="shared" si="46"/>
        <v>0</v>
      </c>
      <c r="FGZ70" s="3">
        <f t="shared" si="46"/>
        <v>0</v>
      </c>
      <c r="FHA70" s="3">
        <f t="shared" si="46"/>
        <v>0</v>
      </c>
      <c r="FHB70" s="3">
        <f t="shared" si="46"/>
        <v>0</v>
      </c>
      <c r="FHC70" s="3">
        <f t="shared" si="46"/>
        <v>0</v>
      </c>
      <c r="FHD70" s="3">
        <f t="shared" si="46"/>
        <v>0</v>
      </c>
      <c r="FHE70" s="3">
        <f t="shared" si="46"/>
        <v>0</v>
      </c>
      <c r="FHF70" s="3">
        <f t="shared" si="46"/>
        <v>0</v>
      </c>
      <c r="FHG70" s="3">
        <f t="shared" si="46"/>
        <v>0</v>
      </c>
      <c r="FHH70" s="3">
        <f t="shared" si="46"/>
        <v>0</v>
      </c>
      <c r="FHI70" s="3">
        <f t="shared" si="46"/>
        <v>0</v>
      </c>
      <c r="FHJ70" s="3">
        <f t="shared" si="46"/>
        <v>0</v>
      </c>
      <c r="FHK70" s="3">
        <f t="shared" si="46"/>
        <v>0</v>
      </c>
      <c r="FHL70" s="3">
        <f t="shared" si="46"/>
        <v>0</v>
      </c>
      <c r="FHM70" s="3">
        <f t="shared" si="46"/>
        <v>0</v>
      </c>
      <c r="FHN70" s="3">
        <f t="shared" si="46"/>
        <v>0</v>
      </c>
      <c r="FHO70" s="3">
        <f t="shared" si="46"/>
        <v>0</v>
      </c>
      <c r="FHP70" s="3">
        <f t="shared" si="46"/>
        <v>0</v>
      </c>
      <c r="FHQ70" s="3">
        <f t="shared" si="46"/>
        <v>0</v>
      </c>
      <c r="FHR70" s="3">
        <f t="shared" si="46"/>
        <v>0</v>
      </c>
      <c r="FHS70" s="3">
        <f t="shared" si="46"/>
        <v>0</v>
      </c>
      <c r="FHT70" s="3">
        <f t="shared" si="46"/>
        <v>0</v>
      </c>
      <c r="FHU70" s="3">
        <f t="shared" si="46"/>
        <v>0</v>
      </c>
      <c r="FHV70" s="3">
        <f t="shared" si="46"/>
        <v>0</v>
      </c>
      <c r="FHW70" s="3">
        <f t="shared" si="46"/>
        <v>0</v>
      </c>
      <c r="FHX70" s="3">
        <f t="shared" si="46"/>
        <v>0</v>
      </c>
      <c r="FHY70" s="3">
        <f t="shared" si="46"/>
        <v>0</v>
      </c>
      <c r="FHZ70" s="3">
        <f t="shared" si="46"/>
        <v>0</v>
      </c>
      <c r="FIA70" s="3">
        <f t="shared" si="46"/>
        <v>0</v>
      </c>
      <c r="FIB70" s="3">
        <f t="shared" si="46"/>
        <v>0</v>
      </c>
      <c r="FIC70" s="3">
        <f t="shared" si="46"/>
        <v>0</v>
      </c>
      <c r="FID70" s="3">
        <f t="shared" si="46"/>
        <v>0</v>
      </c>
      <c r="FIE70" s="3">
        <f t="shared" si="46"/>
        <v>0</v>
      </c>
      <c r="FIF70" s="3">
        <f t="shared" ref="FIF70:FKQ70" si="47">SUM(FIF59:FIF68)</f>
        <v>0</v>
      </c>
      <c r="FIG70" s="3">
        <f t="shared" si="47"/>
        <v>0</v>
      </c>
      <c r="FIH70" s="3">
        <f t="shared" si="47"/>
        <v>0</v>
      </c>
      <c r="FII70" s="3">
        <f t="shared" si="47"/>
        <v>0</v>
      </c>
      <c r="FIJ70" s="3">
        <f t="shared" si="47"/>
        <v>0</v>
      </c>
      <c r="FIK70" s="3">
        <f t="shared" si="47"/>
        <v>0</v>
      </c>
      <c r="FIL70" s="3">
        <f t="shared" si="47"/>
        <v>0</v>
      </c>
      <c r="FIM70" s="3">
        <f t="shared" si="47"/>
        <v>0</v>
      </c>
      <c r="FIN70" s="3">
        <f t="shared" si="47"/>
        <v>0</v>
      </c>
      <c r="FIO70" s="3">
        <f t="shared" si="47"/>
        <v>0</v>
      </c>
      <c r="FIP70" s="3">
        <f t="shared" si="47"/>
        <v>0</v>
      </c>
      <c r="FIQ70" s="3">
        <f t="shared" si="47"/>
        <v>0</v>
      </c>
      <c r="FIR70" s="3">
        <f t="shared" si="47"/>
        <v>0</v>
      </c>
      <c r="FIS70" s="3">
        <f t="shared" si="47"/>
        <v>0</v>
      </c>
      <c r="FIT70" s="3">
        <f t="shared" si="47"/>
        <v>0</v>
      </c>
      <c r="FIU70" s="3">
        <f t="shared" si="47"/>
        <v>0</v>
      </c>
      <c r="FIV70" s="3">
        <f t="shared" si="47"/>
        <v>0</v>
      </c>
      <c r="FIW70" s="3">
        <f t="shared" si="47"/>
        <v>0</v>
      </c>
      <c r="FIX70" s="3">
        <f t="shared" si="47"/>
        <v>0</v>
      </c>
      <c r="FIY70" s="3">
        <f t="shared" si="47"/>
        <v>0</v>
      </c>
      <c r="FIZ70" s="3">
        <f t="shared" si="47"/>
        <v>0</v>
      </c>
      <c r="FJA70" s="3">
        <f t="shared" si="47"/>
        <v>0</v>
      </c>
      <c r="FJB70" s="3">
        <f t="shared" si="47"/>
        <v>0</v>
      </c>
      <c r="FJC70" s="3">
        <f t="shared" si="47"/>
        <v>0</v>
      </c>
      <c r="FJD70" s="3">
        <f t="shared" si="47"/>
        <v>0</v>
      </c>
      <c r="FJE70" s="3">
        <f t="shared" si="47"/>
        <v>0</v>
      </c>
      <c r="FJF70" s="3">
        <f t="shared" si="47"/>
        <v>0</v>
      </c>
      <c r="FJG70" s="3">
        <f t="shared" si="47"/>
        <v>0</v>
      </c>
      <c r="FJH70" s="3">
        <f t="shared" si="47"/>
        <v>0</v>
      </c>
      <c r="FJI70" s="3">
        <f t="shared" si="47"/>
        <v>0</v>
      </c>
      <c r="FJJ70" s="3">
        <f t="shared" si="47"/>
        <v>0</v>
      </c>
      <c r="FJK70" s="3">
        <f t="shared" si="47"/>
        <v>0</v>
      </c>
      <c r="FJL70" s="3">
        <f t="shared" si="47"/>
        <v>0</v>
      </c>
      <c r="FJM70" s="3">
        <f t="shared" si="47"/>
        <v>0</v>
      </c>
      <c r="FJN70" s="3">
        <f t="shared" si="47"/>
        <v>0</v>
      </c>
      <c r="FJO70" s="3">
        <f t="shared" si="47"/>
        <v>0</v>
      </c>
      <c r="FJP70" s="3">
        <f t="shared" si="47"/>
        <v>0</v>
      </c>
      <c r="FJQ70" s="3">
        <f t="shared" si="47"/>
        <v>0</v>
      </c>
      <c r="FJR70" s="3">
        <f t="shared" si="47"/>
        <v>0</v>
      </c>
      <c r="FJS70" s="3">
        <f t="shared" si="47"/>
        <v>0</v>
      </c>
      <c r="FJT70" s="3">
        <f t="shared" si="47"/>
        <v>0</v>
      </c>
      <c r="FJU70" s="3">
        <f t="shared" si="47"/>
        <v>0</v>
      </c>
      <c r="FJV70" s="3">
        <f t="shared" si="47"/>
        <v>0</v>
      </c>
      <c r="FJW70" s="3">
        <f t="shared" si="47"/>
        <v>0</v>
      </c>
      <c r="FJX70" s="3">
        <f t="shared" si="47"/>
        <v>0</v>
      </c>
      <c r="FJY70" s="3">
        <f t="shared" si="47"/>
        <v>0</v>
      </c>
      <c r="FJZ70" s="3">
        <f t="shared" si="47"/>
        <v>0</v>
      </c>
      <c r="FKA70" s="3">
        <f t="shared" si="47"/>
        <v>0</v>
      </c>
      <c r="FKB70" s="3">
        <f t="shared" si="47"/>
        <v>0</v>
      </c>
      <c r="FKC70" s="3">
        <f t="shared" si="47"/>
        <v>0</v>
      </c>
      <c r="FKD70" s="3">
        <f t="shared" si="47"/>
        <v>0</v>
      </c>
      <c r="FKE70" s="3">
        <f t="shared" si="47"/>
        <v>0</v>
      </c>
      <c r="FKF70" s="3">
        <f t="shared" si="47"/>
        <v>0</v>
      </c>
      <c r="FKG70" s="3">
        <f t="shared" si="47"/>
        <v>0</v>
      </c>
      <c r="FKH70" s="3">
        <f t="shared" si="47"/>
        <v>0</v>
      </c>
      <c r="FKI70" s="3">
        <f t="shared" si="47"/>
        <v>0</v>
      </c>
      <c r="FKJ70" s="3">
        <f t="shared" si="47"/>
        <v>0</v>
      </c>
      <c r="FKK70" s="3">
        <f t="shared" si="47"/>
        <v>0</v>
      </c>
      <c r="FKL70" s="3">
        <f t="shared" si="47"/>
        <v>0</v>
      </c>
      <c r="FKM70" s="3">
        <f t="shared" si="47"/>
        <v>0</v>
      </c>
      <c r="FKN70" s="3">
        <f t="shared" si="47"/>
        <v>0</v>
      </c>
      <c r="FKO70" s="3">
        <f t="shared" si="47"/>
        <v>0</v>
      </c>
      <c r="FKP70" s="3">
        <f t="shared" si="47"/>
        <v>0</v>
      </c>
      <c r="FKQ70" s="3">
        <f t="shared" si="47"/>
        <v>0</v>
      </c>
      <c r="FKR70" s="3">
        <f t="shared" ref="FKR70:FNC70" si="48">SUM(FKR59:FKR68)</f>
        <v>0</v>
      </c>
      <c r="FKS70" s="3">
        <f t="shared" si="48"/>
        <v>0</v>
      </c>
      <c r="FKT70" s="3">
        <f t="shared" si="48"/>
        <v>0</v>
      </c>
      <c r="FKU70" s="3">
        <f t="shared" si="48"/>
        <v>0</v>
      </c>
      <c r="FKV70" s="3">
        <f t="shared" si="48"/>
        <v>0</v>
      </c>
      <c r="FKW70" s="3">
        <f t="shared" si="48"/>
        <v>0</v>
      </c>
      <c r="FKX70" s="3">
        <f t="shared" si="48"/>
        <v>0</v>
      </c>
      <c r="FKY70" s="3">
        <f t="shared" si="48"/>
        <v>0</v>
      </c>
      <c r="FKZ70" s="3">
        <f t="shared" si="48"/>
        <v>0</v>
      </c>
      <c r="FLA70" s="3">
        <f t="shared" si="48"/>
        <v>0</v>
      </c>
      <c r="FLB70" s="3">
        <f t="shared" si="48"/>
        <v>0</v>
      </c>
      <c r="FLC70" s="3">
        <f t="shared" si="48"/>
        <v>0</v>
      </c>
      <c r="FLD70" s="3">
        <f t="shared" si="48"/>
        <v>0</v>
      </c>
      <c r="FLE70" s="3">
        <f t="shared" si="48"/>
        <v>0</v>
      </c>
      <c r="FLF70" s="3">
        <f t="shared" si="48"/>
        <v>0</v>
      </c>
      <c r="FLG70" s="3">
        <f t="shared" si="48"/>
        <v>0</v>
      </c>
      <c r="FLH70" s="3">
        <f t="shared" si="48"/>
        <v>0</v>
      </c>
      <c r="FLI70" s="3">
        <f t="shared" si="48"/>
        <v>0</v>
      </c>
      <c r="FLJ70" s="3">
        <f t="shared" si="48"/>
        <v>0</v>
      </c>
      <c r="FLK70" s="3">
        <f t="shared" si="48"/>
        <v>0</v>
      </c>
      <c r="FLL70" s="3">
        <f t="shared" si="48"/>
        <v>0</v>
      </c>
      <c r="FLM70" s="3">
        <f t="shared" si="48"/>
        <v>0</v>
      </c>
      <c r="FLN70" s="3">
        <f t="shared" si="48"/>
        <v>0</v>
      </c>
      <c r="FLO70" s="3">
        <f t="shared" si="48"/>
        <v>0</v>
      </c>
      <c r="FLP70" s="3">
        <f t="shared" si="48"/>
        <v>0</v>
      </c>
      <c r="FLQ70" s="3">
        <f t="shared" si="48"/>
        <v>0</v>
      </c>
      <c r="FLR70" s="3">
        <f t="shared" si="48"/>
        <v>0</v>
      </c>
      <c r="FLS70" s="3">
        <f t="shared" si="48"/>
        <v>0</v>
      </c>
      <c r="FLT70" s="3">
        <f t="shared" si="48"/>
        <v>0</v>
      </c>
      <c r="FLU70" s="3">
        <f t="shared" si="48"/>
        <v>0</v>
      </c>
      <c r="FLV70" s="3">
        <f t="shared" si="48"/>
        <v>0</v>
      </c>
      <c r="FLW70" s="3">
        <f t="shared" si="48"/>
        <v>0</v>
      </c>
      <c r="FLX70" s="3">
        <f t="shared" si="48"/>
        <v>0</v>
      </c>
      <c r="FLY70" s="3">
        <f t="shared" si="48"/>
        <v>0</v>
      </c>
      <c r="FLZ70" s="3">
        <f t="shared" si="48"/>
        <v>0</v>
      </c>
      <c r="FMA70" s="3">
        <f t="shared" si="48"/>
        <v>0</v>
      </c>
      <c r="FMB70" s="3">
        <f t="shared" si="48"/>
        <v>0</v>
      </c>
      <c r="FMC70" s="3">
        <f t="shared" si="48"/>
        <v>0</v>
      </c>
      <c r="FMD70" s="3">
        <f t="shared" si="48"/>
        <v>0</v>
      </c>
      <c r="FME70" s="3">
        <f t="shared" si="48"/>
        <v>0</v>
      </c>
      <c r="FMF70" s="3">
        <f t="shared" si="48"/>
        <v>0</v>
      </c>
      <c r="FMG70" s="3">
        <f t="shared" si="48"/>
        <v>0</v>
      </c>
      <c r="FMH70" s="3">
        <f t="shared" si="48"/>
        <v>0</v>
      </c>
      <c r="FMI70" s="3">
        <f t="shared" si="48"/>
        <v>0</v>
      </c>
      <c r="FMJ70" s="3">
        <f t="shared" si="48"/>
        <v>0</v>
      </c>
      <c r="FMK70" s="3">
        <f t="shared" si="48"/>
        <v>0</v>
      </c>
      <c r="FML70" s="3">
        <f t="shared" si="48"/>
        <v>0</v>
      </c>
      <c r="FMM70" s="3">
        <f t="shared" si="48"/>
        <v>0</v>
      </c>
      <c r="FMN70" s="3">
        <f t="shared" si="48"/>
        <v>0</v>
      </c>
      <c r="FMO70" s="3">
        <f t="shared" si="48"/>
        <v>0</v>
      </c>
      <c r="FMP70" s="3">
        <f t="shared" si="48"/>
        <v>0</v>
      </c>
      <c r="FMQ70" s="3">
        <f t="shared" si="48"/>
        <v>0</v>
      </c>
      <c r="FMR70" s="3">
        <f t="shared" si="48"/>
        <v>0</v>
      </c>
      <c r="FMS70" s="3">
        <f t="shared" si="48"/>
        <v>0</v>
      </c>
      <c r="FMT70" s="3">
        <f t="shared" si="48"/>
        <v>0</v>
      </c>
      <c r="FMU70" s="3">
        <f t="shared" si="48"/>
        <v>0</v>
      </c>
      <c r="FMV70" s="3">
        <f t="shared" si="48"/>
        <v>0</v>
      </c>
      <c r="FMW70" s="3">
        <f t="shared" si="48"/>
        <v>0</v>
      </c>
      <c r="FMX70" s="3">
        <f t="shared" si="48"/>
        <v>0</v>
      </c>
      <c r="FMY70" s="3">
        <f t="shared" si="48"/>
        <v>0</v>
      </c>
      <c r="FMZ70" s="3">
        <f t="shared" si="48"/>
        <v>0</v>
      </c>
      <c r="FNA70" s="3">
        <f t="shared" si="48"/>
        <v>0</v>
      </c>
      <c r="FNB70" s="3">
        <f t="shared" si="48"/>
        <v>0</v>
      </c>
      <c r="FNC70" s="3">
        <f t="shared" si="48"/>
        <v>0</v>
      </c>
      <c r="FND70" s="3">
        <f t="shared" ref="FND70:FPO70" si="49">SUM(FND59:FND68)</f>
        <v>0</v>
      </c>
      <c r="FNE70" s="3">
        <f t="shared" si="49"/>
        <v>0</v>
      </c>
      <c r="FNF70" s="3">
        <f t="shared" si="49"/>
        <v>0</v>
      </c>
      <c r="FNG70" s="3">
        <f t="shared" si="49"/>
        <v>0</v>
      </c>
      <c r="FNH70" s="3">
        <f t="shared" si="49"/>
        <v>0</v>
      </c>
      <c r="FNI70" s="3">
        <f t="shared" si="49"/>
        <v>0</v>
      </c>
      <c r="FNJ70" s="3">
        <f t="shared" si="49"/>
        <v>0</v>
      </c>
      <c r="FNK70" s="3">
        <f t="shared" si="49"/>
        <v>0</v>
      </c>
      <c r="FNL70" s="3">
        <f t="shared" si="49"/>
        <v>0</v>
      </c>
      <c r="FNM70" s="3">
        <f t="shared" si="49"/>
        <v>0</v>
      </c>
      <c r="FNN70" s="3">
        <f t="shared" si="49"/>
        <v>0</v>
      </c>
      <c r="FNO70" s="3">
        <f t="shared" si="49"/>
        <v>0</v>
      </c>
      <c r="FNP70" s="3">
        <f t="shared" si="49"/>
        <v>0</v>
      </c>
      <c r="FNQ70" s="3">
        <f t="shared" si="49"/>
        <v>0</v>
      </c>
      <c r="FNR70" s="3">
        <f t="shared" si="49"/>
        <v>0</v>
      </c>
      <c r="FNS70" s="3">
        <f t="shared" si="49"/>
        <v>0</v>
      </c>
      <c r="FNT70" s="3">
        <f t="shared" si="49"/>
        <v>0</v>
      </c>
      <c r="FNU70" s="3">
        <f t="shared" si="49"/>
        <v>0</v>
      </c>
      <c r="FNV70" s="3">
        <f t="shared" si="49"/>
        <v>0</v>
      </c>
      <c r="FNW70" s="3">
        <f t="shared" si="49"/>
        <v>0</v>
      </c>
      <c r="FNX70" s="3">
        <f t="shared" si="49"/>
        <v>0</v>
      </c>
      <c r="FNY70" s="3">
        <f t="shared" si="49"/>
        <v>0</v>
      </c>
      <c r="FNZ70" s="3">
        <f t="shared" si="49"/>
        <v>0</v>
      </c>
      <c r="FOA70" s="3">
        <f t="shared" si="49"/>
        <v>0</v>
      </c>
      <c r="FOB70" s="3">
        <f t="shared" si="49"/>
        <v>0</v>
      </c>
      <c r="FOC70" s="3">
        <f t="shared" si="49"/>
        <v>0</v>
      </c>
      <c r="FOD70" s="3">
        <f t="shared" si="49"/>
        <v>0</v>
      </c>
      <c r="FOE70" s="3">
        <f t="shared" si="49"/>
        <v>0</v>
      </c>
      <c r="FOF70" s="3">
        <f t="shared" si="49"/>
        <v>0</v>
      </c>
      <c r="FOG70" s="3">
        <f t="shared" si="49"/>
        <v>0</v>
      </c>
      <c r="FOH70" s="3">
        <f t="shared" si="49"/>
        <v>0</v>
      </c>
      <c r="FOI70" s="3">
        <f t="shared" si="49"/>
        <v>0</v>
      </c>
      <c r="FOJ70" s="3">
        <f t="shared" si="49"/>
        <v>0</v>
      </c>
      <c r="FOK70" s="3">
        <f t="shared" si="49"/>
        <v>0</v>
      </c>
      <c r="FOL70" s="3">
        <f t="shared" si="49"/>
        <v>0</v>
      </c>
      <c r="FOM70" s="3">
        <f t="shared" si="49"/>
        <v>0</v>
      </c>
      <c r="FON70" s="3">
        <f t="shared" si="49"/>
        <v>0</v>
      </c>
      <c r="FOO70" s="3">
        <f t="shared" si="49"/>
        <v>0</v>
      </c>
      <c r="FOP70" s="3">
        <f t="shared" si="49"/>
        <v>0</v>
      </c>
      <c r="FOQ70" s="3">
        <f t="shared" si="49"/>
        <v>0</v>
      </c>
      <c r="FOR70" s="3">
        <f t="shared" si="49"/>
        <v>0</v>
      </c>
      <c r="FOS70" s="3">
        <f t="shared" si="49"/>
        <v>0</v>
      </c>
      <c r="FOT70" s="3">
        <f t="shared" si="49"/>
        <v>0</v>
      </c>
      <c r="FOU70" s="3">
        <f t="shared" si="49"/>
        <v>0</v>
      </c>
      <c r="FOV70" s="3">
        <f t="shared" si="49"/>
        <v>0</v>
      </c>
      <c r="FOW70" s="3">
        <f t="shared" si="49"/>
        <v>0</v>
      </c>
      <c r="FOX70" s="3">
        <f t="shared" si="49"/>
        <v>0</v>
      </c>
      <c r="FOY70" s="3">
        <f t="shared" si="49"/>
        <v>0</v>
      </c>
      <c r="FOZ70" s="3">
        <f t="shared" si="49"/>
        <v>0</v>
      </c>
      <c r="FPA70" s="3">
        <f t="shared" si="49"/>
        <v>0</v>
      </c>
      <c r="FPB70" s="3">
        <f t="shared" si="49"/>
        <v>0</v>
      </c>
      <c r="FPC70" s="3">
        <f t="shared" si="49"/>
        <v>0</v>
      </c>
      <c r="FPD70" s="3">
        <f t="shared" si="49"/>
        <v>0</v>
      </c>
      <c r="FPE70" s="3">
        <f t="shared" si="49"/>
        <v>0</v>
      </c>
      <c r="FPF70" s="3">
        <f t="shared" si="49"/>
        <v>0</v>
      </c>
      <c r="FPG70" s="3">
        <f t="shared" si="49"/>
        <v>0</v>
      </c>
      <c r="FPH70" s="3">
        <f t="shared" si="49"/>
        <v>0</v>
      </c>
      <c r="FPI70" s="3">
        <f t="shared" si="49"/>
        <v>0</v>
      </c>
      <c r="FPJ70" s="3">
        <f t="shared" si="49"/>
        <v>0</v>
      </c>
      <c r="FPK70" s="3">
        <f t="shared" si="49"/>
        <v>0</v>
      </c>
      <c r="FPL70" s="3">
        <f t="shared" si="49"/>
        <v>0</v>
      </c>
      <c r="FPM70" s="3">
        <f t="shared" si="49"/>
        <v>0</v>
      </c>
      <c r="FPN70" s="3">
        <f t="shared" si="49"/>
        <v>0</v>
      </c>
      <c r="FPO70" s="3">
        <f t="shared" si="49"/>
        <v>0</v>
      </c>
      <c r="FPP70" s="3">
        <f t="shared" ref="FPP70:FSA70" si="50">SUM(FPP59:FPP68)</f>
        <v>0</v>
      </c>
      <c r="FPQ70" s="3">
        <f t="shared" si="50"/>
        <v>0</v>
      </c>
      <c r="FPR70" s="3">
        <f t="shared" si="50"/>
        <v>0</v>
      </c>
      <c r="FPS70" s="3">
        <f t="shared" si="50"/>
        <v>0</v>
      </c>
      <c r="FPT70" s="3">
        <f t="shared" si="50"/>
        <v>0</v>
      </c>
      <c r="FPU70" s="3">
        <f t="shared" si="50"/>
        <v>0</v>
      </c>
      <c r="FPV70" s="3">
        <f t="shared" si="50"/>
        <v>0</v>
      </c>
      <c r="FPW70" s="3">
        <f t="shared" si="50"/>
        <v>0</v>
      </c>
      <c r="FPX70" s="3">
        <f t="shared" si="50"/>
        <v>0</v>
      </c>
      <c r="FPY70" s="3">
        <f t="shared" si="50"/>
        <v>0</v>
      </c>
      <c r="FPZ70" s="3">
        <f t="shared" si="50"/>
        <v>0</v>
      </c>
      <c r="FQA70" s="3">
        <f t="shared" si="50"/>
        <v>0</v>
      </c>
      <c r="FQB70" s="3">
        <f t="shared" si="50"/>
        <v>0</v>
      </c>
      <c r="FQC70" s="3">
        <f t="shared" si="50"/>
        <v>0</v>
      </c>
      <c r="FQD70" s="3">
        <f t="shared" si="50"/>
        <v>0</v>
      </c>
      <c r="FQE70" s="3">
        <f t="shared" si="50"/>
        <v>0</v>
      </c>
      <c r="FQF70" s="3">
        <f t="shared" si="50"/>
        <v>0</v>
      </c>
      <c r="FQG70" s="3">
        <f t="shared" si="50"/>
        <v>0</v>
      </c>
      <c r="FQH70" s="3">
        <f t="shared" si="50"/>
        <v>0</v>
      </c>
      <c r="FQI70" s="3">
        <f t="shared" si="50"/>
        <v>0</v>
      </c>
      <c r="FQJ70" s="3">
        <f t="shared" si="50"/>
        <v>0</v>
      </c>
      <c r="FQK70" s="3">
        <f t="shared" si="50"/>
        <v>0</v>
      </c>
      <c r="FQL70" s="3">
        <f t="shared" si="50"/>
        <v>0</v>
      </c>
      <c r="FQM70" s="3">
        <f t="shared" si="50"/>
        <v>0</v>
      </c>
      <c r="FQN70" s="3">
        <f t="shared" si="50"/>
        <v>0</v>
      </c>
      <c r="FQO70" s="3">
        <f t="shared" si="50"/>
        <v>0</v>
      </c>
      <c r="FQP70" s="3">
        <f t="shared" si="50"/>
        <v>0</v>
      </c>
      <c r="FQQ70" s="3">
        <f t="shared" si="50"/>
        <v>0</v>
      </c>
      <c r="FQR70" s="3">
        <f t="shared" si="50"/>
        <v>0</v>
      </c>
      <c r="FQS70" s="3">
        <f t="shared" si="50"/>
        <v>0</v>
      </c>
      <c r="FQT70" s="3">
        <f t="shared" si="50"/>
        <v>0</v>
      </c>
      <c r="FQU70" s="3">
        <f t="shared" si="50"/>
        <v>0</v>
      </c>
      <c r="FQV70" s="3">
        <f t="shared" si="50"/>
        <v>0</v>
      </c>
      <c r="FQW70" s="3">
        <f t="shared" si="50"/>
        <v>0</v>
      </c>
      <c r="FQX70" s="3">
        <f t="shared" si="50"/>
        <v>0</v>
      </c>
      <c r="FQY70" s="3">
        <f t="shared" si="50"/>
        <v>0</v>
      </c>
      <c r="FQZ70" s="3">
        <f t="shared" si="50"/>
        <v>0</v>
      </c>
      <c r="FRA70" s="3">
        <f t="shared" si="50"/>
        <v>0</v>
      </c>
      <c r="FRB70" s="3">
        <f t="shared" si="50"/>
        <v>0</v>
      </c>
      <c r="FRC70" s="3">
        <f t="shared" si="50"/>
        <v>0</v>
      </c>
      <c r="FRD70" s="3">
        <f t="shared" si="50"/>
        <v>0</v>
      </c>
      <c r="FRE70" s="3">
        <f t="shared" si="50"/>
        <v>0</v>
      </c>
      <c r="FRF70" s="3">
        <f t="shared" si="50"/>
        <v>0</v>
      </c>
      <c r="FRG70" s="3">
        <f t="shared" si="50"/>
        <v>0</v>
      </c>
      <c r="FRH70" s="3">
        <f t="shared" si="50"/>
        <v>0</v>
      </c>
      <c r="FRI70" s="3">
        <f t="shared" si="50"/>
        <v>0</v>
      </c>
      <c r="FRJ70" s="3">
        <f t="shared" si="50"/>
        <v>0</v>
      </c>
      <c r="FRK70" s="3">
        <f t="shared" si="50"/>
        <v>0</v>
      </c>
      <c r="FRL70" s="3">
        <f t="shared" si="50"/>
        <v>0</v>
      </c>
      <c r="FRM70" s="3">
        <f t="shared" si="50"/>
        <v>0</v>
      </c>
      <c r="FRN70" s="3">
        <f t="shared" si="50"/>
        <v>0</v>
      </c>
      <c r="FRO70" s="3">
        <f t="shared" si="50"/>
        <v>0</v>
      </c>
      <c r="FRP70" s="3">
        <f t="shared" si="50"/>
        <v>0</v>
      </c>
      <c r="FRQ70" s="3">
        <f t="shared" si="50"/>
        <v>0</v>
      </c>
      <c r="FRR70" s="3">
        <f t="shared" si="50"/>
        <v>0</v>
      </c>
      <c r="FRS70" s="3">
        <f t="shared" si="50"/>
        <v>0</v>
      </c>
      <c r="FRT70" s="3">
        <f t="shared" si="50"/>
        <v>0</v>
      </c>
      <c r="FRU70" s="3">
        <f t="shared" si="50"/>
        <v>0</v>
      </c>
      <c r="FRV70" s="3">
        <f t="shared" si="50"/>
        <v>0</v>
      </c>
      <c r="FRW70" s="3">
        <f t="shared" si="50"/>
        <v>0</v>
      </c>
      <c r="FRX70" s="3">
        <f t="shared" si="50"/>
        <v>0</v>
      </c>
      <c r="FRY70" s="3">
        <f t="shared" si="50"/>
        <v>0</v>
      </c>
      <c r="FRZ70" s="3">
        <f t="shared" si="50"/>
        <v>0</v>
      </c>
      <c r="FSA70" s="3">
        <f t="shared" si="50"/>
        <v>0</v>
      </c>
      <c r="FSB70" s="3">
        <f t="shared" ref="FSB70:FUM70" si="51">SUM(FSB59:FSB68)</f>
        <v>0</v>
      </c>
      <c r="FSC70" s="3">
        <f t="shared" si="51"/>
        <v>0</v>
      </c>
      <c r="FSD70" s="3">
        <f t="shared" si="51"/>
        <v>0</v>
      </c>
      <c r="FSE70" s="3">
        <f t="shared" si="51"/>
        <v>0</v>
      </c>
      <c r="FSF70" s="3">
        <f t="shared" si="51"/>
        <v>0</v>
      </c>
      <c r="FSG70" s="3">
        <f t="shared" si="51"/>
        <v>0</v>
      </c>
      <c r="FSH70" s="3">
        <f t="shared" si="51"/>
        <v>0</v>
      </c>
      <c r="FSI70" s="3">
        <f t="shared" si="51"/>
        <v>0</v>
      </c>
      <c r="FSJ70" s="3">
        <f t="shared" si="51"/>
        <v>0</v>
      </c>
      <c r="FSK70" s="3">
        <f t="shared" si="51"/>
        <v>0</v>
      </c>
      <c r="FSL70" s="3">
        <f t="shared" si="51"/>
        <v>0</v>
      </c>
      <c r="FSM70" s="3">
        <f t="shared" si="51"/>
        <v>0</v>
      </c>
      <c r="FSN70" s="3">
        <f t="shared" si="51"/>
        <v>0</v>
      </c>
      <c r="FSO70" s="3">
        <f t="shared" si="51"/>
        <v>0</v>
      </c>
      <c r="FSP70" s="3">
        <f t="shared" si="51"/>
        <v>0</v>
      </c>
      <c r="FSQ70" s="3">
        <f t="shared" si="51"/>
        <v>0</v>
      </c>
      <c r="FSR70" s="3">
        <f t="shared" si="51"/>
        <v>0</v>
      </c>
      <c r="FSS70" s="3">
        <f t="shared" si="51"/>
        <v>0</v>
      </c>
      <c r="FST70" s="3">
        <f t="shared" si="51"/>
        <v>0</v>
      </c>
      <c r="FSU70" s="3">
        <f t="shared" si="51"/>
        <v>0</v>
      </c>
      <c r="FSV70" s="3">
        <f t="shared" si="51"/>
        <v>0</v>
      </c>
      <c r="FSW70" s="3">
        <f t="shared" si="51"/>
        <v>0</v>
      </c>
      <c r="FSX70" s="3">
        <f t="shared" si="51"/>
        <v>0</v>
      </c>
      <c r="FSY70" s="3">
        <f t="shared" si="51"/>
        <v>0</v>
      </c>
      <c r="FSZ70" s="3">
        <f t="shared" si="51"/>
        <v>0</v>
      </c>
      <c r="FTA70" s="3">
        <f t="shared" si="51"/>
        <v>0</v>
      </c>
      <c r="FTB70" s="3">
        <f t="shared" si="51"/>
        <v>0</v>
      </c>
      <c r="FTC70" s="3">
        <f t="shared" si="51"/>
        <v>0</v>
      </c>
      <c r="FTD70" s="3">
        <f t="shared" si="51"/>
        <v>0</v>
      </c>
      <c r="FTE70" s="3">
        <f t="shared" si="51"/>
        <v>0</v>
      </c>
      <c r="FTF70" s="3">
        <f t="shared" si="51"/>
        <v>0</v>
      </c>
      <c r="FTG70" s="3">
        <f t="shared" si="51"/>
        <v>0</v>
      </c>
      <c r="FTH70" s="3">
        <f t="shared" si="51"/>
        <v>0</v>
      </c>
      <c r="FTI70" s="3">
        <f t="shared" si="51"/>
        <v>0</v>
      </c>
      <c r="FTJ70" s="3">
        <f t="shared" si="51"/>
        <v>0</v>
      </c>
      <c r="FTK70" s="3">
        <f t="shared" si="51"/>
        <v>0</v>
      </c>
      <c r="FTL70" s="3">
        <f t="shared" si="51"/>
        <v>0</v>
      </c>
      <c r="FTM70" s="3">
        <f t="shared" si="51"/>
        <v>0</v>
      </c>
      <c r="FTN70" s="3">
        <f t="shared" si="51"/>
        <v>0</v>
      </c>
      <c r="FTO70" s="3">
        <f t="shared" si="51"/>
        <v>0</v>
      </c>
      <c r="FTP70" s="3">
        <f t="shared" si="51"/>
        <v>0</v>
      </c>
      <c r="FTQ70" s="3">
        <f t="shared" si="51"/>
        <v>0</v>
      </c>
      <c r="FTR70" s="3">
        <f t="shared" si="51"/>
        <v>0</v>
      </c>
      <c r="FTS70" s="3">
        <f t="shared" si="51"/>
        <v>0</v>
      </c>
      <c r="FTT70" s="3">
        <f t="shared" si="51"/>
        <v>0</v>
      </c>
      <c r="FTU70" s="3">
        <f t="shared" si="51"/>
        <v>0</v>
      </c>
      <c r="FTV70" s="3">
        <f t="shared" si="51"/>
        <v>0</v>
      </c>
      <c r="FTW70" s="3">
        <f t="shared" si="51"/>
        <v>0</v>
      </c>
      <c r="FTX70" s="3">
        <f t="shared" si="51"/>
        <v>0</v>
      </c>
      <c r="FTY70" s="3">
        <f t="shared" si="51"/>
        <v>0</v>
      </c>
      <c r="FTZ70" s="3">
        <f t="shared" si="51"/>
        <v>0</v>
      </c>
      <c r="FUA70" s="3">
        <f t="shared" si="51"/>
        <v>0</v>
      </c>
      <c r="FUB70" s="3">
        <f t="shared" si="51"/>
        <v>0</v>
      </c>
      <c r="FUC70" s="3">
        <f t="shared" si="51"/>
        <v>0</v>
      </c>
      <c r="FUD70" s="3">
        <f t="shared" si="51"/>
        <v>0</v>
      </c>
      <c r="FUE70" s="3">
        <f t="shared" si="51"/>
        <v>0</v>
      </c>
      <c r="FUF70" s="3">
        <f t="shared" si="51"/>
        <v>0</v>
      </c>
      <c r="FUG70" s="3">
        <f t="shared" si="51"/>
        <v>0</v>
      </c>
      <c r="FUH70" s="3">
        <f t="shared" si="51"/>
        <v>0</v>
      </c>
      <c r="FUI70" s="3">
        <f t="shared" si="51"/>
        <v>0</v>
      </c>
      <c r="FUJ70" s="3">
        <f t="shared" si="51"/>
        <v>0</v>
      </c>
      <c r="FUK70" s="3">
        <f t="shared" si="51"/>
        <v>0</v>
      </c>
      <c r="FUL70" s="3">
        <f t="shared" si="51"/>
        <v>0</v>
      </c>
      <c r="FUM70" s="3">
        <f t="shared" si="51"/>
        <v>0</v>
      </c>
      <c r="FUN70" s="3">
        <f t="shared" ref="FUN70:FWY70" si="52">SUM(FUN59:FUN68)</f>
        <v>0</v>
      </c>
      <c r="FUO70" s="3">
        <f t="shared" si="52"/>
        <v>0</v>
      </c>
      <c r="FUP70" s="3">
        <f t="shared" si="52"/>
        <v>0</v>
      </c>
      <c r="FUQ70" s="3">
        <f t="shared" si="52"/>
        <v>0</v>
      </c>
      <c r="FUR70" s="3">
        <f t="shared" si="52"/>
        <v>0</v>
      </c>
      <c r="FUS70" s="3">
        <f t="shared" si="52"/>
        <v>0</v>
      </c>
      <c r="FUT70" s="3">
        <f t="shared" si="52"/>
        <v>0</v>
      </c>
      <c r="FUU70" s="3">
        <f t="shared" si="52"/>
        <v>0</v>
      </c>
      <c r="FUV70" s="3">
        <f t="shared" si="52"/>
        <v>0</v>
      </c>
      <c r="FUW70" s="3">
        <f t="shared" si="52"/>
        <v>0</v>
      </c>
      <c r="FUX70" s="3">
        <f t="shared" si="52"/>
        <v>0</v>
      </c>
      <c r="FUY70" s="3">
        <f t="shared" si="52"/>
        <v>0</v>
      </c>
      <c r="FUZ70" s="3">
        <f t="shared" si="52"/>
        <v>0</v>
      </c>
      <c r="FVA70" s="3">
        <f t="shared" si="52"/>
        <v>0</v>
      </c>
      <c r="FVB70" s="3">
        <f t="shared" si="52"/>
        <v>0</v>
      </c>
      <c r="FVC70" s="3">
        <f t="shared" si="52"/>
        <v>0</v>
      </c>
      <c r="FVD70" s="3">
        <f t="shared" si="52"/>
        <v>0</v>
      </c>
      <c r="FVE70" s="3">
        <f t="shared" si="52"/>
        <v>0</v>
      </c>
      <c r="FVF70" s="3">
        <f t="shared" si="52"/>
        <v>0</v>
      </c>
      <c r="FVG70" s="3">
        <f t="shared" si="52"/>
        <v>0</v>
      </c>
      <c r="FVH70" s="3">
        <f t="shared" si="52"/>
        <v>0</v>
      </c>
      <c r="FVI70" s="3">
        <f t="shared" si="52"/>
        <v>0</v>
      </c>
      <c r="FVJ70" s="3">
        <f t="shared" si="52"/>
        <v>0</v>
      </c>
      <c r="FVK70" s="3">
        <f t="shared" si="52"/>
        <v>0</v>
      </c>
      <c r="FVL70" s="3">
        <f t="shared" si="52"/>
        <v>0</v>
      </c>
      <c r="FVM70" s="3">
        <f t="shared" si="52"/>
        <v>0</v>
      </c>
      <c r="FVN70" s="3">
        <f t="shared" si="52"/>
        <v>0</v>
      </c>
      <c r="FVO70" s="3">
        <f t="shared" si="52"/>
        <v>0</v>
      </c>
      <c r="FVP70" s="3">
        <f t="shared" si="52"/>
        <v>0</v>
      </c>
      <c r="FVQ70" s="3">
        <f t="shared" si="52"/>
        <v>0</v>
      </c>
      <c r="FVR70" s="3">
        <f t="shared" si="52"/>
        <v>0</v>
      </c>
      <c r="FVS70" s="3">
        <f t="shared" si="52"/>
        <v>0</v>
      </c>
      <c r="FVT70" s="3">
        <f t="shared" si="52"/>
        <v>0</v>
      </c>
      <c r="FVU70" s="3">
        <f t="shared" si="52"/>
        <v>0</v>
      </c>
      <c r="FVV70" s="3">
        <f t="shared" si="52"/>
        <v>0</v>
      </c>
      <c r="FVW70" s="3">
        <f t="shared" si="52"/>
        <v>0</v>
      </c>
      <c r="FVX70" s="3">
        <f t="shared" si="52"/>
        <v>0</v>
      </c>
      <c r="FVY70" s="3">
        <f t="shared" si="52"/>
        <v>0</v>
      </c>
      <c r="FVZ70" s="3">
        <f t="shared" si="52"/>
        <v>0</v>
      </c>
      <c r="FWA70" s="3">
        <f t="shared" si="52"/>
        <v>0</v>
      </c>
      <c r="FWB70" s="3">
        <f t="shared" si="52"/>
        <v>0</v>
      </c>
      <c r="FWC70" s="3">
        <f t="shared" si="52"/>
        <v>0</v>
      </c>
      <c r="FWD70" s="3">
        <f t="shared" si="52"/>
        <v>0</v>
      </c>
      <c r="FWE70" s="3">
        <f t="shared" si="52"/>
        <v>0</v>
      </c>
      <c r="FWF70" s="3">
        <f t="shared" si="52"/>
        <v>0</v>
      </c>
      <c r="FWG70" s="3">
        <f t="shared" si="52"/>
        <v>0</v>
      </c>
      <c r="FWH70" s="3">
        <f t="shared" si="52"/>
        <v>0</v>
      </c>
      <c r="FWI70" s="3">
        <f t="shared" si="52"/>
        <v>0</v>
      </c>
      <c r="FWJ70" s="3">
        <f t="shared" si="52"/>
        <v>0</v>
      </c>
      <c r="FWK70" s="3">
        <f t="shared" si="52"/>
        <v>0</v>
      </c>
      <c r="FWL70" s="3">
        <f t="shared" si="52"/>
        <v>0</v>
      </c>
      <c r="FWM70" s="3">
        <f t="shared" si="52"/>
        <v>0</v>
      </c>
      <c r="FWN70" s="3">
        <f t="shared" si="52"/>
        <v>0</v>
      </c>
      <c r="FWO70" s="3">
        <f t="shared" si="52"/>
        <v>0</v>
      </c>
      <c r="FWP70" s="3">
        <f t="shared" si="52"/>
        <v>0</v>
      </c>
      <c r="FWQ70" s="3">
        <f t="shared" si="52"/>
        <v>0</v>
      </c>
      <c r="FWR70" s="3">
        <f t="shared" si="52"/>
        <v>0</v>
      </c>
      <c r="FWS70" s="3">
        <f t="shared" si="52"/>
        <v>0</v>
      </c>
      <c r="FWT70" s="3">
        <f t="shared" si="52"/>
        <v>0</v>
      </c>
      <c r="FWU70" s="3">
        <f t="shared" si="52"/>
        <v>0</v>
      </c>
      <c r="FWV70" s="3">
        <f t="shared" si="52"/>
        <v>0</v>
      </c>
      <c r="FWW70" s="3">
        <f t="shared" si="52"/>
        <v>0</v>
      </c>
      <c r="FWX70" s="3">
        <f t="shared" si="52"/>
        <v>0</v>
      </c>
      <c r="FWY70" s="3">
        <f t="shared" si="52"/>
        <v>0</v>
      </c>
      <c r="FWZ70" s="3">
        <f t="shared" ref="FWZ70:FZK70" si="53">SUM(FWZ59:FWZ68)</f>
        <v>0</v>
      </c>
      <c r="FXA70" s="3">
        <f t="shared" si="53"/>
        <v>0</v>
      </c>
      <c r="FXB70" s="3">
        <f t="shared" si="53"/>
        <v>0</v>
      </c>
      <c r="FXC70" s="3">
        <f t="shared" si="53"/>
        <v>0</v>
      </c>
      <c r="FXD70" s="3">
        <f t="shared" si="53"/>
        <v>0</v>
      </c>
      <c r="FXE70" s="3">
        <f t="shared" si="53"/>
        <v>0</v>
      </c>
      <c r="FXF70" s="3">
        <f t="shared" si="53"/>
        <v>0</v>
      </c>
      <c r="FXG70" s="3">
        <f t="shared" si="53"/>
        <v>0</v>
      </c>
      <c r="FXH70" s="3">
        <f t="shared" si="53"/>
        <v>0</v>
      </c>
      <c r="FXI70" s="3">
        <f t="shared" si="53"/>
        <v>0</v>
      </c>
      <c r="FXJ70" s="3">
        <f t="shared" si="53"/>
        <v>0</v>
      </c>
      <c r="FXK70" s="3">
        <f t="shared" si="53"/>
        <v>0</v>
      </c>
      <c r="FXL70" s="3">
        <f t="shared" si="53"/>
        <v>0</v>
      </c>
      <c r="FXM70" s="3">
        <f t="shared" si="53"/>
        <v>0</v>
      </c>
      <c r="FXN70" s="3">
        <f t="shared" si="53"/>
        <v>0</v>
      </c>
      <c r="FXO70" s="3">
        <f t="shared" si="53"/>
        <v>0</v>
      </c>
      <c r="FXP70" s="3">
        <f t="shared" si="53"/>
        <v>0</v>
      </c>
      <c r="FXQ70" s="3">
        <f t="shared" si="53"/>
        <v>0</v>
      </c>
      <c r="FXR70" s="3">
        <f t="shared" si="53"/>
        <v>0</v>
      </c>
      <c r="FXS70" s="3">
        <f t="shared" si="53"/>
        <v>0</v>
      </c>
      <c r="FXT70" s="3">
        <f t="shared" si="53"/>
        <v>0</v>
      </c>
      <c r="FXU70" s="3">
        <f t="shared" si="53"/>
        <v>0</v>
      </c>
      <c r="FXV70" s="3">
        <f t="shared" si="53"/>
        <v>0</v>
      </c>
      <c r="FXW70" s="3">
        <f t="shared" si="53"/>
        <v>0</v>
      </c>
      <c r="FXX70" s="3">
        <f t="shared" si="53"/>
        <v>0</v>
      </c>
      <c r="FXY70" s="3">
        <f t="shared" si="53"/>
        <v>0</v>
      </c>
      <c r="FXZ70" s="3">
        <f t="shared" si="53"/>
        <v>0</v>
      </c>
      <c r="FYA70" s="3">
        <f t="shared" si="53"/>
        <v>0</v>
      </c>
      <c r="FYB70" s="3">
        <f t="shared" si="53"/>
        <v>0</v>
      </c>
      <c r="FYC70" s="3">
        <f t="shared" si="53"/>
        <v>0</v>
      </c>
      <c r="FYD70" s="3">
        <f t="shared" si="53"/>
        <v>0</v>
      </c>
      <c r="FYE70" s="3">
        <f t="shared" si="53"/>
        <v>0</v>
      </c>
      <c r="FYF70" s="3">
        <f t="shared" si="53"/>
        <v>0</v>
      </c>
      <c r="FYG70" s="3">
        <f t="shared" si="53"/>
        <v>0</v>
      </c>
      <c r="FYH70" s="3">
        <f t="shared" si="53"/>
        <v>0</v>
      </c>
      <c r="FYI70" s="3">
        <f t="shared" si="53"/>
        <v>0</v>
      </c>
      <c r="FYJ70" s="3">
        <f t="shared" si="53"/>
        <v>0</v>
      </c>
      <c r="FYK70" s="3">
        <f t="shared" si="53"/>
        <v>0</v>
      </c>
      <c r="FYL70" s="3">
        <f t="shared" si="53"/>
        <v>0</v>
      </c>
      <c r="FYM70" s="3">
        <f t="shared" si="53"/>
        <v>0</v>
      </c>
      <c r="FYN70" s="3">
        <f t="shared" si="53"/>
        <v>0</v>
      </c>
      <c r="FYO70" s="3">
        <f t="shared" si="53"/>
        <v>0</v>
      </c>
      <c r="FYP70" s="3">
        <f t="shared" si="53"/>
        <v>0</v>
      </c>
      <c r="FYQ70" s="3">
        <f t="shared" si="53"/>
        <v>0</v>
      </c>
      <c r="FYR70" s="3">
        <f t="shared" si="53"/>
        <v>0</v>
      </c>
      <c r="FYS70" s="3">
        <f t="shared" si="53"/>
        <v>0</v>
      </c>
      <c r="FYT70" s="3">
        <f t="shared" si="53"/>
        <v>0</v>
      </c>
      <c r="FYU70" s="3">
        <f t="shared" si="53"/>
        <v>0</v>
      </c>
      <c r="FYV70" s="3">
        <f t="shared" si="53"/>
        <v>0</v>
      </c>
      <c r="FYW70" s="3">
        <f t="shared" si="53"/>
        <v>0</v>
      </c>
      <c r="FYX70" s="3">
        <f t="shared" si="53"/>
        <v>0</v>
      </c>
      <c r="FYY70" s="3">
        <f t="shared" si="53"/>
        <v>0</v>
      </c>
      <c r="FYZ70" s="3">
        <f t="shared" si="53"/>
        <v>0</v>
      </c>
      <c r="FZA70" s="3">
        <f t="shared" si="53"/>
        <v>0</v>
      </c>
      <c r="FZB70" s="3">
        <f t="shared" si="53"/>
        <v>0</v>
      </c>
      <c r="FZC70" s="3">
        <f t="shared" si="53"/>
        <v>0</v>
      </c>
      <c r="FZD70" s="3">
        <f t="shared" si="53"/>
        <v>0</v>
      </c>
      <c r="FZE70" s="3">
        <f t="shared" si="53"/>
        <v>0</v>
      </c>
      <c r="FZF70" s="3">
        <f t="shared" si="53"/>
        <v>0</v>
      </c>
      <c r="FZG70" s="3">
        <f t="shared" si="53"/>
        <v>0</v>
      </c>
      <c r="FZH70" s="3">
        <f t="shared" si="53"/>
        <v>0</v>
      </c>
      <c r="FZI70" s="3">
        <f t="shared" si="53"/>
        <v>0</v>
      </c>
      <c r="FZJ70" s="3">
        <f t="shared" si="53"/>
        <v>0</v>
      </c>
      <c r="FZK70" s="3">
        <f t="shared" si="53"/>
        <v>0</v>
      </c>
      <c r="FZL70" s="3">
        <f t="shared" ref="FZL70:GBW70" si="54">SUM(FZL59:FZL68)</f>
        <v>0</v>
      </c>
      <c r="FZM70" s="3">
        <f t="shared" si="54"/>
        <v>0</v>
      </c>
      <c r="FZN70" s="3">
        <f t="shared" si="54"/>
        <v>0</v>
      </c>
      <c r="FZO70" s="3">
        <f t="shared" si="54"/>
        <v>0</v>
      </c>
      <c r="FZP70" s="3">
        <f t="shared" si="54"/>
        <v>0</v>
      </c>
      <c r="FZQ70" s="3">
        <f t="shared" si="54"/>
        <v>0</v>
      </c>
      <c r="FZR70" s="3">
        <f t="shared" si="54"/>
        <v>0</v>
      </c>
      <c r="FZS70" s="3">
        <f t="shared" si="54"/>
        <v>0</v>
      </c>
      <c r="FZT70" s="3">
        <f t="shared" si="54"/>
        <v>0</v>
      </c>
      <c r="FZU70" s="3">
        <f t="shared" si="54"/>
        <v>0</v>
      </c>
      <c r="FZV70" s="3">
        <f t="shared" si="54"/>
        <v>0</v>
      </c>
      <c r="FZW70" s="3">
        <f t="shared" si="54"/>
        <v>0</v>
      </c>
      <c r="FZX70" s="3">
        <f t="shared" si="54"/>
        <v>0</v>
      </c>
      <c r="FZY70" s="3">
        <f t="shared" si="54"/>
        <v>0</v>
      </c>
      <c r="FZZ70" s="3">
        <f t="shared" si="54"/>
        <v>0</v>
      </c>
      <c r="GAA70" s="3">
        <f t="shared" si="54"/>
        <v>0</v>
      </c>
      <c r="GAB70" s="3">
        <f t="shared" si="54"/>
        <v>0</v>
      </c>
      <c r="GAC70" s="3">
        <f t="shared" si="54"/>
        <v>0</v>
      </c>
      <c r="GAD70" s="3">
        <f t="shared" si="54"/>
        <v>0</v>
      </c>
      <c r="GAE70" s="3">
        <f t="shared" si="54"/>
        <v>0</v>
      </c>
      <c r="GAF70" s="3">
        <f t="shared" si="54"/>
        <v>0</v>
      </c>
      <c r="GAG70" s="3">
        <f t="shared" si="54"/>
        <v>0</v>
      </c>
      <c r="GAH70" s="3">
        <f t="shared" si="54"/>
        <v>0</v>
      </c>
      <c r="GAI70" s="3">
        <f t="shared" si="54"/>
        <v>0</v>
      </c>
      <c r="GAJ70" s="3">
        <f t="shared" si="54"/>
        <v>0</v>
      </c>
      <c r="GAK70" s="3">
        <f t="shared" si="54"/>
        <v>0</v>
      </c>
      <c r="GAL70" s="3">
        <f t="shared" si="54"/>
        <v>0</v>
      </c>
      <c r="GAM70" s="3">
        <f t="shared" si="54"/>
        <v>0</v>
      </c>
      <c r="GAN70" s="3">
        <f t="shared" si="54"/>
        <v>0</v>
      </c>
      <c r="GAO70" s="3">
        <f t="shared" si="54"/>
        <v>0</v>
      </c>
      <c r="GAP70" s="3">
        <f t="shared" si="54"/>
        <v>0</v>
      </c>
      <c r="GAQ70" s="3">
        <f t="shared" si="54"/>
        <v>0</v>
      </c>
      <c r="GAR70" s="3">
        <f t="shared" si="54"/>
        <v>0</v>
      </c>
      <c r="GAS70" s="3">
        <f t="shared" si="54"/>
        <v>0</v>
      </c>
      <c r="GAT70" s="3">
        <f t="shared" si="54"/>
        <v>0</v>
      </c>
      <c r="GAU70" s="3">
        <f t="shared" si="54"/>
        <v>0</v>
      </c>
      <c r="GAV70" s="3">
        <f t="shared" si="54"/>
        <v>0</v>
      </c>
      <c r="GAW70" s="3">
        <f t="shared" si="54"/>
        <v>0</v>
      </c>
      <c r="GAX70" s="3">
        <f t="shared" si="54"/>
        <v>0</v>
      </c>
      <c r="GAY70" s="3">
        <f t="shared" si="54"/>
        <v>0</v>
      </c>
      <c r="GAZ70" s="3">
        <f t="shared" si="54"/>
        <v>0</v>
      </c>
      <c r="GBA70" s="3">
        <f t="shared" si="54"/>
        <v>0</v>
      </c>
      <c r="GBB70" s="3">
        <f t="shared" si="54"/>
        <v>0</v>
      </c>
      <c r="GBC70" s="3">
        <f t="shared" si="54"/>
        <v>0</v>
      </c>
      <c r="GBD70" s="3">
        <f t="shared" si="54"/>
        <v>0</v>
      </c>
      <c r="GBE70" s="3">
        <f t="shared" si="54"/>
        <v>0</v>
      </c>
      <c r="GBF70" s="3">
        <f t="shared" si="54"/>
        <v>0</v>
      </c>
      <c r="GBG70" s="3">
        <f t="shared" si="54"/>
        <v>0</v>
      </c>
      <c r="GBH70" s="3">
        <f t="shared" si="54"/>
        <v>0</v>
      </c>
      <c r="GBI70" s="3">
        <f t="shared" si="54"/>
        <v>0</v>
      </c>
      <c r="GBJ70" s="3">
        <f t="shared" si="54"/>
        <v>0</v>
      </c>
      <c r="GBK70" s="3">
        <f t="shared" si="54"/>
        <v>0</v>
      </c>
      <c r="GBL70" s="3">
        <f t="shared" si="54"/>
        <v>0</v>
      </c>
      <c r="GBM70" s="3">
        <f t="shared" si="54"/>
        <v>0</v>
      </c>
      <c r="GBN70" s="3">
        <f t="shared" si="54"/>
        <v>0</v>
      </c>
      <c r="GBO70" s="3">
        <f t="shared" si="54"/>
        <v>0</v>
      </c>
      <c r="GBP70" s="3">
        <f t="shared" si="54"/>
        <v>0</v>
      </c>
      <c r="GBQ70" s="3">
        <f t="shared" si="54"/>
        <v>0</v>
      </c>
      <c r="GBR70" s="3">
        <f t="shared" si="54"/>
        <v>0</v>
      </c>
      <c r="GBS70" s="3">
        <f t="shared" si="54"/>
        <v>0</v>
      </c>
      <c r="GBT70" s="3">
        <f t="shared" si="54"/>
        <v>0</v>
      </c>
      <c r="GBU70" s="3">
        <f t="shared" si="54"/>
        <v>0</v>
      </c>
      <c r="GBV70" s="3">
        <f t="shared" si="54"/>
        <v>0</v>
      </c>
      <c r="GBW70" s="3">
        <f t="shared" si="54"/>
        <v>0</v>
      </c>
      <c r="GBX70" s="3">
        <f t="shared" ref="GBX70:GEI70" si="55">SUM(GBX59:GBX68)</f>
        <v>0</v>
      </c>
      <c r="GBY70" s="3">
        <f t="shared" si="55"/>
        <v>0</v>
      </c>
      <c r="GBZ70" s="3">
        <f t="shared" si="55"/>
        <v>0</v>
      </c>
      <c r="GCA70" s="3">
        <f t="shared" si="55"/>
        <v>0</v>
      </c>
      <c r="GCB70" s="3">
        <f t="shared" si="55"/>
        <v>0</v>
      </c>
      <c r="GCC70" s="3">
        <f t="shared" si="55"/>
        <v>0</v>
      </c>
      <c r="GCD70" s="3">
        <f t="shared" si="55"/>
        <v>0</v>
      </c>
      <c r="GCE70" s="3">
        <f t="shared" si="55"/>
        <v>0</v>
      </c>
      <c r="GCF70" s="3">
        <f t="shared" si="55"/>
        <v>0</v>
      </c>
      <c r="GCG70" s="3">
        <f t="shared" si="55"/>
        <v>0</v>
      </c>
      <c r="GCH70" s="3">
        <f t="shared" si="55"/>
        <v>0</v>
      </c>
      <c r="GCI70" s="3">
        <f t="shared" si="55"/>
        <v>0</v>
      </c>
      <c r="GCJ70" s="3">
        <f t="shared" si="55"/>
        <v>0</v>
      </c>
      <c r="GCK70" s="3">
        <f t="shared" si="55"/>
        <v>0</v>
      </c>
      <c r="GCL70" s="3">
        <f t="shared" si="55"/>
        <v>0</v>
      </c>
      <c r="GCM70" s="3">
        <f t="shared" si="55"/>
        <v>0</v>
      </c>
      <c r="GCN70" s="3">
        <f t="shared" si="55"/>
        <v>0</v>
      </c>
      <c r="GCO70" s="3">
        <f t="shared" si="55"/>
        <v>0</v>
      </c>
      <c r="GCP70" s="3">
        <f t="shared" si="55"/>
        <v>0</v>
      </c>
      <c r="GCQ70" s="3">
        <f t="shared" si="55"/>
        <v>0</v>
      </c>
      <c r="GCR70" s="3">
        <f t="shared" si="55"/>
        <v>0</v>
      </c>
      <c r="GCS70" s="3">
        <f t="shared" si="55"/>
        <v>0</v>
      </c>
      <c r="GCT70" s="3">
        <f t="shared" si="55"/>
        <v>0</v>
      </c>
      <c r="GCU70" s="3">
        <f t="shared" si="55"/>
        <v>0</v>
      </c>
      <c r="GCV70" s="3">
        <f t="shared" si="55"/>
        <v>0</v>
      </c>
      <c r="GCW70" s="3">
        <f t="shared" si="55"/>
        <v>0</v>
      </c>
      <c r="GCX70" s="3">
        <f t="shared" si="55"/>
        <v>0</v>
      </c>
      <c r="GCY70" s="3">
        <f t="shared" si="55"/>
        <v>0</v>
      </c>
      <c r="GCZ70" s="3">
        <f t="shared" si="55"/>
        <v>0</v>
      </c>
      <c r="GDA70" s="3">
        <f t="shared" si="55"/>
        <v>0</v>
      </c>
      <c r="GDB70" s="3">
        <f t="shared" si="55"/>
        <v>0</v>
      </c>
      <c r="GDC70" s="3">
        <f t="shared" si="55"/>
        <v>0</v>
      </c>
      <c r="GDD70" s="3">
        <f t="shared" si="55"/>
        <v>0</v>
      </c>
      <c r="GDE70" s="3">
        <f t="shared" si="55"/>
        <v>0</v>
      </c>
      <c r="GDF70" s="3">
        <f t="shared" si="55"/>
        <v>0</v>
      </c>
      <c r="GDG70" s="3">
        <f t="shared" si="55"/>
        <v>0</v>
      </c>
      <c r="GDH70" s="3">
        <f t="shared" si="55"/>
        <v>0</v>
      </c>
      <c r="GDI70" s="3">
        <f t="shared" si="55"/>
        <v>0</v>
      </c>
      <c r="GDJ70" s="3">
        <f t="shared" si="55"/>
        <v>0</v>
      </c>
      <c r="GDK70" s="3">
        <f t="shared" si="55"/>
        <v>0</v>
      </c>
      <c r="GDL70" s="3">
        <f t="shared" si="55"/>
        <v>0</v>
      </c>
      <c r="GDM70" s="3">
        <f t="shared" si="55"/>
        <v>0</v>
      </c>
      <c r="GDN70" s="3">
        <f t="shared" si="55"/>
        <v>0</v>
      </c>
      <c r="GDO70" s="3">
        <f t="shared" si="55"/>
        <v>0</v>
      </c>
      <c r="GDP70" s="3">
        <f t="shared" si="55"/>
        <v>0</v>
      </c>
      <c r="GDQ70" s="3">
        <f t="shared" si="55"/>
        <v>0</v>
      </c>
      <c r="GDR70" s="3">
        <f t="shared" si="55"/>
        <v>0</v>
      </c>
      <c r="GDS70" s="3">
        <f t="shared" si="55"/>
        <v>0</v>
      </c>
      <c r="GDT70" s="3">
        <f t="shared" si="55"/>
        <v>0</v>
      </c>
      <c r="GDU70" s="3">
        <f t="shared" si="55"/>
        <v>0</v>
      </c>
      <c r="GDV70" s="3">
        <f t="shared" si="55"/>
        <v>0</v>
      </c>
      <c r="GDW70" s="3">
        <f t="shared" si="55"/>
        <v>0</v>
      </c>
      <c r="GDX70" s="3">
        <f t="shared" si="55"/>
        <v>0</v>
      </c>
      <c r="GDY70" s="3">
        <f t="shared" si="55"/>
        <v>0</v>
      </c>
      <c r="GDZ70" s="3">
        <f t="shared" si="55"/>
        <v>0</v>
      </c>
      <c r="GEA70" s="3">
        <f t="shared" si="55"/>
        <v>0</v>
      </c>
      <c r="GEB70" s="3">
        <f t="shared" si="55"/>
        <v>0</v>
      </c>
      <c r="GEC70" s="3">
        <f t="shared" si="55"/>
        <v>0</v>
      </c>
      <c r="GED70" s="3">
        <f t="shared" si="55"/>
        <v>0</v>
      </c>
      <c r="GEE70" s="3">
        <f t="shared" si="55"/>
        <v>0</v>
      </c>
      <c r="GEF70" s="3">
        <f t="shared" si="55"/>
        <v>0</v>
      </c>
      <c r="GEG70" s="3">
        <f t="shared" si="55"/>
        <v>0</v>
      </c>
      <c r="GEH70" s="3">
        <f t="shared" si="55"/>
        <v>0</v>
      </c>
      <c r="GEI70" s="3">
        <f t="shared" si="55"/>
        <v>0</v>
      </c>
      <c r="GEJ70" s="3">
        <f t="shared" ref="GEJ70:GGU70" si="56">SUM(GEJ59:GEJ68)</f>
        <v>0</v>
      </c>
      <c r="GEK70" s="3">
        <f t="shared" si="56"/>
        <v>0</v>
      </c>
      <c r="GEL70" s="3">
        <f t="shared" si="56"/>
        <v>0</v>
      </c>
      <c r="GEM70" s="3">
        <f t="shared" si="56"/>
        <v>0</v>
      </c>
      <c r="GEN70" s="3">
        <f t="shared" si="56"/>
        <v>0</v>
      </c>
      <c r="GEO70" s="3">
        <f t="shared" si="56"/>
        <v>0</v>
      </c>
      <c r="GEP70" s="3">
        <f t="shared" si="56"/>
        <v>0</v>
      </c>
      <c r="GEQ70" s="3">
        <f t="shared" si="56"/>
        <v>0</v>
      </c>
      <c r="GER70" s="3">
        <f t="shared" si="56"/>
        <v>0</v>
      </c>
      <c r="GES70" s="3">
        <f t="shared" si="56"/>
        <v>0</v>
      </c>
      <c r="GET70" s="3">
        <f t="shared" si="56"/>
        <v>0</v>
      </c>
      <c r="GEU70" s="3">
        <f t="shared" si="56"/>
        <v>0</v>
      </c>
      <c r="GEV70" s="3">
        <f t="shared" si="56"/>
        <v>0</v>
      </c>
      <c r="GEW70" s="3">
        <f t="shared" si="56"/>
        <v>0</v>
      </c>
      <c r="GEX70" s="3">
        <f t="shared" si="56"/>
        <v>0</v>
      </c>
      <c r="GEY70" s="3">
        <f t="shared" si="56"/>
        <v>0</v>
      </c>
      <c r="GEZ70" s="3">
        <f t="shared" si="56"/>
        <v>0</v>
      </c>
      <c r="GFA70" s="3">
        <f t="shared" si="56"/>
        <v>0</v>
      </c>
      <c r="GFB70" s="3">
        <f t="shared" si="56"/>
        <v>0</v>
      </c>
      <c r="GFC70" s="3">
        <f t="shared" si="56"/>
        <v>0</v>
      </c>
      <c r="GFD70" s="3">
        <f t="shared" si="56"/>
        <v>0</v>
      </c>
      <c r="GFE70" s="3">
        <f t="shared" si="56"/>
        <v>0</v>
      </c>
      <c r="GFF70" s="3">
        <f t="shared" si="56"/>
        <v>0</v>
      </c>
      <c r="GFG70" s="3">
        <f t="shared" si="56"/>
        <v>0</v>
      </c>
      <c r="GFH70" s="3">
        <f t="shared" si="56"/>
        <v>0</v>
      </c>
      <c r="GFI70" s="3">
        <f t="shared" si="56"/>
        <v>0</v>
      </c>
      <c r="GFJ70" s="3">
        <f t="shared" si="56"/>
        <v>0</v>
      </c>
      <c r="GFK70" s="3">
        <f t="shared" si="56"/>
        <v>0</v>
      </c>
      <c r="GFL70" s="3">
        <f t="shared" si="56"/>
        <v>0</v>
      </c>
      <c r="GFM70" s="3">
        <f t="shared" si="56"/>
        <v>0</v>
      </c>
      <c r="GFN70" s="3">
        <f t="shared" si="56"/>
        <v>0</v>
      </c>
      <c r="GFO70" s="3">
        <f t="shared" si="56"/>
        <v>0</v>
      </c>
      <c r="GFP70" s="3">
        <f t="shared" si="56"/>
        <v>0</v>
      </c>
      <c r="GFQ70" s="3">
        <f t="shared" si="56"/>
        <v>0</v>
      </c>
      <c r="GFR70" s="3">
        <f t="shared" si="56"/>
        <v>0</v>
      </c>
      <c r="GFS70" s="3">
        <f t="shared" si="56"/>
        <v>0</v>
      </c>
      <c r="GFT70" s="3">
        <f t="shared" si="56"/>
        <v>0</v>
      </c>
      <c r="GFU70" s="3">
        <f t="shared" si="56"/>
        <v>0</v>
      </c>
      <c r="GFV70" s="3">
        <f t="shared" si="56"/>
        <v>0</v>
      </c>
      <c r="GFW70" s="3">
        <f t="shared" si="56"/>
        <v>0</v>
      </c>
      <c r="GFX70" s="3">
        <f t="shared" si="56"/>
        <v>0</v>
      </c>
      <c r="GFY70" s="3">
        <f t="shared" si="56"/>
        <v>0</v>
      </c>
      <c r="GFZ70" s="3">
        <f t="shared" si="56"/>
        <v>0</v>
      </c>
      <c r="GGA70" s="3">
        <f t="shared" si="56"/>
        <v>0</v>
      </c>
      <c r="GGB70" s="3">
        <f t="shared" si="56"/>
        <v>0</v>
      </c>
      <c r="GGC70" s="3">
        <f t="shared" si="56"/>
        <v>0</v>
      </c>
      <c r="GGD70" s="3">
        <f t="shared" si="56"/>
        <v>0</v>
      </c>
      <c r="GGE70" s="3">
        <f t="shared" si="56"/>
        <v>0</v>
      </c>
      <c r="GGF70" s="3">
        <f t="shared" si="56"/>
        <v>0</v>
      </c>
      <c r="GGG70" s="3">
        <f t="shared" si="56"/>
        <v>0</v>
      </c>
      <c r="GGH70" s="3">
        <f t="shared" si="56"/>
        <v>0</v>
      </c>
      <c r="GGI70" s="3">
        <f t="shared" si="56"/>
        <v>0</v>
      </c>
      <c r="GGJ70" s="3">
        <f t="shared" si="56"/>
        <v>0</v>
      </c>
      <c r="GGK70" s="3">
        <f t="shared" si="56"/>
        <v>0</v>
      </c>
      <c r="GGL70" s="3">
        <f t="shared" si="56"/>
        <v>0</v>
      </c>
      <c r="GGM70" s="3">
        <f t="shared" si="56"/>
        <v>0</v>
      </c>
      <c r="GGN70" s="3">
        <f t="shared" si="56"/>
        <v>0</v>
      </c>
      <c r="GGO70" s="3">
        <f t="shared" si="56"/>
        <v>0</v>
      </c>
      <c r="GGP70" s="3">
        <f t="shared" si="56"/>
        <v>0</v>
      </c>
      <c r="GGQ70" s="3">
        <f t="shared" si="56"/>
        <v>0</v>
      </c>
      <c r="GGR70" s="3">
        <f t="shared" si="56"/>
        <v>0</v>
      </c>
      <c r="GGS70" s="3">
        <f t="shared" si="56"/>
        <v>0</v>
      </c>
      <c r="GGT70" s="3">
        <f t="shared" si="56"/>
        <v>0</v>
      </c>
      <c r="GGU70" s="3">
        <f t="shared" si="56"/>
        <v>0</v>
      </c>
      <c r="GGV70" s="3">
        <f t="shared" ref="GGV70:GJG70" si="57">SUM(GGV59:GGV68)</f>
        <v>0</v>
      </c>
      <c r="GGW70" s="3">
        <f t="shared" si="57"/>
        <v>0</v>
      </c>
      <c r="GGX70" s="3">
        <f t="shared" si="57"/>
        <v>0</v>
      </c>
      <c r="GGY70" s="3">
        <f t="shared" si="57"/>
        <v>0</v>
      </c>
      <c r="GGZ70" s="3">
        <f t="shared" si="57"/>
        <v>0</v>
      </c>
      <c r="GHA70" s="3">
        <f t="shared" si="57"/>
        <v>0</v>
      </c>
      <c r="GHB70" s="3">
        <f t="shared" si="57"/>
        <v>0</v>
      </c>
      <c r="GHC70" s="3">
        <f t="shared" si="57"/>
        <v>0</v>
      </c>
      <c r="GHD70" s="3">
        <f t="shared" si="57"/>
        <v>0</v>
      </c>
      <c r="GHE70" s="3">
        <f t="shared" si="57"/>
        <v>0</v>
      </c>
      <c r="GHF70" s="3">
        <f t="shared" si="57"/>
        <v>0</v>
      </c>
      <c r="GHG70" s="3">
        <f t="shared" si="57"/>
        <v>0</v>
      </c>
      <c r="GHH70" s="3">
        <f t="shared" si="57"/>
        <v>0</v>
      </c>
      <c r="GHI70" s="3">
        <f t="shared" si="57"/>
        <v>0</v>
      </c>
      <c r="GHJ70" s="3">
        <f t="shared" si="57"/>
        <v>0</v>
      </c>
      <c r="GHK70" s="3">
        <f t="shared" si="57"/>
        <v>0</v>
      </c>
      <c r="GHL70" s="3">
        <f t="shared" si="57"/>
        <v>0</v>
      </c>
      <c r="GHM70" s="3">
        <f t="shared" si="57"/>
        <v>0</v>
      </c>
      <c r="GHN70" s="3">
        <f t="shared" si="57"/>
        <v>0</v>
      </c>
      <c r="GHO70" s="3">
        <f t="shared" si="57"/>
        <v>0</v>
      </c>
      <c r="GHP70" s="3">
        <f t="shared" si="57"/>
        <v>0</v>
      </c>
      <c r="GHQ70" s="3">
        <f t="shared" si="57"/>
        <v>0</v>
      </c>
      <c r="GHR70" s="3">
        <f t="shared" si="57"/>
        <v>0</v>
      </c>
      <c r="GHS70" s="3">
        <f t="shared" si="57"/>
        <v>0</v>
      </c>
      <c r="GHT70" s="3">
        <f t="shared" si="57"/>
        <v>0</v>
      </c>
      <c r="GHU70" s="3">
        <f t="shared" si="57"/>
        <v>0</v>
      </c>
      <c r="GHV70" s="3">
        <f t="shared" si="57"/>
        <v>0</v>
      </c>
      <c r="GHW70" s="3">
        <f t="shared" si="57"/>
        <v>0</v>
      </c>
      <c r="GHX70" s="3">
        <f t="shared" si="57"/>
        <v>0</v>
      </c>
      <c r="GHY70" s="3">
        <f t="shared" si="57"/>
        <v>0</v>
      </c>
      <c r="GHZ70" s="3">
        <f t="shared" si="57"/>
        <v>0</v>
      </c>
      <c r="GIA70" s="3">
        <f t="shared" si="57"/>
        <v>0</v>
      </c>
      <c r="GIB70" s="3">
        <f t="shared" si="57"/>
        <v>0</v>
      </c>
      <c r="GIC70" s="3">
        <f t="shared" si="57"/>
        <v>0</v>
      </c>
      <c r="GID70" s="3">
        <f t="shared" si="57"/>
        <v>0</v>
      </c>
      <c r="GIE70" s="3">
        <f t="shared" si="57"/>
        <v>0</v>
      </c>
      <c r="GIF70" s="3">
        <f t="shared" si="57"/>
        <v>0</v>
      </c>
      <c r="GIG70" s="3">
        <f t="shared" si="57"/>
        <v>0</v>
      </c>
      <c r="GIH70" s="3">
        <f t="shared" si="57"/>
        <v>0</v>
      </c>
      <c r="GII70" s="3">
        <f t="shared" si="57"/>
        <v>0</v>
      </c>
      <c r="GIJ70" s="3">
        <f t="shared" si="57"/>
        <v>0</v>
      </c>
      <c r="GIK70" s="3">
        <f t="shared" si="57"/>
        <v>0</v>
      </c>
      <c r="GIL70" s="3">
        <f t="shared" si="57"/>
        <v>0</v>
      </c>
      <c r="GIM70" s="3">
        <f t="shared" si="57"/>
        <v>0</v>
      </c>
      <c r="GIN70" s="3">
        <f t="shared" si="57"/>
        <v>0</v>
      </c>
      <c r="GIO70" s="3">
        <f t="shared" si="57"/>
        <v>0</v>
      </c>
      <c r="GIP70" s="3">
        <f t="shared" si="57"/>
        <v>0</v>
      </c>
      <c r="GIQ70" s="3">
        <f t="shared" si="57"/>
        <v>0</v>
      </c>
      <c r="GIR70" s="3">
        <f t="shared" si="57"/>
        <v>0</v>
      </c>
      <c r="GIS70" s="3">
        <f t="shared" si="57"/>
        <v>0</v>
      </c>
      <c r="GIT70" s="3">
        <f t="shared" si="57"/>
        <v>0</v>
      </c>
      <c r="GIU70" s="3">
        <f t="shared" si="57"/>
        <v>0</v>
      </c>
      <c r="GIV70" s="3">
        <f t="shared" si="57"/>
        <v>0</v>
      </c>
      <c r="GIW70" s="3">
        <f t="shared" si="57"/>
        <v>0</v>
      </c>
      <c r="GIX70" s="3">
        <f t="shared" si="57"/>
        <v>0</v>
      </c>
      <c r="GIY70" s="3">
        <f t="shared" si="57"/>
        <v>0</v>
      </c>
      <c r="GIZ70" s="3">
        <f t="shared" si="57"/>
        <v>0</v>
      </c>
      <c r="GJA70" s="3">
        <f t="shared" si="57"/>
        <v>0</v>
      </c>
      <c r="GJB70" s="3">
        <f t="shared" si="57"/>
        <v>0</v>
      </c>
      <c r="GJC70" s="3">
        <f t="shared" si="57"/>
        <v>0</v>
      </c>
      <c r="GJD70" s="3">
        <f t="shared" si="57"/>
        <v>0</v>
      </c>
      <c r="GJE70" s="3">
        <f t="shared" si="57"/>
        <v>0</v>
      </c>
      <c r="GJF70" s="3">
        <f t="shared" si="57"/>
        <v>0</v>
      </c>
      <c r="GJG70" s="3">
        <f t="shared" si="57"/>
        <v>0</v>
      </c>
      <c r="GJH70" s="3">
        <f t="shared" ref="GJH70:GLS70" si="58">SUM(GJH59:GJH68)</f>
        <v>0</v>
      </c>
      <c r="GJI70" s="3">
        <f t="shared" si="58"/>
        <v>0</v>
      </c>
      <c r="GJJ70" s="3">
        <f t="shared" si="58"/>
        <v>0</v>
      </c>
      <c r="GJK70" s="3">
        <f t="shared" si="58"/>
        <v>0</v>
      </c>
      <c r="GJL70" s="3">
        <f t="shared" si="58"/>
        <v>0</v>
      </c>
      <c r="GJM70" s="3">
        <f t="shared" si="58"/>
        <v>0</v>
      </c>
      <c r="GJN70" s="3">
        <f t="shared" si="58"/>
        <v>0</v>
      </c>
      <c r="GJO70" s="3">
        <f t="shared" si="58"/>
        <v>0</v>
      </c>
      <c r="GJP70" s="3">
        <f t="shared" si="58"/>
        <v>0</v>
      </c>
      <c r="GJQ70" s="3">
        <f t="shared" si="58"/>
        <v>0</v>
      </c>
      <c r="GJR70" s="3">
        <f t="shared" si="58"/>
        <v>0</v>
      </c>
      <c r="GJS70" s="3">
        <f t="shared" si="58"/>
        <v>0</v>
      </c>
      <c r="GJT70" s="3">
        <f t="shared" si="58"/>
        <v>0</v>
      </c>
      <c r="GJU70" s="3">
        <f t="shared" si="58"/>
        <v>0</v>
      </c>
      <c r="GJV70" s="3">
        <f t="shared" si="58"/>
        <v>0</v>
      </c>
      <c r="GJW70" s="3">
        <f t="shared" si="58"/>
        <v>0</v>
      </c>
      <c r="GJX70" s="3">
        <f t="shared" si="58"/>
        <v>0</v>
      </c>
      <c r="GJY70" s="3">
        <f t="shared" si="58"/>
        <v>0</v>
      </c>
      <c r="GJZ70" s="3">
        <f t="shared" si="58"/>
        <v>0</v>
      </c>
      <c r="GKA70" s="3">
        <f t="shared" si="58"/>
        <v>0</v>
      </c>
      <c r="GKB70" s="3">
        <f t="shared" si="58"/>
        <v>0</v>
      </c>
      <c r="GKC70" s="3">
        <f t="shared" si="58"/>
        <v>0</v>
      </c>
      <c r="GKD70" s="3">
        <f t="shared" si="58"/>
        <v>0</v>
      </c>
      <c r="GKE70" s="3">
        <f t="shared" si="58"/>
        <v>0</v>
      </c>
      <c r="GKF70" s="3">
        <f t="shared" si="58"/>
        <v>0</v>
      </c>
      <c r="GKG70" s="3">
        <f t="shared" si="58"/>
        <v>0</v>
      </c>
      <c r="GKH70" s="3">
        <f t="shared" si="58"/>
        <v>0</v>
      </c>
      <c r="GKI70" s="3">
        <f t="shared" si="58"/>
        <v>0</v>
      </c>
      <c r="GKJ70" s="3">
        <f t="shared" si="58"/>
        <v>0</v>
      </c>
      <c r="GKK70" s="3">
        <f t="shared" si="58"/>
        <v>0</v>
      </c>
      <c r="GKL70" s="3">
        <f t="shared" si="58"/>
        <v>0</v>
      </c>
      <c r="GKM70" s="3">
        <f t="shared" si="58"/>
        <v>0</v>
      </c>
      <c r="GKN70" s="3">
        <f t="shared" si="58"/>
        <v>0</v>
      </c>
      <c r="GKO70" s="3">
        <f t="shared" si="58"/>
        <v>0</v>
      </c>
      <c r="GKP70" s="3">
        <f t="shared" si="58"/>
        <v>0</v>
      </c>
      <c r="GKQ70" s="3">
        <f t="shared" si="58"/>
        <v>0</v>
      </c>
      <c r="GKR70" s="3">
        <f t="shared" si="58"/>
        <v>0</v>
      </c>
      <c r="GKS70" s="3">
        <f t="shared" si="58"/>
        <v>0</v>
      </c>
      <c r="GKT70" s="3">
        <f t="shared" si="58"/>
        <v>0</v>
      </c>
      <c r="GKU70" s="3">
        <f t="shared" si="58"/>
        <v>0</v>
      </c>
      <c r="GKV70" s="3">
        <f t="shared" si="58"/>
        <v>0</v>
      </c>
      <c r="GKW70" s="3">
        <f t="shared" si="58"/>
        <v>0</v>
      </c>
      <c r="GKX70" s="3">
        <f t="shared" si="58"/>
        <v>0</v>
      </c>
      <c r="GKY70" s="3">
        <f t="shared" si="58"/>
        <v>0</v>
      </c>
      <c r="GKZ70" s="3">
        <f t="shared" si="58"/>
        <v>0</v>
      </c>
      <c r="GLA70" s="3">
        <f t="shared" si="58"/>
        <v>0</v>
      </c>
      <c r="GLB70" s="3">
        <f t="shared" si="58"/>
        <v>0</v>
      </c>
      <c r="GLC70" s="3">
        <f t="shared" si="58"/>
        <v>0</v>
      </c>
      <c r="GLD70" s="3">
        <f t="shared" si="58"/>
        <v>0</v>
      </c>
      <c r="GLE70" s="3">
        <f t="shared" si="58"/>
        <v>0</v>
      </c>
      <c r="GLF70" s="3">
        <f t="shared" si="58"/>
        <v>0</v>
      </c>
      <c r="GLG70" s="3">
        <f t="shared" si="58"/>
        <v>0</v>
      </c>
      <c r="GLH70" s="3">
        <f t="shared" si="58"/>
        <v>0</v>
      </c>
      <c r="GLI70" s="3">
        <f t="shared" si="58"/>
        <v>0</v>
      </c>
      <c r="GLJ70" s="3">
        <f t="shared" si="58"/>
        <v>0</v>
      </c>
      <c r="GLK70" s="3">
        <f t="shared" si="58"/>
        <v>0</v>
      </c>
      <c r="GLL70" s="3">
        <f t="shared" si="58"/>
        <v>0</v>
      </c>
      <c r="GLM70" s="3">
        <f t="shared" si="58"/>
        <v>0</v>
      </c>
      <c r="GLN70" s="3">
        <f t="shared" si="58"/>
        <v>0</v>
      </c>
      <c r="GLO70" s="3">
        <f t="shared" si="58"/>
        <v>0</v>
      </c>
      <c r="GLP70" s="3">
        <f t="shared" si="58"/>
        <v>0</v>
      </c>
      <c r="GLQ70" s="3">
        <f t="shared" si="58"/>
        <v>0</v>
      </c>
      <c r="GLR70" s="3">
        <f t="shared" si="58"/>
        <v>0</v>
      </c>
      <c r="GLS70" s="3">
        <f t="shared" si="58"/>
        <v>0</v>
      </c>
      <c r="GLT70" s="3">
        <f t="shared" ref="GLT70:GOE70" si="59">SUM(GLT59:GLT68)</f>
        <v>0</v>
      </c>
      <c r="GLU70" s="3">
        <f t="shared" si="59"/>
        <v>0</v>
      </c>
      <c r="GLV70" s="3">
        <f t="shared" si="59"/>
        <v>0</v>
      </c>
      <c r="GLW70" s="3">
        <f t="shared" si="59"/>
        <v>0</v>
      </c>
      <c r="GLX70" s="3">
        <f t="shared" si="59"/>
        <v>0</v>
      </c>
      <c r="GLY70" s="3">
        <f t="shared" si="59"/>
        <v>0</v>
      </c>
      <c r="GLZ70" s="3">
        <f t="shared" si="59"/>
        <v>0</v>
      </c>
      <c r="GMA70" s="3">
        <f t="shared" si="59"/>
        <v>0</v>
      </c>
      <c r="GMB70" s="3">
        <f t="shared" si="59"/>
        <v>0</v>
      </c>
      <c r="GMC70" s="3">
        <f t="shared" si="59"/>
        <v>0</v>
      </c>
      <c r="GMD70" s="3">
        <f t="shared" si="59"/>
        <v>0</v>
      </c>
      <c r="GME70" s="3">
        <f t="shared" si="59"/>
        <v>0</v>
      </c>
      <c r="GMF70" s="3">
        <f t="shared" si="59"/>
        <v>0</v>
      </c>
      <c r="GMG70" s="3">
        <f t="shared" si="59"/>
        <v>0</v>
      </c>
      <c r="GMH70" s="3">
        <f t="shared" si="59"/>
        <v>0</v>
      </c>
      <c r="GMI70" s="3">
        <f t="shared" si="59"/>
        <v>0</v>
      </c>
      <c r="GMJ70" s="3">
        <f t="shared" si="59"/>
        <v>0</v>
      </c>
      <c r="GMK70" s="3">
        <f t="shared" si="59"/>
        <v>0</v>
      </c>
      <c r="GML70" s="3">
        <f t="shared" si="59"/>
        <v>0</v>
      </c>
      <c r="GMM70" s="3">
        <f t="shared" si="59"/>
        <v>0</v>
      </c>
      <c r="GMN70" s="3">
        <f t="shared" si="59"/>
        <v>0</v>
      </c>
      <c r="GMO70" s="3">
        <f t="shared" si="59"/>
        <v>0</v>
      </c>
      <c r="GMP70" s="3">
        <f t="shared" si="59"/>
        <v>0</v>
      </c>
      <c r="GMQ70" s="3">
        <f t="shared" si="59"/>
        <v>0</v>
      </c>
      <c r="GMR70" s="3">
        <f t="shared" si="59"/>
        <v>0</v>
      </c>
      <c r="GMS70" s="3">
        <f t="shared" si="59"/>
        <v>0</v>
      </c>
      <c r="GMT70" s="3">
        <f t="shared" si="59"/>
        <v>0</v>
      </c>
      <c r="GMU70" s="3">
        <f t="shared" si="59"/>
        <v>0</v>
      </c>
      <c r="GMV70" s="3">
        <f t="shared" si="59"/>
        <v>0</v>
      </c>
      <c r="GMW70" s="3">
        <f t="shared" si="59"/>
        <v>0</v>
      </c>
      <c r="GMX70" s="3">
        <f t="shared" si="59"/>
        <v>0</v>
      </c>
      <c r="GMY70" s="3">
        <f t="shared" si="59"/>
        <v>0</v>
      </c>
      <c r="GMZ70" s="3">
        <f t="shared" si="59"/>
        <v>0</v>
      </c>
      <c r="GNA70" s="3">
        <f t="shared" si="59"/>
        <v>0</v>
      </c>
      <c r="GNB70" s="3">
        <f t="shared" si="59"/>
        <v>0</v>
      </c>
      <c r="GNC70" s="3">
        <f t="shared" si="59"/>
        <v>0</v>
      </c>
      <c r="GND70" s="3">
        <f t="shared" si="59"/>
        <v>0</v>
      </c>
      <c r="GNE70" s="3">
        <f t="shared" si="59"/>
        <v>0</v>
      </c>
      <c r="GNF70" s="3">
        <f t="shared" si="59"/>
        <v>0</v>
      </c>
      <c r="GNG70" s="3">
        <f t="shared" si="59"/>
        <v>0</v>
      </c>
      <c r="GNH70" s="3">
        <f t="shared" si="59"/>
        <v>0</v>
      </c>
      <c r="GNI70" s="3">
        <f t="shared" si="59"/>
        <v>0</v>
      </c>
      <c r="GNJ70" s="3">
        <f t="shared" si="59"/>
        <v>0</v>
      </c>
      <c r="GNK70" s="3">
        <f t="shared" si="59"/>
        <v>0</v>
      </c>
      <c r="GNL70" s="3">
        <f t="shared" si="59"/>
        <v>0</v>
      </c>
      <c r="GNM70" s="3">
        <f t="shared" si="59"/>
        <v>0</v>
      </c>
      <c r="GNN70" s="3">
        <f t="shared" si="59"/>
        <v>0</v>
      </c>
      <c r="GNO70" s="3">
        <f t="shared" si="59"/>
        <v>0</v>
      </c>
      <c r="GNP70" s="3">
        <f t="shared" si="59"/>
        <v>0</v>
      </c>
      <c r="GNQ70" s="3">
        <f t="shared" si="59"/>
        <v>0</v>
      </c>
      <c r="GNR70" s="3">
        <f t="shared" si="59"/>
        <v>0</v>
      </c>
      <c r="GNS70" s="3">
        <f t="shared" si="59"/>
        <v>0</v>
      </c>
      <c r="GNT70" s="3">
        <f t="shared" si="59"/>
        <v>0</v>
      </c>
      <c r="GNU70" s="3">
        <f t="shared" si="59"/>
        <v>0</v>
      </c>
      <c r="GNV70" s="3">
        <f t="shared" si="59"/>
        <v>0</v>
      </c>
      <c r="GNW70" s="3">
        <f t="shared" si="59"/>
        <v>0</v>
      </c>
      <c r="GNX70" s="3">
        <f t="shared" si="59"/>
        <v>0</v>
      </c>
      <c r="GNY70" s="3">
        <f t="shared" si="59"/>
        <v>0</v>
      </c>
      <c r="GNZ70" s="3">
        <f t="shared" si="59"/>
        <v>0</v>
      </c>
      <c r="GOA70" s="3">
        <f t="shared" si="59"/>
        <v>0</v>
      </c>
      <c r="GOB70" s="3">
        <f t="shared" si="59"/>
        <v>0</v>
      </c>
      <c r="GOC70" s="3">
        <f t="shared" si="59"/>
        <v>0</v>
      </c>
      <c r="GOD70" s="3">
        <f t="shared" si="59"/>
        <v>0</v>
      </c>
      <c r="GOE70" s="3">
        <f t="shared" si="59"/>
        <v>0</v>
      </c>
      <c r="GOF70" s="3">
        <f t="shared" ref="GOF70:GQQ70" si="60">SUM(GOF59:GOF68)</f>
        <v>0</v>
      </c>
      <c r="GOG70" s="3">
        <f t="shared" si="60"/>
        <v>0</v>
      </c>
      <c r="GOH70" s="3">
        <f t="shared" si="60"/>
        <v>0</v>
      </c>
      <c r="GOI70" s="3">
        <f t="shared" si="60"/>
        <v>0</v>
      </c>
      <c r="GOJ70" s="3">
        <f t="shared" si="60"/>
        <v>0</v>
      </c>
      <c r="GOK70" s="3">
        <f t="shared" si="60"/>
        <v>0</v>
      </c>
      <c r="GOL70" s="3">
        <f t="shared" si="60"/>
        <v>0</v>
      </c>
      <c r="GOM70" s="3">
        <f t="shared" si="60"/>
        <v>0</v>
      </c>
      <c r="GON70" s="3">
        <f t="shared" si="60"/>
        <v>0</v>
      </c>
      <c r="GOO70" s="3">
        <f t="shared" si="60"/>
        <v>0</v>
      </c>
      <c r="GOP70" s="3">
        <f t="shared" si="60"/>
        <v>0</v>
      </c>
      <c r="GOQ70" s="3">
        <f t="shared" si="60"/>
        <v>0</v>
      </c>
      <c r="GOR70" s="3">
        <f t="shared" si="60"/>
        <v>0</v>
      </c>
      <c r="GOS70" s="3">
        <f t="shared" si="60"/>
        <v>0</v>
      </c>
      <c r="GOT70" s="3">
        <f t="shared" si="60"/>
        <v>0</v>
      </c>
      <c r="GOU70" s="3">
        <f t="shared" si="60"/>
        <v>0</v>
      </c>
      <c r="GOV70" s="3">
        <f t="shared" si="60"/>
        <v>0</v>
      </c>
      <c r="GOW70" s="3">
        <f t="shared" si="60"/>
        <v>0</v>
      </c>
      <c r="GOX70" s="3">
        <f t="shared" si="60"/>
        <v>0</v>
      </c>
      <c r="GOY70" s="3">
        <f t="shared" si="60"/>
        <v>0</v>
      </c>
      <c r="GOZ70" s="3">
        <f t="shared" si="60"/>
        <v>0</v>
      </c>
      <c r="GPA70" s="3">
        <f t="shared" si="60"/>
        <v>0</v>
      </c>
      <c r="GPB70" s="3">
        <f t="shared" si="60"/>
        <v>0</v>
      </c>
      <c r="GPC70" s="3">
        <f t="shared" si="60"/>
        <v>0</v>
      </c>
      <c r="GPD70" s="3">
        <f t="shared" si="60"/>
        <v>0</v>
      </c>
      <c r="GPE70" s="3">
        <f t="shared" si="60"/>
        <v>0</v>
      </c>
      <c r="GPF70" s="3">
        <f t="shared" si="60"/>
        <v>0</v>
      </c>
      <c r="GPG70" s="3">
        <f t="shared" si="60"/>
        <v>0</v>
      </c>
      <c r="GPH70" s="3">
        <f t="shared" si="60"/>
        <v>0</v>
      </c>
      <c r="GPI70" s="3">
        <f t="shared" si="60"/>
        <v>0</v>
      </c>
      <c r="GPJ70" s="3">
        <f t="shared" si="60"/>
        <v>0</v>
      </c>
      <c r="GPK70" s="3">
        <f t="shared" si="60"/>
        <v>0</v>
      </c>
      <c r="GPL70" s="3">
        <f t="shared" si="60"/>
        <v>0</v>
      </c>
      <c r="GPM70" s="3">
        <f t="shared" si="60"/>
        <v>0</v>
      </c>
      <c r="GPN70" s="3">
        <f t="shared" si="60"/>
        <v>0</v>
      </c>
      <c r="GPO70" s="3">
        <f t="shared" si="60"/>
        <v>0</v>
      </c>
      <c r="GPP70" s="3">
        <f t="shared" si="60"/>
        <v>0</v>
      </c>
      <c r="GPQ70" s="3">
        <f t="shared" si="60"/>
        <v>0</v>
      </c>
      <c r="GPR70" s="3">
        <f t="shared" si="60"/>
        <v>0</v>
      </c>
      <c r="GPS70" s="3">
        <f t="shared" si="60"/>
        <v>0</v>
      </c>
      <c r="GPT70" s="3">
        <f t="shared" si="60"/>
        <v>0</v>
      </c>
      <c r="GPU70" s="3">
        <f t="shared" si="60"/>
        <v>0</v>
      </c>
      <c r="GPV70" s="3">
        <f t="shared" si="60"/>
        <v>0</v>
      </c>
      <c r="GPW70" s="3">
        <f t="shared" si="60"/>
        <v>0</v>
      </c>
      <c r="GPX70" s="3">
        <f t="shared" si="60"/>
        <v>0</v>
      </c>
      <c r="GPY70" s="3">
        <f t="shared" si="60"/>
        <v>0</v>
      </c>
      <c r="GPZ70" s="3">
        <f t="shared" si="60"/>
        <v>0</v>
      </c>
      <c r="GQA70" s="3">
        <f t="shared" si="60"/>
        <v>0</v>
      </c>
      <c r="GQB70" s="3">
        <f t="shared" si="60"/>
        <v>0</v>
      </c>
      <c r="GQC70" s="3">
        <f t="shared" si="60"/>
        <v>0</v>
      </c>
      <c r="GQD70" s="3">
        <f t="shared" si="60"/>
        <v>0</v>
      </c>
      <c r="GQE70" s="3">
        <f t="shared" si="60"/>
        <v>0</v>
      </c>
      <c r="GQF70" s="3">
        <f t="shared" si="60"/>
        <v>0</v>
      </c>
      <c r="GQG70" s="3">
        <f t="shared" si="60"/>
        <v>0</v>
      </c>
      <c r="GQH70" s="3">
        <f t="shared" si="60"/>
        <v>0</v>
      </c>
      <c r="GQI70" s="3">
        <f t="shared" si="60"/>
        <v>0</v>
      </c>
      <c r="GQJ70" s="3">
        <f t="shared" si="60"/>
        <v>0</v>
      </c>
      <c r="GQK70" s="3">
        <f t="shared" si="60"/>
        <v>0</v>
      </c>
      <c r="GQL70" s="3">
        <f t="shared" si="60"/>
        <v>0</v>
      </c>
      <c r="GQM70" s="3">
        <f t="shared" si="60"/>
        <v>0</v>
      </c>
      <c r="GQN70" s="3">
        <f t="shared" si="60"/>
        <v>0</v>
      </c>
      <c r="GQO70" s="3">
        <f t="shared" si="60"/>
        <v>0</v>
      </c>
      <c r="GQP70" s="3">
        <f t="shared" si="60"/>
        <v>0</v>
      </c>
      <c r="GQQ70" s="3">
        <f t="shared" si="60"/>
        <v>0</v>
      </c>
      <c r="GQR70" s="3">
        <f t="shared" ref="GQR70:GTC70" si="61">SUM(GQR59:GQR68)</f>
        <v>0</v>
      </c>
      <c r="GQS70" s="3">
        <f t="shared" si="61"/>
        <v>0</v>
      </c>
      <c r="GQT70" s="3">
        <f t="shared" si="61"/>
        <v>0</v>
      </c>
      <c r="GQU70" s="3">
        <f t="shared" si="61"/>
        <v>0</v>
      </c>
      <c r="GQV70" s="3">
        <f t="shared" si="61"/>
        <v>0</v>
      </c>
      <c r="GQW70" s="3">
        <f t="shared" si="61"/>
        <v>0</v>
      </c>
      <c r="GQX70" s="3">
        <f t="shared" si="61"/>
        <v>0</v>
      </c>
      <c r="GQY70" s="3">
        <f t="shared" si="61"/>
        <v>0</v>
      </c>
      <c r="GQZ70" s="3">
        <f t="shared" si="61"/>
        <v>0</v>
      </c>
      <c r="GRA70" s="3">
        <f t="shared" si="61"/>
        <v>0</v>
      </c>
      <c r="GRB70" s="3">
        <f t="shared" si="61"/>
        <v>0</v>
      </c>
      <c r="GRC70" s="3">
        <f t="shared" si="61"/>
        <v>0</v>
      </c>
      <c r="GRD70" s="3">
        <f t="shared" si="61"/>
        <v>0</v>
      </c>
      <c r="GRE70" s="3">
        <f t="shared" si="61"/>
        <v>0</v>
      </c>
      <c r="GRF70" s="3">
        <f t="shared" si="61"/>
        <v>0</v>
      </c>
      <c r="GRG70" s="3">
        <f t="shared" si="61"/>
        <v>0</v>
      </c>
      <c r="GRH70" s="3">
        <f t="shared" si="61"/>
        <v>0</v>
      </c>
      <c r="GRI70" s="3">
        <f t="shared" si="61"/>
        <v>0</v>
      </c>
      <c r="GRJ70" s="3">
        <f t="shared" si="61"/>
        <v>0</v>
      </c>
      <c r="GRK70" s="3">
        <f t="shared" si="61"/>
        <v>0</v>
      </c>
      <c r="GRL70" s="3">
        <f t="shared" si="61"/>
        <v>0</v>
      </c>
      <c r="GRM70" s="3">
        <f t="shared" si="61"/>
        <v>0</v>
      </c>
      <c r="GRN70" s="3">
        <f t="shared" si="61"/>
        <v>0</v>
      </c>
      <c r="GRO70" s="3">
        <f t="shared" si="61"/>
        <v>0</v>
      </c>
      <c r="GRP70" s="3">
        <f t="shared" si="61"/>
        <v>0</v>
      </c>
      <c r="GRQ70" s="3">
        <f t="shared" si="61"/>
        <v>0</v>
      </c>
      <c r="GRR70" s="3">
        <f t="shared" si="61"/>
        <v>0</v>
      </c>
      <c r="GRS70" s="3">
        <f t="shared" si="61"/>
        <v>0</v>
      </c>
      <c r="GRT70" s="3">
        <f t="shared" si="61"/>
        <v>0</v>
      </c>
      <c r="GRU70" s="3">
        <f t="shared" si="61"/>
        <v>0</v>
      </c>
      <c r="GRV70" s="3">
        <f t="shared" si="61"/>
        <v>0</v>
      </c>
      <c r="GRW70" s="3">
        <f t="shared" si="61"/>
        <v>0</v>
      </c>
      <c r="GRX70" s="3">
        <f t="shared" si="61"/>
        <v>0</v>
      </c>
      <c r="GRY70" s="3">
        <f t="shared" si="61"/>
        <v>0</v>
      </c>
      <c r="GRZ70" s="3">
        <f t="shared" si="61"/>
        <v>0</v>
      </c>
      <c r="GSA70" s="3">
        <f t="shared" si="61"/>
        <v>0</v>
      </c>
      <c r="GSB70" s="3">
        <f t="shared" si="61"/>
        <v>0</v>
      </c>
      <c r="GSC70" s="3">
        <f t="shared" si="61"/>
        <v>0</v>
      </c>
      <c r="GSD70" s="3">
        <f t="shared" si="61"/>
        <v>0</v>
      </c>
      <c r="GSE70" s="3">
        <f t="shared" si="61"/>
        <v>0</v>
      </c>
      <c r="GSF70" s="3">
        <f t="shared" si="61"/>
        <v>0</v>
      </c>
      <c r="GSG70" s="3">
        <f t="shared" si="61"/>
        <v>0</v>
      </c>
      <c r="GSH70" s="3">
        <f t="shared" si="61"/>
        <v>0</v>
      </c>
      <c r="GSI70" s="3">
        <f t="shared" si="61"/>
        <v>0</v>
      </c>
      <c r="GSJ70" s="3">
        <f t="shared" si="61"/>
        <v>0</v>
      </c>
      <c r="GSK70" s="3">
        <f t="shared" si="61"/>
        <v>0</v>
      </c>
      <c r="GSL70" s="3">
        <f t="shared" si="61"/>
        <v>0</v>
      </c>
      <c r="GSM70" s="3">
        <f t="shared" si="61"/>
        <v>0</v>
      </c>
      <c r="GSN70" s="3">
        <f t="shared" si="61"/>
        <v>0</v>
      </c>
      <c r="GSO70" s="3">
        <f t="shared" si="61"/>
        <v>0</v>
      </c>
      <c r="GSP70" s="3">
        <f t="shared" si="61"/>
        <v>0</v>
      </c>
      <c r="GSQ70" s="3">
        <f t="shared" si="61"/>
        <v>0</v>
      </c>
      <c r="GSR70" s="3">
        <f t="shared" si="61"/>
        <v>0</v>
      </c>
      <c r="GSS70" s="3">
        <f t="shared" si="61"/>
        <v>0</v>
      </c>
      <c r="GST70" s="3">
        <f t="shared" si="61"/>
        <v>0</v>
      </c>
      <c r="GSU70" s="3">
        <f t="shared" si="61"/>
        <v>0</v>
      </c>
      <c r="GSV70" s="3">
        <f t="shared" si="61"/>
        <v>0</v>
      </c>
      <c r="GSW70" s="3">
        <f t="shared" si="61"/>
        <v>0</v>
      </c>
      <c r="GSX70" s="3">
        <f t="shared" si="61"/>
        <v>0</v>
      </c>
      <c r="GSY70" s="3">
        <f t="shared" si="61"/>
        <v>0</v>
      </c>
      <c r="GSZ70" s="3">
        <f t="shared" si="61"/>
        <v>0</v>
      </c>
      <c r="GTA70" s="3">
        <f t="shared" si="61"/>
        <v>0</v>
      </c>
      <c r="GTB70" s="3">
        <f t="shared" si="61"/>
        <v>0</v>
      </c>
      <c r="GTC70" s="3">
        <f t="shared" si="61"/>
        <v>0</v>
      </c>
      <c r="GTD70" s="3">
        <f t="shared" ref="GTD70:GVO70" si="62">SUM(GTD59:GTD68)</f>
        <v>0</v>
      </c>
      <c r="GTE70" s="3">
        <f t="shared" si="62"/>
        <v>0</v>
      </c>
      <c r="GTF70" s="3">
        <f t="shared" si="62"/>
        <v>0</v>
      </c>
      <c r="GTG70" s="3">
        <f t="shared" si="62"/>
        <v>0</v>
      </c>
      <c r="GTH70" s="3">
        <f t="shared" si="62"/>
        <v>0</v>
      </c>
      <c r="GTI70" s="3">
        <f t="shared" si="62"/>
        <v>0</v>
      </c>
      <c r="GTJ70" s="3">
        <f t="shared" si="62"/>
        <v>0</v>
      </c>
      <c r="GTK70" s="3">
        <f t="shared" si="62"/>
        <v>0</v>
      </c>
      <c r="GTL70" s="3">
        <f t="shared" si="62"/>
        <v>0</v>
      </c>
      <c r="GTM70" s="3">
        <f t="shared" si="62"/>
        <v>0</v>
      </c>
      <c r="GTN70" s="3">
        <f t="shared" si="62"/>
        <v>0</v>
      </c>
      <c r="GTO70" s="3">
        <f t="shared" si="62"/>
        <v>0</v>
      </c>
      <c r="GTP70" s="3">
        <f t="shared" si="62"/>
        <v>0</v>
      </c>
      <c r="GTQ70" s="3">
        <f t="shared" si="62"/>
        <v>0</v>
      </c>
      <c r="GTR70" s="3">
        <f t="shared" si="62"/>
        <v>0</v>
      </c>
      <c r="GTS70" s="3">
        <f t="shared" si="62"/>
        <v>0</v>
      </c>
      <c r="GTT70" s="3">
        <f t="shared" si="62"/>
        <v>0</v>
      </c>
      <c r="GTU70" s="3">
        <f t="shared" si="62"/>
        <v>0</v>
      </c>
      <c r="GTV70" s="3">
        <f t="shared" si="62"/>
        <v>0</v>
      </c>
      <c r="GTW70" s="3">
        <f t="shared" si="62"/>
        <v>0</v>
      </c>
      <c r="GTX70" s="3">
        <f t="shared" si="62"/>
        <v>0</v>
      </c>
      <c r="GTY70" s="3">
        <f t="shared" si="62"/>
        <v>0</v>
      </c>
      <c r="GTZ70" s="3">
        <f t="shared" si="62"/>
        <v>0</v>
      </c>
      <c r="GUA70" s="3">
        <f t="shared" si="62"/>
        <v>0</v>
      </c>
      <c r="GUB70" s="3">
        <f t="shared" si="62"/>
        <v>0</v>
      </c>
      <c r="GUC70" s="3">
        <f t="shared" si="62"/>
        <v>0</v>
      </c>
      <c r="GUD70" s="3">
        <f t="shared" si="62"/>
        <v>0</v>
      </c>
      <c r="GUE70" s="3">
        <f t="shared" si="62"/>
        <v>0</v>
      </c>
      <c r="GUF70" s="3">
        <f t="shared" si="62"/>
        <v>0</v>
      </c>
      <c r="GUG70" s="3">
        <f t="shared" si="62"/>
        <v>0</v>
      </c>
      <c r="GUH70" s="3">
        <f t="shared" si="62"/>
        <v>0</v>
      </c>
      <c r="GUI70" s="3">
        <f t="shared" si="62"/>
        <v>0</v>
      </c>
      <c r="GUJ70" s="3">
        <f t="shared" si="62"/>
        <v>0</v>
      </c>
      <c r="GUK70" s="3">
        <f t="shared" si="62"/>
        <v>0</v>
      </c>
      <c r="GUL70" s="3">
        <f t="shared" si="62"/>
        <v>0</v>
      </c>
      <c r="GUM70" s="3">
        <f t="shared" si="62"/>
        <v>0</v>
      </c>
      <c r="GUN70" s="3">
        <f t="shared" si="62"/>
        <v>0</v>
      </c>
      <c r="GUO70" s="3">
        <f t="shared" si="62"/>
        <v>0</v>
      </c>
      <c r="GUP70" s="3">
        <f t="shared" si="62"/>
        <v>0</v>
      </c>
      <c r="GUQ70" s="3">
        <f t="shared" si="62"/>
        <v>0</v>
      </c>
      <c r="GUR70" s="3">
        <f t="shared" si="62"/>
        <v>0</v>
      </c>
      <c r="GUS70" s="3">
        <f t="shared" si="62"/>
        <v>0</v>
      </c>
      <c r="GUT70" s="3">
        <f t="shared" si="62"/>
        <v>0</v>
      </c>
      <c r="GUU70" s="3">
        <f t="shared" si="62"/>
        <v>0</v>
      </c>
      <c r="GUV70" s="3">
        <f t="shared" si="62"/>
        <v>0</v>
      </c>
      <c r="GUW70" s="3">
        <f t="shared" si="62"/>
        <v>0</v>
      </c>
      <c r="GUX70" s="3">
        <f t="shared" si="62"/>
        <v>0</v>
      </c>
      <c r="GUY70" s="3">
        <f t="shared" si="62"/>
        <v>0</v>
      </c>
      <c r="GUZ70" s="3">
        <f t="shared" si="62"/>
        <v>0</v>
      </c>
      <c r="GVA70" s="3">
        <f t="shared" si="62"/>
        <v>0</v>
      </c>
      <c r="GVB70" s="3">
        <f t="shared" si="62"/>
        <v>0</v>
      </c>
      <c r="GVC70" s="3">
        <f t="shared" si="62"/>
        <v>0</v>
      </c>
      <c r="GVD70" s="3">
        <f t="shared" si="62"/>
        <v>0</v>
      </c>
      <c r="GVE70" s="3">
        <f t="shared" si="62"/>
        <v>0</v>
      </c>
      <c r="GVF70" s="3">
        <f t="shared" si="62"/>
        <v>0</v>
      </c>
      <c r="GVG70" s="3">
        <f t="shared" si="62"/>
        <v>0</v>
      </c>
      <c r="GVH70" s="3">
        <f t="shared" si="62"/>
        <v>0</v>
      </c>
      <c r="GVI70" s="3">
        <f t="shared" si="62"/>
        <v>0</v>
      </c>
      <c r="GVJ70" s="3">
        <f t="shared" si="62"/>
        <v>0</v>
      </c>
      <c r="GVK70" s="3">
        <f t="shared" si="62"/>
        <v>0</v>
      </c>
      <c r="GVL70" s="3">
        <f t="shared" si="62"/>
        <v>0</v>
      </c>
      <c r="GVM70" s="3">
        <f t="shared" si="62"/>
        <v>0</v>
      </c>
      <c r="GVN70" s="3">
        <f t="shared" si="62"/>
        <v>0</v>
      </c>
      <c r="GVO70" s="3">
        <f t="shared" si="62"/>
        <v>0</v>
      </c>
      <c r="GVP70" s="3">
        <f t="shared" ref="GVP70:GYA70" si="63">SUM(GVP59:GVP68)</f>
        <v>0</v>
      </c>
      <c r="GVQ70" s="3">
        <f t="shared" si="63"/>
        <v>0</v>
      </c>
      <c r="GVR70" s="3">
        <f t="shared" si="63"/>
        <v>0</v>
      </c>
      <c r="GVS70" s="3">
        <f t="shared" si="63"/>
        <v>0</v>
      </c>
      <c r="GVT70" s="3">
        <f t="shared" si="63"/>
        <v>0</v>
      </c>
      <c r="GVU70" s="3">
        <f t="shared" si="63"/>
        <v>0</v>
      </c>
      <c r="GVV70" s="3">
        <f t="shared" si="63"/>
        <v>0</v>
      </c>
      <c r="GVW70" s="3">
        <f t="shared" si="63"/>
        <v>0</v>
      </c>
      <c r="GVX70" s="3">
        <f t="shared" si="63"/>
        <v>0</v>
      </c>
      <c r="GVY70" s="3">
        <f t="shared" si="63"/>
        <v>0</v>
      </c>
      <c r="GVZ70" s="3">
        <f t="shared" si="63"/>
        <v>0</v>
      </c>
      <c r="GWA70" s="3">
        <f t="shared" si="63"/>
        <v>0</v>
      </c>
      <c r="GWB70" s="3">
        <f t="shared" si="63"/>
        <v>0</v>
      </c>
      <c r="GWC70" s="3">
        <f t="shared" si="63"/>
        <v>0</v>
      </c>
      <c r="GWD70" s="3">
        <f t="shared" si="63"/>
        <v>0</v>
      </c>
      <c r="GWE70" s="3">
        <f t="shared" si="63"/>
        <v>0</v>
      </c>
      <c r="GWF70" s="3">
        <f t="shared" si="63"/>
        <v>0</v>
      </c>
      <c r="GWG70" s="3">
        <f t="shared" si="63"/>
        <v>0</v>
      </c>
      <c r="GWH70" s="3">
        <f t="shared" si="63"/>
        <v>0</v>
      </c>
      <c r="GWI70" s="3">
        <f t="shared" si="63"/>
        <v>0</v>
      </c>
      <c r="GWJ70" s="3">
        <f t="shared" si="63"/>
        <v>0</v>
      </c>
      <c r="GWK70" s="3">
        <f t="shared" si="63"/>
        <v>0</v>
      </c>
      <c r="GWL70" s="3">
        <f t="shared" si="63"/>
        <v>0</v>
      </c>
      <c r="GWM70" s="3">
        <f t="shared" si="63"/>
        <v>0</v>
      </c>
      <c r="GWN70" s="3">
        <f t="shared" si="63"/>
        <v>0</v>
      </c>
      <c r="GWO70" s="3">
        <f t="shared" si="63"/>
        <v>0</v>
      </c>
      <c r="GWP70" s="3">
        <f t="shared" si="63"/>
        <v>0</v>
      </c>
      <c r="GWQ70" s="3">
        <f t="shared" si="63"/>
        <v>0</v>
      </c>
      <c r="GWR70" s="3">
        <f t="shared" si="63"/>
        <v>0</v>
      </c>
      <c r="GWS70" s="3">
        <f t="shared" si="63"/>
        <v>0</v>
      </c>
      <c r="GWT70" s="3">
        <f t="shared" si="63"/>
        <v>0</v>
      </c>
      <c r="GWU70" s="3">
        <f t="shared" si="63"/>
        <v>0</v>
      </c>
      <c r="GWV70" s="3">
        <f t="shared" si="63"/>
        <v>0</v>
      </c>
      <c r="GWW70" s="3">
        <f t="shared" si="63"/>
        <v>0</v>
      </c>
      <c r="GWX70" s="3">
        <f t="shared" si="63"/>
        <v>0</v>
      </c>
      <c r="GWY70" s="3">
        <f t="shared" si="63"/>
        <v>0</v>
      </c>
      <c r="GWZ70" s="3">
        <f t="shared" si="63"/>
        <v>0</v>
      </c>
      <c r="GXA70" s="3">
        <f t="shared" si="63"/>
        <v>0</v>
      </c>
      <c r="GXB70" s="3">
        <f t="shared" si="63"/>
        <v>0</v>
      </c>
      <c r="GXC70" s="3">
        <f t="shared" si="63"/>
        <v>0</v>
      </c>
      <c r="GXD70" s="3">
        <f t="shared" si="63"/>
        <v>0</v>
      </c>
      <c r="GXE70" s="3">
        <f t="shared" si="63"/>
        <v>0</v>
      </c>
      <c r="GXF70" s="3">
        <f t="shared" si="63"/>
        <v>0</v>
      </c>
      <c r="GXG70" s="3">
        <f t="shared" si="63"/>
        <v>0</v>
      </c>
      <c r="GXH70" s="3">
        <f t="shared" si="63"/>
        <v>0</v>
      </c>
      <c r="GXI70" s="3">
        <f t="shared" si="63"/>
        <v>0</v>
      </c>
      <c r="GXJ70" s="3">
        <f t="shared" si="63"/>
        <v>0</v>
      </c>
      <c r="GXK70" s="3">
        <f t="shared" si="63"/>
        <v>0</v>
      </c>
      <c r="GXL70" s="3">
        <f t="shared" si="63"/>
        <v>0</v>
      </c>
      <c r="GXM70" s="3">
        <f t="shared" si="63"/>
        <v>0</v>
      </c>
      <c r="GXN70" s="3">
        <f t="shared" si="63"/>
        <v>0</v>
      </c>
      <c r="GXO70" s="3">
        <f t="shared" si="63"/>
        <v>0</v>
      </c>
      <c r="GXP70" s="3">
        <f t="shared" si="63"/>
        <v>0</v>
      </c>
      <c r="GXQ70" s="3">
        <f t="shared" si="63"/>
        <v>0</v>
      </c>
      <c r="GXR70" s="3">
        <f t="shared" si="63"/>
        <v>0</v>
      </c>
      <c r="GXS70" s="3">
        <f t="shared" si="63"/>
        <v>0</v>
      </c>
      <c r="GXT70" s="3">
        <f t="shared" si="63"/>
        <v>0</v>
      </c>
      <c r="GXU70" s="3">
        <f t="shared" si="63"/>
        <v>0</v>
      </c>
      <c r="GXV70" s="3">
        <f t="shared" si="63"/>
        <v>0</v>
      </c>
      <c r="GXW70" s="3">
        <f t="shared" si="63"/>
        <v>0</v>
      </c>
      <c r="GXX70" s="3">
        <f t="shared" si="63"/>
        <v>0</v>
      </c>
      <c r="GXY70" s="3">
        <f t="shared" si="63"/>
        <v>0</v>
      </c>
      <c r="GXZ70" s="3">
        <f t="shared" si="63"/>
        <v>0</v>
      </c>
      <c r="GYA70" s="3">
        <f t="shared" si="63"/>
        <v>0</v>
      </c>
      <c r="GYB70" s="3">
        <f t="shared" ref="GYB70:HAM70" si="64">SUM(GYB59:GYB68)</f>
        <v>0</v>
      </c>
      <c r="GYC70" s="3">
        <f t="shared" si="64"/>
        <v>0</v>
      </c>
      <c r="GYD70" s="3">
        <f t="shared" si="64"/>
        <v>0</v>
      </c>
      <c r="GYE70" s="3">
        <f t="shared" si="64"/>
        <v>0</v>
      </c>
      <c r="GYF70" s="3">
        <f t="shared" si="64"/>
        <v>0</v>
      </c>
      <c r="GYG70" s="3">
        <f t="shared" si="64"/>
        <v>0</v>
      </c>
      <c r="GYH70" s="3">
        <f t="shared" si="64"/>
        <v>0</v>
      </c>
      <c r="GYI70" s="3">
        <f t="shared" si="64"/>
        <v>0</v>
      </c>
      <c r="GYJ70" s="3">
        <f t="shared" si="64"/>
        <v>0</v>
      </c>
      <c r="GYK70" s="3">
        <f t="shared" si="64"/>
        <v>0</v>
      </c>
      <c r="GYL70" s="3">
        <f t="shared" si="64"/>
        <v>0</v>
      </c>
      <c r="GYM70" s="3">
        <f t="shared" si="64"/>
        <v>0</v>
      </c>
      <c r="GYN70" s="3">
        <f t="shared" si="64"/>
        <v>0</v>
      </c>
      <c r="GYO70" s="3">
        <f t="shared" si="64"/>
        <v>0</v>
      </c>
      <c r="GYP70" s="3">
        <f t="shared" si="64"/>
        <v>0</v>
      </c>
      <c r="GYQ70" s="3">
        <f t="shared" si="64"/>
        <v>0</v>
      </c>
      <c r="GYR70" s="3">
        <f t="shared" si="64"/>
        <v>0</v>
      </c>
      <c r="GYS70" s="3">
        <f t="shared" si="64"/>
        <v>0</v>
      </c>
      <c r="GYT70" s="3">
        <f t="shared" si="64"/>
        <v>0</v>
      </c>
      <c r="GYU70" s="3">
        <f t="shared" si="64"/>
        <v>0</v>
      </c>
      <c r="GYV70" s="3">
        <f t="shared" si="64"/>
        <v>0</v>
      </c>
      <c r="GYW70" s="3">
        <f t="shared" si="64"/>
        <v>0</v>
      </c>
      <c r="GYX70" s="3">
        <f t="shared" si="64"/>
        <v>0</v>
      </c>
      <c r="GYY70" s="3">
        <f t="shared" si="64"/>
        <v>0</v>
      </c>
      <c r="GYZ70" s="3">
        <f t="shared" si="64"/>
        <v>0</v>
      </c>
      <c r="GZA70" s="3">
        <f t="shared" si="64"/>
        <v>0</v>
      </c>
      <c r="GZB70" s="3">
        <f t="shared" si="64"/>
        <v>0</v>
      </c>
      <c r="GZC70" s="3">
        <f t="shared" si="64"/>
        <v>0</v>
      </c>
      <c r="GZD70" s="3">
        <f t="shared" si="64"/>
        <v>0</v>
      </c>
      <c r="GZE70" s="3">
        <f t="shared" si="64"/>
        <v>0</v>
      </c>
      <c r="GZF70" s="3">
        <f t="shared" si="64"/>
        <v>0</v>
      </c>
      <c r="GZG70" s="3">
        <f t="shared" si="64"/>
        <v>0</v>
      </c>
      <c r="GZH70" s="3">
        <f t="shared" si="64"/>
        <v>0</v>
      </c>
      <c r="GZI70" s="3">
        <f t="shared" si="64"/>
        <v>0</v>
      </c>
      <c r="GZJ70" s="3">
        <f t="shared" si="64"/>
        <v>0</v>
      </c>
      <c r="GZK70" s="3">
        <f t="shared" si="64"/>
        <v>0</v>
      </c>
      <c r="GZL70" s="3">
        <f t="shared" si="64"/>
        <v>0</v>
      </c>
      <c r="GZM70" s="3">
        <f t="shared" si="64"/>
        <v>0</v>
      </c>
      <c r="GZN70" s="3">
        <f t="shared" si="64"/>
        <v>0</v>
      </c>
      <c r="GZO70" s="3">
        <f t="shared" si="64"/>
        <v>0</v>
      </c>
      <c r="GZP70" s="3">
        <f t="shared" si="64"/>
        <v>0</v>
      </c>
      <c r="GZQ70" s="3">
        <f t="shared" si="64"/>
        <v>0</v>
      </c>
      <c r="GZR70" s="3">
        <f t="shared" si="64"/>
        <v>0</v>
      </c>
      <c r="GZS70" s="3">
        <f t="shared" si="64"/>
        <v>0</v>
      </c>
      <c r="GZT70" s="3">
        <f t="shared" si="64"/>
        <v>0</v>
      </c>
      <c r="GZU70" s="3">
        <f t="shared" si="64"/>
        <v>0</v>
      </c>
      <c r="GZV70" s="3">
        <f t="shared" si="64"/>
        <v>0</v>
      </c>
      <c r="GZW70" s="3">
        <f t="shared" si="64"/>
        <v>0</v>
      </c>
      <c r="GZX70" s="3">
        <f t="shared" si="64"/>
        <v>0</v>
      </c>
      <c r="GZY70" s="3">
        <f t="shared" si="64"/>
        <v>0</v>
      </c>
      <c r="GZZ70" s="3">
        <f t="shared" si="64"/>
        <v>0</v>
      </c>
      <c r="HAA70" s="3">
        <f t="shared" si="64"/>
        <v>0</v>
      </c>
      <c r="HAB70" s="3">
        <f t="shared" si="64"/>
        <v>0</v>
      </c>
      <c r="HAC70" s="3">
        <f t="shared" si="64"/>
        <v>0</v>
      </c>
      <c r="HAD70" s="3">
        <f t="shared" si="64"/>
        <v>0</v>
      </c>
      <c r="HAE70" s="3">
        <f t="shared" si="64"/>
        <v>0</v>
      </c>
      <c r="HAF70" s="3">
        <f t="shared" si="64"/>
        <v>0</v>
      </c>
      <c r="HAG70" s="3">
        <f t="shared" si="64"/>
        <v>0</v>
      </c>
      <c r="HAH70" s="3">
        <f t="shared" si="64"/>
        <v>0</v>
      </c>
      <c r="HAI70" s="3">
        <f t="shared" si="64"/>
        <v>0</v>
      </c>
      <c r="HAJ70" s="3">
        <f t="shared" si="64"/>
        <v>0</v>
      </c>
      <c r="HAK70" s="3">
        <f t="shared" si="64"/>
        <v>0</v>
      </c>
      <c r="HAL70" s="3">
        <f t="shared" si="64"/>
        <v>0</v>
      </c>
      <c r="HAM70" s="3">
        <f t="shared" si="64"/>
        <v>0</v>
      </c>
      <c r="HAN70" s="3">
        <f t="shared" ref="HAN70:HCY70" si="65">SUM(HAN59:HAN68)</f>
        <v>0</v>
      </c>
      <c r="HAO70" s="3">
        <f t="shared" si="65"/>
        <v>0</v>
      </c>
      <c r="HAP70" s="3">
        <f t="shared" si="65"/>
        <v>0</v>
      </c>
      <c r="HAQ70" s="3">
        <f t="shared" si="65"/>
        <v>0</v>
      </c>
      <c r="HAR70" s="3">
        <f t="shared" si="65"/>
        <v>0</v>
      </c>
      <c r="HAS70" s="3">
        <f t="shared" si="65"/>
        <v>0</v>
      </c>
      <c r="HAT70" s="3">
        <f t="shared" si="65"/>
        <v>0</v>
      </c>
      <c r="HAU70" s="3">
        <f t="shared" si="65"/>
        <v>0</v>
      </c>
      <c r="HAV70" s="3">
        <f t="shared" si="65"/>
        <v>0</v>
      </c>
      <c r="HAW70" s="3">
        <f t="shared" si="65"/>
        <v>0</v>
      </c>
      <c r="HAX70" s="3">
        <f t="shared" si="65"/>
        <v>0</v>
      </c>
      <c r="HAY70" s="3">
        <f t="shared" si="65"/>
        <v>0</v>
      </c>
      <c r="HAZ70" s="3">
        <f t="shared" si="65"/>
        <v>0</v>
      </c>
      <c r="HBA70" s="3">
        <f t="shared" si="65"/>
        <v>0</v>
      </c>
      <c r="HBB70" s="3">
        <f t="shared" si="65"/>
        <v>0</v>
      </c>
      <c r="HBC70" s="3">
        <f t="shared" si="65"/>
        <v>0</v>
      </c>
      <c r="HBD70" s="3">
        <f t="shared" si="65"/>
        <v>0</v>
      </c>
      <c r="HBE70" s="3">
        <f t="shared" si="65"/>
        <v>0</v>
      </c>
      <c r="HBF70" s="3">
        <f t="shared" si="65"/>
        <v>0</v>
      </c>
      <c r="HBG70" s="3">
        <f t="shared" si="65"/>
        <v>0</v>
      </c>
      <c r="HBH70" s="3">
        <f t="shared" si="65"/>
        <v>0</v>
      </c>
      <c r="HBI70" s="3">
        <f t="shared" si="65"/>
        <v>0</v>
      </c>
      <c r="HBJ70" s="3">
        <f t="shared" si="65"/>
        <v>0</v>
      </c>
      <c r="HBK70" s="3">
        <f t="shared" si="65"/>
        <v>0</v>
      </c>
      <c r="HBL70" s="3">
        <f t="shared" si="65"/>
        <v>0</v>
      </c>
      <c r="HBM70" s="3">
        <f t="shared" si="65"/>
        <v>0</v>
      </c>
      <c r="HBN70" s="3">
        <f t="shared" si="65"/>
        <v>0</v>
      </c>
      <c r="HBO70" s="3">
        <f t="shared" si="65"/>
        <v>0</v>
      </c>
      <c r="HBP70" s="3">
        <f t="shared" si="65"/>
        <v>0</v>
      </c>
      <c r="HBQ70" s="3">
        <f t="shared" si="65"/>
        <v>0</v>
      </c>
      <c r="HBR70" s="3">
        <f t="shared" si="65"/>
        <v>0</v>
      </c>
      <c r="HBS70" s="3">
        <f t="shared" si="65"/>
        <v>0</v>
      </c>
      <c r="HBT70" s="3">
        <f t="shared" si="65"/>
        <v>0</v>
      </c>
      <c r="HBU70" s="3">
        <f t="shared" si="65"/>
        <v>0</v>
      </c>
      <c r="HBV70" s="3">
        <f t="shared" si="65"/>
        <v>0</v>
      </c>
      <c r="HBW70" s="3">
        <f t="shared" si="65"/>
        <v>0</v>
      </c>
      <c r="HBX70" s="3">
        <f t="shared" si="65"/>
        <v>0</v>
      </c>
      <c r="HBY70" s="3">
        <f t="shared" si="65"/>
        <v>0</v>
      </c>
      <c r="HBZ70" s="3">
        <f t="shared" si="65"/>
        <v>0</v>
      </c>
      <c r="HCA70" s="3">
        <f t="shared" si="65"/>
        <v>0</v>
      </c>
      <c r="HCB70" s="3">
        <f t="shared" si="65"/>
        <v>0</v>
      </c>
      <c r="HCC70" s="3">
        <f t="shared" si="65"/>
        <v>0</v>
      </c>
      <c r="HCD70" s="3">
        <f t="shared" si="65"/>
        <v>0</v>
      </c>
      <c r="HCE70" s="3">
        <f t="shared" si="65"/>
        <v>0</v>
      </c>
      <c r="HCF70" s="3">
        <f t="shared" si="65"/>
        <v>0</v>
      </c>
      <c r="HCG70" s="3">
        <f t="shared" si="65"/>
        <v>0</v>
      </c>
      <c r="HCH70" s="3">
        <f t="shared" si="65"/>
        <v>0</v>
      </c>
      <c r="HCI70" s="3">
        <f t="shared" si="65"/>
        <v>0</v>
      </c>
      <c r="HCJ70" s="3">
        <f t="shared" si="65"/>
        <v>0</v>
      </c>
      <c r="HCK70" s="3">
        <f t="shared" si="65"/>
        <v>0</v>
      </c>
      <c r="HCL70" s="3">
        <f t="shared" si="65"/>
        <v>0</v>
      </c>
      <c r="HCM70" s="3">
        <f t="shared" si="65"/>
        <v>0</v>
      </c>
      <c r="HCN70" s="3">
        <f t="shared" si="65"/>
        <v>0</v>
      </c>
      <c r="HCO70" s="3">
        <f t="shared" si="65"/>
        <v>0</v>
      </c>
      <c r="HCP70" s="3">
        <f t="shared" si="65"/>
        <v>0</v>
      </c>
      <c r="HCQ70" s="3">
        <f t="shared" si="65"/>
        <v>0</v>
      </c>
      <c r="HCR70" s="3">
        <f t="shared" si="65"/>
        <v>0</v>
      </c>
      <c r="HCS70" s="3">
        <f t="shared" si="65"/>
        <v>0</v>
      </c>
      <c r="HCT70" s="3">
        <f t="shared" si="65"/>
        <v>0</v>
      </c>
      <c r="HCU70" s="3">
        <f t="shared" si="65"/>
        <v>0</v>
      </c>
      <c r="HCV70" s="3">
        <f t="shared" si="65"/>
        <v>0</v>
      </c>
      <c r="HCW70" s="3">
        <f t="shared" si="65"/>
        <v>0</v>
      </c>
      <c r="HCX70" s="3">
        <f t="shared" si="65"/>
        <v>0</v>
      </c>
      <c r="HCY70" s="3">
        <f t="shared" si="65"/>
        <v>0</v>
      </c>
      <c r="HCZ70" s="3">
        <f t="shared" ref="HCZ70:HFK70" si="66">SUM(HCZ59:HCZ68)</f>
        <v>0</v>
      </c>
      <c r="HDA70" s="3">
        <f t="shared" si="66"/>
        <v>0</v>
      </c>
      <c r="HDB70" s="3">
        <f t="shared" si="66"/>
        <v>0</v>
      </c>
      <c r="HDC70" s="3">
        <f t="shared" si="66"/>
        <v>0</v>
      </c>
      <c r="HDD70" s="3">
        <f t="shared" si="66"/>
        <v>0</v>
      </c>
      <c r="HDE70" s="3">
        <f t="shared" si="66"/>
        <v>0</v>
      </c>
      <c r="HDF70" s="3">
        <f t="shared" si="66"/>
        <v>0</v>
      </c>
      <c r="HDG70" s="3">
        <f t="shared" si="66"/>
        <v>0</v>
      </c>
      <c r="HDH70" s="3">
        <f t="shared" si="66"/>
        <v>0</v>
      </c>
      <c r="HDI70" s="3">
        <f t="shared" si="66"/>
        <v>0</v>
      </c>
      <c r="HDJ70" s="3">
        <f t="shared" si="66"/>
        <v>0</v>
      </c>
      <c r="HDK70" s="3">
        <f t="shared" si="66"/>
        <v>0</v>
      </c>
      <c r="HDL70" s="3">
        <f t="shared" si="66"/>
        <v>0</v>
      </c>
      <c r="HDM70" s="3">
        <f t="shared" si="66"/>
        <v>0</v>
      </c>
      <c r="HDN70" s="3">
        <f t="shared" si="66"/>
        <v>0</v>
      </c>
      <c r="HDO70" s="3">
        <f t="shared" si="66"/>
        <v>0</v>
      </c>
      <c r="HDP70" s="3">
        <f t="shared" si="66"/>
        <v>0</v>
      </c>
      <c r="HDQ70" s="3">
        <f t="shared" si="66"/>
        <v>0</v>
      </c>
      <c r="HDR70" s="3">
        <f t="shared" si="66"/>
        <v>0</v>
      </c>
      <c r="HDS70" s="3">
        <f t="shared" si="66"/>
        <v>0</v>
      </c>
      <c r="HDT70" s="3">
        <f t="shared" si="66"/>
        <v>0</v>
      </c>
      <c r="HDU70" s="3">
        <f t="shared" si="66"/>
        <v>0</v>
      </c>
      <c r="HDV70" s="3">
        <f t="shared" si="66"/>
        <v>0</v>
      </c>
      <c r="HDW70" s="3">
        <f t="shared" si="66"/>
        <v>0</v>
      </c>
      <c r="HDX70" s="3">
        <f t="shared" si="66"/>
        <v>0</v>
      </c>
      <c r="HDY70" s="3">
        <f t="shared" si="66"/>
        <v>0</v>
      </c>
      <c r="HDZ70" s="3">
        <f t="shared" si="66"/>
        <v>0</v>
      </c>
      <c r="HEA70" s="3">
        <f t="shared" si="66"/>
        <v>0</v>
      </c>
      <c r="HEB70" s="3">
        <f t="shared" si="66"/>
        <v>0</v>
      </c>
      <c r="HEC70" s="3">
        <f t="shared" si="66"/>
        <v>0</v>
      </c>
      <c r="HED70" s="3">
        <f t="shared" si="66"/>
        <v>0</v>
      </c>
      <c r="HEE70" s="3">
        <f t="shared" si="66"/>
        <v>0</v>
      </c>
      <c r="HEF70" s="3">
        <f t="shared" si="66"/>
        <v>0</v>
      </c>
      <c r="HEG70" s="3">
        <f t="shared" si="66"/>
        <v>0</v>
      </c>
      <c r="HEH70" s="3">
        <f t="shared" si="66"/>
        <v>0</v>
      </c>
      <c r="HEI70" s="3">
        <f t="shared" si="66"/>
        <v>0</v>
      </c>
      <c r="HEJ70" s="3">
        <f t="shared" si="66"/>
        <v>0</v>
      </c>
      <c r="HEK70" s="3">
        <f t="shared" si="66"/>
        <v>0</v>
      </c>
      <c r="HEL70" s="3">
        <f t="shared" si="66"/>
        <v>0</v>
      </c>
      <c r="HEM70" s="3">
        <f t="shared" si="66"/>
        <v>0</v>
      </c>
      <c r="HEN70" s="3">
        <f t="shared" si="66"/>
        <v>0</v>
      </c>
      <c r="HEO70" s="3">
        <f t="shared" si="66"/>
        <v>0</v>
      </c>
      <c r="HEP70" s="3">
        <f t="shared" si="66"/>
        <v>0</v>
      </c>
      <c r="HEQ70" s="3">
        <f t="shared" si="66"/>
        <v>0</v>
      </c>
      <c r="HER70" s="3">
        <f t="shared" si="66"/>
        <v>0</v>
      </c>
      <c r="HES70" s="3">
        <f t="shared" si="66"/>
        <v>0</v>
      </c>
      <c r="HET70" s="3">
        <f t="shared" si="66"/>
        <v>0</v>
      </c>
      <c r="HEU70" s="3">
        <f t="shared" si="66"/>
        <v>0</v>
      </c>
      <c r="HEV70" s="3">
        <f t="shared" si="66"/>
        <v>0</v>
      </c>
      <c r="HEW70" s="3">
        <f t="shared" si="66"/>
        <v>0</v>
      </c>
      <c r="HEX70" s="3">
        <f t="shared" si="66"/>
        <v>0</v>
      </c>
      <c r="HEY70" s="3">
        <f t="shared" si="66"/>
        <v>0</v>
      </c>
      <c r="HEZ70" s="3">
        <f t="shared" si="66"/>
        <v>0</v>
      </c>
      <c r="HFA70" s="3">
        <f t="shared" si="66"/>
        <v>0</v>
      </c>
      <c r="HFB70" s="3">
        <f t="shared" si="66"/>
        <v>0</v>
      </c>
      <c r="HFC70" s="3">
        <f t="shared" si="66"/>
        <v>0</v>
      </c>
      <c r="HFD70" s="3">
        <f t="shared" si="66"/>
        <v>0</v>
      </c>
      <c r="HFE70" s="3">
        <f t="shared" si="66"/>
        <v>0</v>
      </c>
      <c r="HFF70" s="3">
        <f t="shared" si="66"/>
        <v>0</v>
      </c>
      <c r="HFG70" s="3">
        <f t="shared" si="66"/>
        <v>0</v>
      </c>
      <c r="HFH70" s="3">
        <f t="shared" si="66"/>
        <v>0</v>
      </c>
      <c r="HFI70" s="3">
        <f t="shared" si="66"/>
        <v>0</v>
      </c>
      <c r="HFJ70" s="3">
        <f t="shared" si="66"/>
        <v>0</v>
      </c>
      <c r="HFK70" s="3">
        <f t="shared" si="66"/>
        <v>0</v>
      </c>
      <c r="HFL70" s="3">
        <f t="shared" ref="HFL70:HHW70" si="67">SUM(HFL59:HFL68)</f>
        <v>0</v>
      </c>
      <c r="HFM70" s="3">
        <f t="shared" si="67"/>
        <v>0</v>
      </c>
      <c r="HFN70" s="3">
        <f t="shared" si="67"/>
        <v>0</v>
      </c>
      <c r="HFO70" s="3">
        <f t="shared" si="67"/>
        <v>0</v>
      </c>
      <c r="HFP70" s="3">
        <f t="shared" si="67"/>
        <v>0</v>
      </c>
      <c r="HFQ70" s="3">
        <f t="shared" si="67"/>
        <v>0</v>
      </c>
      <c r="HFR70" s="3">
        <f t="shared" si="67"/>
        <v>0</v>
      </c>
      <c r="HFS70" s="3">
        <f t="shared" si="67"/>
        <v>0</v>
      </c>
      <c r="HFT70" s="3">
        <f t="shared" si="67"/>
        <v>0</v>
      </c>
      <c r="HFU70" s="3">
        <f t="shared" si="67"/>
        <v>0</v>
      </c>
      <c r="HFV70" s="3">
        <f t="shared" si="67"/>
        <v>0</v>
      </c>
      <c r="HFW70" s="3">
        <f t="shared" si="67"/>
        <v>0</v>
      </c>
      <c r="HFX70" s="3">
        <f t="shared" si="67"/>
        <v>0</v>
      </c>
      <c r="HFY70" s="3">
        <f t="shared" si="67"/>
        <v>0</v>
      </c>
      <c r="HFZ70" s="3">
        <f t="shared" si="67"/>
        <v>0</v>
      </c>
      <c r="HGA70" s="3">
        <f t="shared" si="67"/>
        <v>0</v>
      </c>
      <c r="HGB70" s="3">
        <f t="shared" si="67"/>
        <v>0</v>
      </c>
      <c r="HGC70" s="3">
        <f t="shared" si="67"/>
        <v>0</v>
      </c>
      <c r="HGD70" s="3">
        <f t="shared" si="67"/>
        <v>0</v>
      </c>
      <c r="HGE70" s="3">
        <f t="shared" si="67"/>
        <v>0</v>
      </c>
      <c r="HGF70" s="3">
        <f t="shared" si="67"/>
        <v>0</v>
      </c>
      <c r="HGG70" s="3">
        <f t="shared" si="67"/>
        <v>0</v>
      </c>
      <c r="HGH70" s="3">
        <f t="shared" si="67"/>
        <v>0</v>
      </c>
      <c r="HGI70" s="3">
        <f t="shared" si="67"/>
        <v>0</v>
      </c>
      <c r="HGJ70" s="3">
        <f t="shared" si="67"/>
        <v>0</v>
      </c>
      <c r="HGK70" s="3">
        <f t="shared" si="67"/>
        <v>0</v>
      </c>
      <c r="HGL70" s="3">
        <f t="shared" si="67"/>
        <v>0</v>
      </c>
      <c r="HGM70" s="3">
        <f t="shared" si="67"/>
        <v>0</v>
      </c>
      <c r="HGN70" s="3">
        <f t="shared" si="67"/>
        <v>0</v>
      </c>
      <c r="HGO70" s="3">
        <f t="shared" si="67"/>
        <v>0</v>
      </c>
      <c r="HGP70" s="3">
        <f t="shared" si="67"/>
        <v>0</v>
      </c>
      <c r="HGQ70" s="3">
        <f t="shared" si="67"/>
        <v>0</v>
      </c>
      <c r="HGR70" s="3">
        <f t="shared" si="67"/>
        <v>0</v>
      </c>
      <c r="HGS70" s="3">
        <f t="shared" si="67"/>
        <v>0</v>
      </c>
      <c r="HGT70" s="3">
        <f t="shared" si="67"/>
        <v>0</v>
      </c>
      <c r="HGU70" s="3">
        <f t="shared" si="67"/>
        <v>0</v>
      </c>
      <c r="HGV70" s="3">
        <f t="shared" si="67"/>
        <v>0</v>
      </c>
      <c r="HGW70" s="3">
        <f t="shared" si="67"/>
        <v>0</v>
      </c>
      <c r="HGX70" s="3">
        <f t="shared" si="67"/>
        <v>0</v>
      </c>
      <c r="HGY70" s="3">
        <f t="shared" si="67"/>
        <v>0</v>
      </c>
      <c r="HGZ70" s="3">
        <f t="shared" si="67"/>
        <v>0</v>
      </c>
      <c r="HHA70" s="3">
        <f t="shared" si="67"/>
        <v>0</v>
      </c>
      <c r="HHB70" s="3">
        <f t="shared" si="67"/>
        <v>0</v>
      </c>
      <c r="HHC70" s="3">
        <f t="shared" si="67"/>
        <v>0</v>
      </c>
      <c r="HHD70" s="3">
        <f t="shared" si="67"/>
        <v>0</v>
      </c>
      <c r="HHE70" s="3">
        <f t="shared" si="67"/>
        <v>0</v>
      </c>
      <c r="HHF70" s="3">
        <f t="shared" si="67"/>
        <v>0</v>
      </c>
      <c r="HHG70" s="3">
        <f t="shared" si="67"/>
        <v>0</v>
      </c>
      <c r="HHH70" s="3">
        <f t="shared" si="67"/>
        <v>0</v>
      </c>
      <c r="HHI70" s="3">
        <f t="shared" si="67"/>
        <v>0</v>
      </c>
      <c r="HHJ70" s="3">
        <f t="shared" si="67"/>
        <v>0</v>
      </c>
      <c r="HHK70" s="3">
        <f t="shared" si="67"/>
        <v>0</v>
      </c>
      <c r="HHL70" s="3">
        <f t="shared" si="67"/>
        <v>0</v>
      </c>
      <c r="HHM70" s="3">
        <f t="shared" si="67"/>
        <v>0</v>
      </c>
      <c r="HHN70" s="3">
        <f t="shared" si="67"/>
        <v>0</v>
      </c>
      <c r="HHO70" s="3">
        <f t="shared" si="67"/>
        <v>0</v>
      </c>
      <c r="HHP70" s="3">
        <f t="shared" si="67"/>
        <v>0</v>
      </c>
      <c r="HHQ70" s="3">
        <f t="shared" si="67"/>
        <v>0</v>
      </c>
      <c r="HHR70" s="3">
        <f t="shared" si="67"/>
        <v>0</v>
      </c>
      <c r="HHS70" s="3">
        <f t="shared" si="67"/>
        <v>0</v>
      </c>
      <c r="HHT70" s="3">
        <f t="shared" si="67"/>
        <v>0</v>
      </c>
      <c r="HHU70" s="3">
        <f t="shared" si="67"/>
        <v>0</v>
      </c>
      <c r="HHV70" s="3">
        <f t="shared" si="67"/>
        <v>0</v>
      </c>
      <c r="HHW70" s="3">
        <f t="shared" si="67"/>
        <v>0</v>
      </c>
      <c r="HHX70" s="3">
        <f t="shared" ref="HHX70:HKI70" si="68">SUM(HHX59:HHX68)</f>
        <v>0</v>
      </c>
      <c r="HHY70" s="3">
        <f t="shared" si="68"/>
        <v>0</v>
      </c>
      <c r="HHZ70" s="3">
        <f t="shared" si="68"/>
        <v>0</v>
      </c>
      <c r="HIA70" s="3">
        <f t="shared" si="68"/>
        <v>0</v>
      </c>
      <c r="HIB70" s="3">
        <f t="shared" si="68"/>
        <v>0</v>
      </c>
      <c r="HIC70" s="3">
        <f t="shared" si="68"/>
        <v>0</v>
      </c>
      <c r="HID70" s="3">
        <f t="shared" si="68"/>
        <v>0</v>
      </c>
      <c r="HIE70" s="3">
        <f t="shared" si="68"/>
        <v>0</v>
      </c>
      <c r="HIF70" s="3">
        <f t="shared" si="68"/>
        <v>0</v>
      </c>
      <c r="HIG70" s="3">
        <f t="shared" si="68"/>
        <v>0</v>
      </c>
      <c r="HIH70" s="3">
        <f t="shared" si="68"/>
        <v>0</v>
      </c>
      <c r="HII70" s="3">
        <f t="shared" si="68"/>
        <v>0</v>
      </c>
      <c r="HIJ70" s="3">
        <f t="shared" si="68"/>
        <v>0</v>
      </c>
      <c r="HIK70" s="3">
        <f t="shared" si="68"/>
        <v>0</v>
      </c>
      <c r="HIL70" s="3">
        <f t="shared" si="68"/>
        <v>0</v>
      </c>
      <c r="HIM70" s="3">
        <f t="shared" si="68"/>
        <v>0</v>
      </c>
      <c r="HIN70" s="3">
        <f t="shared" si="68"/>
        <v>0</v>
      </c>
      <c r="HIO70" s="3">
        <f t="shared" si="68"/>
        <v>0</v>
      </c>
      <c r="HIP70" s="3">
        <f t="shared" si="68"/>
        <v>0</v>
      </c>
      <c r="HIQ70" s="3">
        <f t="shared" si="68"/>
        <v>0</v>
      </c>
      <c r="HIR70" s="3">
        <f t="shared" si="68"/>
        <v>0</v>
      </c>
      <c r="HIS70" s="3">
        <f t="shared" si="68"/>
        <v>0</v>
      </c>
      <c r="HIT70" s="3">
        <f t="shared" si="68"/>
        <v>0</v>
      </c>
      <c r="HIU70" s="3">
        <f t="shared" si="68"/>
        <v>0</v>
      </c>
      <c r="HIV70" s="3">
        <f t="shared" si="68"/>
        <v>0</v>
      </c>
      <c r="HIW70" s="3">
        <f t="shared" si="68"/>
        <v>0</v>
      </c>
      <c r="HIX70" s="3">
        <f t="shared" si="68"/>
        <v>0</v>
      </c>
      <c r="HIY70" s="3">
        <f t="shared" si="68"/>
        <v>0</v>
      </c>
      <c r="HIZ70" s="3">
        <f t="shared" si="68"/>
        <v>0</v>
      </c>
      <c r="HJA70" s="3">
        <f t="shared" si="68"/>
        <v>0</v>
      </c>
      <c r="HJB70" s="3">
        <f t="shared" si="68"/>
        <v>0</v>
      </c>
      <c r="HJC70" s="3">
        <f t="shared" si="68"/>
        <v>0</v>
      </c>
      <c r="HJD70" s="3">
        <f t="shared" si="68"/>
        <v>0</v>
      </c>
      <c r="HJE70" s="3">
        <f t="shared" si="68"/>
        <v>0</v>
      </c>
      <c r="HJF70" s="3">
        <f t="shared" si="68"/>
        <v>0</v>
      </c>
      <c r="HJG70" s="3">
        <f t="shared" si="68"/>
        <v>0</v>
      </c>
      <c r="HJH70" s="3">
        <f t="shared" si="68"/>
        <v>0</v>
      </c>
      <c r="HJI70" s="3">
        <f t="shared" si="68"/>
        <v>0</v>
      </c>
      <c r="HJJ70" s="3">
        <f t="shared" si="68"/>
        <v>0</v>
      </c>
      <c r="HJK70" s="3">
        <f t="shared" si="68"/>
        <v>0</v>
      </c>
      <c r="HJL70" s="3">
        <f t="shared" si="68"/>
        <v>0</v>
      </c>
      <c r="HJM70" s="3">
        <f t="shared" si="68"/>
        <v>0</v>
      </c>
      <c r="HJN70" s="3">
        <f t="shared" si="68"/>
        <v>0</v>
      </c>
      <c r="HJO70" s="3">
        <f t="shared" si="68"/>
        <v>0</v>
      </c>
      <c r="HJP70" s="3">
        <f t="shared" si="68"/>
        <v>0</v>
      </c>
      <c r="HJQ70" s="3">
        <f t="shared" si="68"/>
        <v>0</v>
      </c>
      <c r="HJR70" s="3">
        <f t="shared" si="68"/>
        <v>0</v>
      </c>
      <c r="HJS70" s="3">
        <f t="shared" si="68"/>
        <v>0</v>
      </c>
      <c r="HJT70" s="3">
        <f t="shared" si="68"/>
        <v>0</v>
      </c>
      <c r="HJU70" s="3">
        <f t="shared" si="68"/>
        <v>0</v>
      </c>
      <c r="HJV70" s="3">
        <f t="shared" si="68"/>
        <v>0</v>
      </c>
      <c r="HJW70" s="3">
        <f t="shared" si="68"/>
        <v>0</v>
      </c>
      <c r="HJX70" s="3">
        <f t="shared" si="68"/>
        <v>0</v>
      </c>
      <c r="HJY70" s="3">
        <f t="shared" si="68"/>
        <v>0</v>
      </c>
      <c r="HJZ70" s="3">
        <f t="shared" si="68"/>
        <v>0</v>
      </c>
      <c r="HKA70" s="3">
        <f t="shared" si="68"/>
        <v>0</v>
      </c>
      <c r="HKB70" s="3">
        <f t="shared" si="68"/>
        <v>0</v>
      </c>
      <c r="HKC70" s="3">
        <f t="shared" si="68"/>
        <v>0</v>
      </c>
      <c r="HKD70" s="3">
        <f t="shared" si="68"/>
        <v>0</v>
      </c>
      <c r="HKE70" s="3">
        <f t="shared" si="68"/>
        <v>0</v>
      </c>
      <c r="HKF70" s="3">
        <f t="shared" si="68"/>
        <v>0</v>
      </c>
      <c r="HKG70" s="3">
        <f t="shared" si="68"/>
        <v>0</v>
      </c>
      <c r="HKH70" s="3">
        <f t="shared" si="68"/>
        <v>0</v>
      </c>
      <c r="HKI70" s="3">
        <f t="shared" si="68"/>
        <v>0</v>
      </c>
      <c r="HKJ70" s="3">
        <f t="shared" ref="HKJ70:HMU70" si="69">SUM(HKJ59:HKJ68)</f>
        <v>0</v>
      </c>
      <c r="HKK70" s="3">
        <f t="shared" si="69"/>
        <v>0</v>
      </c>
      <c r="HKL70" s="3">
        <f t="shared" si="69"/>
        <v>0</v>
      </c>
      <c r="HKM70" s="3">
        <f t="shared" si="69"/>
        <v>0</v>
      </c>
      <c r="HKN70" s="3">
        <f t="shared" si="69"/>
        <v>0</v>
      </c>
      <c r="HKO70" s="3">
        <f t="shared" si="69"/>
        <v>0</v>
      </c>
      <c r="HKP70" s="3">
        <f t="shared" si="69"/>
        <v>0</v>
      </c>
      <c r="HKQ70" s="3">
        <f t="shared" si="69"/>
        <v>0</v>
      </c>
      <c r="HKR70" s="3">
        <f t="shared" si="69"/>
        <v>0</v>
      </c>
      <c r="HKS70" s="3">
        <f t="shared" si="69"/>
        <v>0</v>
      </c>
      <c r="HKT70" s="3">
        <f t="shared" si="69"/>
        <v>0</v>
      </c>
      <c r="HKU70" s="3">
        <f t="shared" si="69"/>
        <v>0</v>
      </c>
      <c r="HKV70" s="3">
        <f t="shared" si="69"/>
        <v>0</v>
      </c>
      <c r="HKW70" s="3">
        <f t="shared" si="69"/>
        <v>0</v>
      </c>
      <c r="HKX70" s="3">
        <f t="shared" si="69"/>
        <v>0</v>
      </c>
      <c r="HKY70" s="3">
        <f t="shared" si="69"/>
        <v>0</v>
      </c>
      <c r="HKZ70" s="3">
        <f t="shared" si="69"/>
        <v>0</v>
      </c>
      <c r="HLA70" s="3">
        <f t="shared" si="69"/>
        <v>0</v>
      </c>
      <c r="HLB70" s="3">
        <f t="shared" si="69"/>
        <v>0</v>
      </c>
      <c r="HLC70" s="3">
        <f t="shared" si="69"/>
        <v>0</v>
      </c>
      <c r="HLD70" s="3">
        <f t="shared" si="69"/>
        <v>0</v>
      </c>
      <c r="HLE70" s="3">
        <f t="shared" si="69"/>
        <v>0</v>
      </c>
      <c r="HLF70" s="3">
        <f t="shared" si="69"/>
        <v>0</v>
      </c>
      <c r="HLG70" s="3">
        <f t="shared" si="69"/>
        <v>0</v>
      </c>
      <c r="HLH70" s="3">
        <f t="shared" si="69"/>
        <v>0</v>
      </c>
      <c r="HLI70" s="3">
        <f t="shared" si="69"/>
        <v>0</v>
      </c>
      <c r="HLJ70" s="3">
        <f t="shared" si="69"/>
        <v>0</v>
      </c>
      <c r="HLK70" s="3">
        <f t="shared" si="69"/>
        <v>0</v>
      </c>
      <c r="HLL70" s="3">
        <f t="shared" si="69"/>
        <v>0</v>
      </c>
      <c r="HLM70" s="3">
        <f t="shared" si="69"/>
        <v>0</v>
      </c>
      <c r="HLN70" s="3">
        <f t="shared" si="69"/>
        <v>0</v>
      </c>
      <c r="HLO70" s="3">
        <f t="shared" si="69"/>
        <v>0</v>
      </c>
      <c r="HLP70" s="3">
        <f t="shared" si="69"/>
        <v>0</v>
      </c>
      <c r="HLQ70" s="3">
        <f t="shared" si="69"/>
        <v>0</v>
      </c>
      <c r="HLR70" s="3">
        <f t="shared" si="69"/>
        <v>0</v>
      </c>
      <c r="HLS70" s="3">
        <f t="shared" si="69"/>
        <v>0</v>
      </c>
      <c r="HLT70" s="3">
        <f t="shared" si="69"/>
        <v>0</v>
      </c>
      <c r="HLU70" s="3">
        <f t="shared" si="69"/>
        <v>0</v>
      </c>
      <c r="HLV70" s="3">
        <f t="shared" si="69"/>
        <v>0</v>
      </c>
      <c r="HLW70" s="3">
        <f t="shared" si="69"/>
        <v>0</v>
      </c>
      <c r="HLX70" s="3">
        <f t="shared" si="69"/>
        <v>0</v>
      </c>
      <c r="HLY70" s="3">
        <f t="shared" si="69"/>
        <v>0</v>
      </c>
      <c r="HLZ70" s="3">
        <f t="shared" si="69"/>
        <v>0</v>
      </c>
      <c r="HMA70" s="3">
        <f t="shared" si="69"/>
        <v>0</v>
      </c>
      <c r="HMB70" s="3">
        <f t="shared" si="69"/>
        <v>0</v>
      </c>
      <c r="HMC70" s="3">
        <f t="shared" si="69"/>
        <v>0</v>
      </c>
      <c r="HMD70" s="3">
        <f t="shared" si="69"/>
        <v>0</v>
      </c>
      <c r="HME70" s="3">
        <f t="shared" si="69"/>
        <v>0</v>
      </c>
      <c r="HMF70" s="3">
        <f t="shared" si="69"/>
        <v>0</v>
      </c>
      <c r="HMG70" s="3">
        <f t="shared" si="69"/>
        <v>0</v>
      </c>
      <c r="HMH70" s="3">
        <f t="shared" si="69"/>
        <v>0</v>
      </c>
      <c r="HMI70" s="3">
        <f t="shared" si="69"/>
        <v>0</v>
      </c>
      <c r="HMJ70" s="3">
        <f t="shared" si="69"/>
        <v>0</v>
      </c>
      <c r="HMK70" s="3">
        <f t="shared" si="69"/>
        <v>0</v>
      </c>
      <c r="HML70" s="3">
        <f t="shared" si="69"/>
        <v>0</v>
      </c>
      <c r="HMM70" s="3">
        <f t="shared" si="69"/>
        <v>0</v>
      </c>
      <c r="HMN70" s="3">
        <f t="shared" si="69"/>
        <v>0</v>
      </c>
      <c r="HMO70" s="3">
        <f t="shared" si="69"/>
        <v>0</v>
      </c>
      <c r="HMP70" s="3">
        <f t="shared" si="69"/>
        <v>0</v>
      </c>
      <c r="HMQ70" s="3">
        <f t="shared" si="69"/>
        <v>0</v>
      </c>
      <c r="HMR70" s="3">
        <f t="shared" si="69"/>
        <v>0</v>
      </c>
      <c r="HMS70" s="3">
        <f t="shared" si="69"/>
        <v>0</v>
      </c>
      <c r="HMT70" s="3">
        <f t="shared" si="69"/>
        <v>0</v>
      </c>
      <c r="HMU70" s="3">
        <f t="shared" si="69"/>
        <v>0</v>
      </c>
      <c r="HMV70" s="3">
        <f t="shared" ref="HMV70:HPG70" si="70">SUM(HMV59:HMV68)</f>
        <v>0</v>
      </c>
      <c r="HMW70" s="3">
        <f t="shared" si="70"/>
        <v>0</v>
      </c>
      <c r="HMX70" s="3">
        <f t="shared" si="70"/>
        <v>0</v>
      </c>
      <c r="HMY70" s="3">
        <f t="shared" si="70"/>
        <v>0</v>
      </c>
      <c r="HMZ70" s="3">
        <f t="shared" si="70"/>
        <v>0</v>
      </c>
      <c r="HNA70" s="3">
        <f t="shared" si="70"/>
        <v>0</v>
      </c>
      <c r="HNB70" s="3">
        <f t="shared" si="70"/>
        <v>0</v>
      </c>
      <c r="HNC70" s="3">
        <f t="shared" si="70"/>
        <v>0</v>
      </c>
      <c r="HND70" s="3">
        <f t="shared" si="70"/>
        <v>0</v>
      </c>
      <c r="HNE70" s="3">
        <f t="shared" si="70"/>
        <v>0</v>
      </c>
      <c r="HNF70" s="3">
        <f t="shared" si="70"/>
        <v>0</v>
      </c>
      <c r="HNG70" s="3">
        <f t="shared" si="70"/>
        <v>0</v>
      </c>
      <c r="HNH70" s="3">
        <f t="shared" si="70"/>
        <v>0</v>
      </c>
      <c r="HNI70" s="3">
        <f t="shared" si="70"/>
        <v>0</v>
      </c>
      <c r="HNJ70" s="3">
        <f t="shared" si="70"/>
        <v>0</v>
      </c>
      <c r="HNK70" s="3">
        <f t="shared" si="70"/>
        <v>0</v>
      </c>
      <c r="HNL70" s="3">
        <f t="shared" si="70"/>
        <v>0</v>
      </c>
      <c r="HNM70" s="3">
        <f t="shared" si="70"/>
        <v>0</v>
      </c>
      <c r="HNN70" s="3">
        <f t="shared" si="70"/>
        <v>0</v>
      </c>
      <c r="HNO70" s="3">
        <f t="shared" si="70"/>
        <v>0</v>
      </c>
      <c r="HNP70" s="3">
        <f t="shared" si="70"/>
        <v>0</v>
      </c>
      <c r="HNQ70" s="3">
        <f t="shared" si="70"/>
        <v>0</v>
      </c>
      <c r="HNR70" s="3">
        <f t="shared" si="70"/>
        <v>0</v>
      </c>
      <c r="HNS70" s="3">
        <f t="shared" si="70"/>
        <v>0</v>
      </c>
      <c r="HNT70" s="3">
        <f t="shared" si="70"/>
        <v>0</v>
      </c>
      <c r="HNU70" s="3">
        <f t="shared" si="70"/>
        <v>0</v>
      </c>
      <c r="HNV70" s="3">
        <f t="shared" si="70"/>
        <v>0</v>
      </c>
      <c r="HNW70" s="3">
        <f t="shared" si="70"/>
        <v>0</v>
      </c>
      <c r="HNX70" s="3">
        <f t="shared" si="70"/>
        <v>0</v>
      </c>
      <c r="HNY70" s="3">
        <f t="shared" si="70"/>
        <v>0</v>
      </c>
      <c r="HNZ70" s="3">
        <f t="shared" si="70"/>
        <v>0</v>
      </c>
      <c r="HOA70" s="3">
        <f t="shared" si="70"/>
        <v>0</v>
      </c>
      <c r="HOB70" s="3">
        <f t="shared" si="70"/>
        <v>0</v>
      </c>
      <c r="HOC70" s="3">
        <f t="shared" si="70"/>
        <v>0</v>
      </c>
      <c r="HOD70" s="3">
        <f t="shared" si="70"/>
        <v>0</v>
      </c>
      <c r="HOE70" s="3">
        <f t="shared" si="70"/>
        <v>0</v>
      </c>
      <c r="HOF70" s="3">
        <f t="shared" si="70"/>
        <v>0</v>
      </c>
      <c r="HOG70" s="3">
        <f t="shared" si="70"/>
        <v>0</v>
      </c>
      <c r="HOH70" s="3">
        <f t="shared" si="70"/>
        <v>0</v>
      </c>
      <c r="HOI70" s="3">
        <f t="shared" si="70"/>
        <v>0</v>
      </c>
      <c r="HOJ70" s="3">
        <f t="shared" si="70"/>
        <v>0</v>
      </c>
      <c r="HOK70" s="3">
        <f t="shared" si="70"/>
        <v>0</v>
      </c>
      <c r="HOL70" s="3">
        <f t="shared" si="70"/>
        <v>0</v>
      </c>
      <c r="HOM70" s="3">
        <f t="shared" si="70"/>
        <v>0</v>
      </c>
      <c r="HON70" s="3">
        <f t="shared" si="70"/>
        <v>0</v>
      </c>
      <c r="HOO70" s="3">
        <f t="shared" si="70"/>
        <v>0</v>
      </c>
      <c r="HOP70" s="3">
        <f t="shared" si="70"/>
        <v>0</v>
      </c>
      <c r="HOQ70" s="3">
        <f t="shared" si="70"/>
        <v>0</v>
      </c>
      <c r="HOR70" s="3">
        <f t="shared" si="70"/>
        <v>0</v>
      </c>
      <c r="HOS70" s="3">
        <f t="shared" si="70"/>
        <v>0</v>
      </c>
      <c r="HOT70" s="3">
        <f t="shared" si="70"/>
        <v>0</v>
      </c>
      <c r="HOU70" s="3">
        <f t="shared" si="70"/>
        <v>0</v>
      </c>
      <c r="HOV70" s="3">
        <f t="shared" si="70"/>
        <v>0</v>
      </c>
      <c r="HOW70" s="3">
        <f t="shared" si="70"/>
        <v>0</v>
      </c>
      <c r="HOX70" s="3">
        <f t="shared" si="70"/>
        <v>0</v>
      </c>
      <c r="HOY70" s="3">
        <f t="shared" si="70"/>
        <v>0</v>
      </c>
      <c r="HOZ70" s="3">
        <f t="shared" si="70"/>
        <v>0</v>
      </c>
      <c r="HPA70" s="3">
        <f t="shared" si="70"/>
        <v>0</v>
      </c>
      <c r="HPB70" s="3">
        <f t="shared" si="70"/>
        <v>0</v>
      </c>
      <c r="HPC70" s="3">
        <f t="shared" si="70"/>
        <v>0</v>
      </c>
      <c r="HPD70" s="3">
        <f t="shared" si="70"/>
        <v>0</v>
      </c>
      <c r="HPE70" s="3">
        <f t="shared" si="70"/>
        <v>0</v>
      </c>
      <c r="HPF70" s="3">
        <f t="shared" si="70"/>
        <v>0</v>
      </c>
      <c r="HPG70" s="3">
        <f t="shared" si="70"/>
        <v>0</v>
      </c>
      <c r="HPH70" s="3">
        <f t="shared" ref="HPH70:HRS70" si="71">SUM(HPH59:HPH68)</f>
        <v>0</v>
      </c>
      <c r="HPI70" s="3">
        <f t="shared" si="71"/>
        <v>0</v>
      </c>
      <c r="HPJ70" s="3">
        <f t="shared" si="71"/>
        <v>0</v>
      </c>
      <c r="HPK70" s="3">
        <f t="shared" si="71"/>
        <v>0</v>
      </c>
      <c r="HPL70" s="3">
        <f t="shared" si="71"/>
        <v>0</v>
      </c>
      <c r="HPM70" s="3">
        <f t="shared" si="71"/>
        <v>0</v>
      </c>
      <c r="HPN70" s="3">
        <f t="shared" si="71"/>
        <v>0</v>
      </c>
      <c r="HPO70" s="3">
        <f t="shared" si="71"/>
        <v>0</v>
      </c>
      <c r="HPP70" s="3">
        <f t="shared" si="71"/>
        <v>0</v>
      </c>
      <c r="HPQ70" s="3">
        <f t="shared" si="71"/>
        <v>0</v>
      </c>
      <c r="HPR70" s="3">
        <f t="shared" si="71"/>
        <v>0</v>
      </c>
      <c r="HPS70" s="3">
        <f t="shared" si="71"/>
        <v>0</v>
      </c>
      <c r="HPT70" s="3">
        <f t="shared" si="71"/>
        <v>0</v>
      </c>
      <c r="HPU70" s="3">
        <f t="shared" si="71"/>
        <v>0</v>
      </c>
      <c r="HPV70" s="3">
        <f t="shared" si="71"/>
        <v>0</v>
      </c>
      <c r="HPW70" s="3">
        <f t="shared" si="71"/>
        <v>0</v>
      </c>
      <c r="HPX70" s="3">
        <f t="shared" si="71"/>
        <v>0</v>
      </c>
      <c r="HPY70" s="3">
        <f t="shared" si="71"/>
        <v>0</v>
      </c>
      <c r="HPZ70" s="3">
        <f t="shared" si="71"/>
        <v>0</v>
      </c>
      <c r="HQA70" s="3">
        <f t="shared" si="71"/>
        <v>0</v>
      </c>
      <c r="HQB70" s="3">
        <f t="shared" si="71"/>
        <v>0</v>
      </c>
      <c r="HQC70" s="3">
        <f t="shared" si="71"/>
        <v>0</v>
      </c>
      <c r="HQD70" s="3">
        <f t="shared" si="71"/>
        <v>0</v>
      </c>
      <c r="HQE70" s="3">
        <f t="shared" si="71"/>
        <v>0</v>
      </c>
      <c r="HQF70" s="3">
        <f t="shared" si="71"/>
        <v>0</v>
      </c>
      <c r="HQG70" s="3">
        <f t="shared" si="71"/>
        <v>0</v>
      </c>
      <c r="HQH70" s="3">
        <f t="shared" si="71"/>
        <v>0</v>
      </c>
      <c r="HQI70" s="3">
        <f t="shared" si="71"/>
        <v>0</v>
      </c>
      <c r="HQJ70" s="3">
        <f t="shared" si="71"/>
        <v>0</v>
      </c>
      <c r="HQK70" s="3">
        <f t="shared" si="71"/>
        <v>0</v>
      </c>
      <c r="HQL70" s="3">
        <f t="shared" si="71"/>
        <v>0</v>
      </c>
      <c r="HQM70" s="3">
        <f t="shared" si="71"/>
        <v>0</v>
      </c>
      <c r="HQN70" s="3">
        <f t="shared" si="71"/>
        <v>0</v>
      </c>
      <c r="HQO70" s="3">
        <f t="shared" si="71"/>
        <v>0</v>
      </c>
      <c r="HQP70" s="3">
        <f t="shared" si="71"/>
        <v>0</v>
      </c>
      <c r="HQQ70" s="3">
        <f t="shared" si="71"/>
        <v>0</v>
      </c>
      <c r="HQR70" s="3">
        <f t="shared" si="71"/>
        <v>0</v>
      </c>
      <c r="HQS70" s="3">
        <f t="shared" si="71"/>
        <v>0</v>
      </c>
      <c r="HQT70" s="3">
        <f t="shared" si="71"/>
        <v>0</v>
      </c>
      <c r="HQU70" s="3">
        <f t="shared" si="71"/>
        <v>0</v>
      </c>
      <c r="HQV70" s="3">
        <f t="shared" si="71"/>
        <v>0</v>
      </c>
      <c r="HQW70" s="3">
        <f t="shared" si="71"/>
        <v>0</v>
      </c>
      <c r="HQX70" s="3">
        <f t="shared" si="71"/>
        <v>0</v>
      </c>
      <c r="HQY70" s="3">
        <f t="shared" si="71"/>
        <v>0</v>
      </c>
      <c r="HQZ70" s="3">
        <f t="shared" si="71"/>
        <v>0</v>
      </c>
      <c r="HRA70" s="3">
        <f t="shared" si="71"/>
        <v>0</v>
      </c>
      <c r="HRB70" s="3">
        <f t="shared" si="71"/>
        <v>0</v>
      </c>
      <c r="HRC70" s="3">
        <f t="shared" si="71"/>
        <v>0</v>
      </c>
      <c r="HRD70" s="3">
        <f t="shared" si="71"/>
        <v>0</v>
      </c>
      <c r="HRE70" s="3">
        <f t="shared" si="71"/>
        <v>0</v>
      </c>
      <c r="HRF70" s="3">
        <f t="shared" si="71"/>
        <v>0</v>
      </c>
      <c r="HRG70" s="3">
        <f t="shared" si="71"/>
        <v>0</v>
      </c>
      <c r="HRH70" s="3">
        <f t="shared" si="71"/>
        <v>0</v>
      </c>
      <c r="HRI70" s="3">
        <f t="shared" si="71"/>
        <v>0</v>
      </c>
      <c r="HRJ70" s="3">
        <f t="shared" si="71"/>
        <v>0</v>
      </c>
      <c r="HRK70" s="3">
        <f t="shared" si="71"/>
        <v>0</v>
      </c>
      <c r="HRL70" s="3">
        <f t="shared" si="71"/>
        <v>0</v>
      </c>
      <c r="HRM70" s="3">
        <f t="shared" si="71"/>
        <v>0</v>
      </c>
      <c r="HRN70" s="3">
        <f t="shared" si="71"/>
        <v>0</v>
      </c>
      <c r="HRO70" s="3">
        <f t="shared" si="71"/>
        <v>0</v>
      </c>
      <c r="HRP70" s="3">
        <f t="shared" si="71"/>
        <v>0</v>
      </c>
      <c r="HRQ70" s="3">
        <f t="shared" si="71"/>
        <v>0</v>
      </c>
      <c r="HRR70" s="3">
        <f t="shared" si="71"/>
        <v>0</v>
      </c>
      <c r="HRS70" s="3">
        <f t="shared" si="71"/>
        <v>0</v>
      </c>
      <c r="HRT70" s="3">
        <f t="shared" ref="HRT70:HUE70" si="72">SUM(HRT59:HRT68)</f>
        <v>0</v>
      </c>
      <c r="HRU70" s="3">
        <f t="shared" si="72"/>
        <v>0</v>
      </c>
      <c r="HRV70" s="3">
        <f t="shared" si="72"/>
        <v>0</v>
      </c>
      <c r="HRW70" s="3">
        <f t="shared" si="72"/>
        <v>0</v>
      </c>
      <c r="HRX70" s="3">
        <f t="shared" si="72"/>
        <v>0</v>
      </c>
      <c r="HRY70" s="3">
        <f t="shared" si="72"/>
        <v>0</v>
      </c>
      <c r="HRZ70" s="3">
        <f t="shared" si="72"/>
        <v>0</v>
      </c>
      <c r="HSA70" s="3">
        <f t="shared" si="72"/>
        <v>0</v>
      </c>
      <c r="HSB70" s="3">
        <f t="shared" si="72"/>
        <v>0</v>
      </c>
      <c r="HSC70" s="3">
        <f t="shared" si="72"/>
        <v>0</v>
      </c>
      <c r="HSD70" s="3">
        <f t="shared" si="72"/>
        <v>0</v>
      </c>
      <c r="HSE70" s="3">
        <f t="shared" si="72"/>
        <v>0</v>
      </c>
      <c r="HSF70" s="3">
        <f t="shared" si="72"/>
        <v>0</v>
      </c>
      <c r="HSG70" s="3">
        <f t="shared" si="72"/>
        <v>0</v>
      </c>
      <c r="HSH70" s="3">
        <f t="shared" si="72"/>
        <v>0</v>
      </c>
      <c r="HSI70" s="3">
        <f t="shared" si="72"/>
        <v>0</v>
      </c>
      <c r="HSJ70" s="3">
        <f t="shared" si="72"/>
        <v>0</v>
      </c>
      <c r="HSK70" s="3">
        <f t="shared" si="72"/>
        <v>0</v>
      </c>
      <c r="HSL70" s="3">
        <f t="shared" si="72"/>
        <v>0</v>
      </c>
      <c r="HSM70" s="3">
        <f t="shared" si="72"/>
        <v>0</v>
      </c>
      <c r="HSN70" s="3">
        <f t="shared" si="72"/>
        <v>0</v>
      </c>
      <c r="HSO70" s="3">
        <f t="shared" si="72"/>
        <v>0</v>
      </c>
      <c r="HSP70" s="3">
        <f t="shared" si="72"/>
        <v>0</v>
      </c>
      <c r="HSQ70" s="3">
        <f t="shared" si="72"/>
        <v>0</v>
      </c>
      <c r="HSR70" s="3">
        <f t="shared" si="72"/>
        <v>0</v>
      </c>
      <c r="HSS70" s="3">
        <f t="shared" si="72"/>
        <v>0</v>
      </c>
      <c r="HST70" s="3">
        <f t="shared" si="72"/>
        <v>0</v>
      </c>
      <c r="HSU70" s="3">
        <f t="shared" si="72"/>
        <v>0</v>
      </c>
      <c r="HSV70" s="3">
        <f t="shared" si="72"/>
        <v>0</v>
      </c>
      <c r="HSW70" s="3">
        <f t="shared" si="72"/>
        <v>0</v>
      </c>
      <c r="HSX70" s="3">
        <f t="shared" si="72"/>
        <v>0</v>
      </c>
      <c r="HSY70" s="3">
        <f t="shared" si="72"/>
        <v>0</v>
      </c>
      <c r="HSZ70" s="3">
        <f t="shared" si="72"/>
        <v>0</v>
      </c>
      <c r="HTA70" s="3">
        <f t="shared" si="72"/>
        <v>0</v>
      </c>
      <c r="HTB70" s="3">
        <f t="shared" si="72"/>
        <v>0</v>
      </c>
      <c r="HTC70" s="3">
        <f t="shared" si="72"/>
        <v>0</v>
      </c>
      <c r="HTD70" s="3">
        <f t="shared" si="72"/>
        <v>0</v>
      </c>
      <c r="HTE70" s="3">
        <f t="shared" si="72"/>
        <v>0</v>
      </c>
      <c r="HTF70" s="3">
        <f t="shared" si="72"/>
        <v>0</v>
      </c>
      <c r="HTG70" s="3">
        <f t="shared" si="72"/>
        <v>0</v>
      </c>
      <c r="HTH70" s="3">
        <f t="shared" si="72"/>
        <v>0</v>
      </c>
      <c r="HTI70" s="3">
        <f t="shared" si="72"/>
        <v>0</v>
      </c>
      <c r="HTJ70" s="3">
        <f t="shared" si="72"/>
        <v>0</v>
      </c>
      <c r="HTK70" s="3">
        <f t="shared" si="72"/>
        <v>0</v>
      </c>
      <c r="HTL70" s="3">
        <f t="shared" si="72"/>
        <v>0</v>
      </c>
      <c r="HTM70" s="3">
        <f t="shared" si="72"/>
        <v>0</v>
      </c>
      <c r="HTN70" s="3">
        <f t="shared" si="72"/>
        <v>0</v>
      </c>
      <c r="HTO70" s="3">
        <f t="shared" si="72"/>
        <v>0</v>
      </c>
      <c r="HTP70" s="3">
        <f t="shared" si="72"/>
        <v>0</v>
      </c>
      <c r="HTQ70" s="3">
        <f t="shared" si="72"/>
        <v>0</v>
      </c>
      <c r="HTR70" s="3">
        <f t="shared" si="72"/>
        <v>0</v>
      </c>
      <c r="HTS70" s="3">
        <f t="shared" si="72"/>
        <v>0</v>
      </c>
      <c r="HTT70" s="3">
        <f t="shared" si="72"/>
        <v>0</v>
      </c>
      <c r="HTU70" s="3">
        <f t="shared" si="72"/>
        <v>0</v>
      </c>
      <c r="HTV70" s="3">
        <f t="shared" si="72"/>
        <v>0</v>
      </c>
      <c r="HTW70" s="3">
        <f t="shared" si="72"/>
        <v>0</v>
      </c>
      <c r="HTX70" s="3">
        <f t="shared" si="72"/>
        <v>0</v>
      </c>
      <c r="HTY70" s="3">
        <f t="shared" si="72"/>
        <v>0</v>
      </c>
      <c r="HTZ70" s="3">
        <f t="shared" si="72"/>
        <v>0</v>
      </c>
      <c r="HUA70" s="3">
        <f t="shared" si="72"/>
        <v>0</v>
      </c>
      <c r="HUB70" s="3">
        <f t="shared" si="72"/>
        <v>0</v>
      </c>
      <c r="HUC70" s="3">
        <f t="shared" si="72"/>
        <v>0</v>
      </c>
      <c r="HUD70" s="3">
        <f t="shared" si="72"/>
        <v>0</v>
      </c>
      <c r="HUE70" s="3">
        <f t="shared" si="72"/>
        <v>0</v>
      </c>
      <c r="HUF70" s="3">
        <f t="shared" ref="HUF70:HWQ70" si="73">SUM(HUF59:HUF68)</f>
        <v>0</v>
      </c>
      <c r="HUG70" s="3">
        <f t="shared" si="73"/>
        <v>0</v>
      </c>
      <c r="HUH70" s="3">
        <f t="shared" si="73"/>
        <v>0</v>
      </c>
      <c r="HUI70" s="3">
        <f t="shared" si="73"/>
        <v>0</v>
      </c>
      <c r="HUJ70" s="3">
        <f t="shared" si="73"/>
        <v>0</v>
      </c>
      <c r="HUK70" s="3">
        <f t="shared" si="73"/>
        <v>0</v>
      </c>
      <c r="HUL70" s="3">
        <f t="shared" si="73"/>
        <v>0</v>
      </c>
      <c r="HUM70" s="3">
        <f t="shared" si="73"/>
        <v>0</v>
      </c>
      <c r="HUN70" s="3">
        <f t="shared" si="73"/>
        <v>0</v>
      </c>
      <c r="HUO70" s="3">
        <f t="shared" si="73"/>
        <v>0</v>
      </c>
      <c r="HUP70" s="3">
        <f t="shared" si="73"/>
        <v>0</v>
      </c>
      <c r="HUQ70" s="3">
        <f t="shared" si="73"/>
        <v>0</v>
      </c>
      <c r="HUR70" s="3">
        <f t="shared" si="73"/>
        <v>0</v>
      </c>
      <c r="HUS70" s="3">
        <f t="shared" si="73"/>
        <v>0</v>
      </c>
      <c r="HUT70" s="3">
        <f t="shared" si="73"/>
        <v>0</v>
      </c>
      <c r="HUU70" s="3">
        <f t="shared" si="73"/>
        <v>0</v>
      </c>
      <c r="HUV70" s="3">
        <f t="shared" si="73"/>
        <v>0</v>
      </c>
      <c r="HUW70" s="3">
        <f t="shared" si="73"/>
        <v>0</v>
      </c>
      <c r="HUX70" s="3">
        <f t="shared" si="73"/>
        <v>0</v>
      </c>
      <c r="HUY70" s="3">
        <f t="shared" si="73"/>
        <v>0</v>
      </c>
      <c r="HUZ70" s="3">
        <f t="shared" si="73"/>
        <v>0</v>
      </c>
      <c r="HVA70" s="3">
        <f t="shared" si="73"/>
        <v>0</v>
      </c>
      <c r="HVB70" s="3">
        <f t="shared" si="73"/>
        <v>0</v>
      </c>
      <c r="HVC70" s="3">
        <f t="shared" si="73"/>
        <v>0</v>
      </c>
      <c r="HVD70" s="3">
        <f t="shared" si="73"/>
        <v>0</v>
      </c>
      <c r="HVE70" s="3">
        <f t="shared" si="73"/>
        <v>0</v>
      </c>
      <c r="HVF70" s="3">
        <f t="shared" si="73"/>
        <v>0</v>
      </c>
      <c r="HVG70" s="3">
        <f t="shared" si="73"/>
        <v>0</v>
      </c>
      <c r="HVH70" s="3">
        <f t="shared" si="73"/>
        <v>0</v>
      </c>
      <c r="HVI70" s="3">
        <f t="shared" si="73"/>
        <v>0</v>
      </c>
      <c r="HVJ70" s="3">
        <f t="shared" si="73"/>
        <v>0</v>
      </c>
      <c r="HVK70" s="3">
        <f t="shared" si="73"/>
        <v>0</v>
      </c>
      <c r="HVL70" s="3">
        <f t="shared" si="73"/>
        <v>0</v>
      </c>
      <c r="HVM70" s="3">
        <f t="shared" si="73"/>
        <v>0</v>
      </c>
      <c r="HVN70" s="3">
        <f t="shared" si="73"/>
        <v>0</v>
      </c>
      <c r="HVO70" s="3">
        <f t="shared" si="73"/>
        <v>0</v>
      </c>
      <c r="HVP70" s="3">
        <f t="shared" si="73"/>
        <v>0</v>
      </c>
      <c r="HVQ70" s="3">
        <f t="shared" si="73"/>
        <v>0</v>
      </c>
      <c r="HVR70" s="3">
        <f t="shared" si="73"/>
        <v>0</v>
      </c>
      <c r="HVS70" s="3">
        <f t="shared" si="73"/>
        <v>0</v>
      </c>
      <c r="HVT70" s="3">
        <f t="shared" si="73"/>
        <v>0</v>
      </c>
      <c r="HVU70" s="3">
        <f t="shared" si="73"/>
        <v>0</v>
      </c>
      <c r="HVV70" s="3">
        <f t="shared" si="73"/>
        <v>0</v>
      </c>
      <c r="HVW70" s="3">
        <f t="shared" si="73"/>
        <v>0</v>
      </c>
      <c r="HVX70" s="3">
        <f t="shared" si="73"/>
        <v>0</v>
      </c>
      <c r="HVY70" s="3">
        <f t="shared" si="73"/>
        <v>0</v>
      </c>
      <c r="HVZ70" s="3">
        <f t="shared" si="73"/>
        <v>0</v>
      </c>
      <c r="HWA70" s="3">
        <f t="shared" si="73"/>
        <v>0</v>
      </c>
      <c r="HWB70" s="3">
        <f t="shared" si="73"/>
        <v>0</v>
      </c>
      <c r="HWC70" s="3">
        <f t="shared" si="73"/>
        <v>0</v>
      </c>
      <c r="HWD70" s="3">
        <f t="shared" si="73"/>
        <v>0</v>
      </c>
      <c r="HWE70" s="3">
        <f t="shared" si="73"/>
        <v>0</v>
      </c>
      <c r="HWF70" s="3">
        <f t="shared" si="73"/>
        <v>0</v>
      </c>
      <c r="HWG70" s="3">
        <f t="shared" si="73"/>
        <v>0</v>
      </c>
      <c r="HWH70" s="3">
        <f t="shared" si="73"/>
        <v>0</v>
      </c>
      <c r="HWI70" s="3">
        <f t="shared" si="73"/>
        <v>0</v>
      </c>
      <c r="HWJ70" s="3">
        <f t="shared" si="73"/>
        <v>0</v>
      </c>
      <c r="HWK70" s="3">
        <f t="shared" si="73"/>
        <v>0</v>
      </c>
      <c r="HWL70" s="3">
        <f t="shared" si="73"/>
        <v>0</v>
      </c>
      <c r="HWM70" s="3">
        <f t="shared" si="73"/>
        <v>0</v>
      </c>
      <c r="HWN70" s="3">
        <f t="shared" si="73"/>
        <v>0</v>
      </c>
      <c r="HWO70" s="3">
        <f t="shared" si="73"/>
        <v>0</v>
      </c>
      <c r="HWP70" s="3">
        <f t="shared" si="73"/>
        <v>0</v>
      </c>
      <c r="HWQ70" s="3">
        <f t="shared" si="73"/>
        <v>0</v>
      </c>
      <c r="HWR70" s="3">
        <f t="shared" ref="HWR70:HZC70" si="74">SUM(HWR59:HWR68)</f>
        <v>0</v>
      </c>
      <c r="HWS70" s="3">
        <f t="shared" si="74"/>
        <v>0</v>
      </c>
      <c r="HWT70" s="3">
        <f t="shared" si="74"/>
        <v>0</v>
      </c>
      <c r="HWU70" s="3">
        <f t="shared" si="74"/>
        <v>0</v>
      </c>
      <c r="HWV70" s="3">
        <f t="shared" si="74"/>
        <v>0</v>
      </c>
      <c r="HWW70" s="3">
        <f t="shared" si="74"/>
        <v>0</v>
      </c>
      <c r="HWX70" s="3">
        <f t="shared" si="74"/>
        <v>0</v>
      </c>
      <c r="HWY70" s="3">
        <f t="shared" si="74"/>
        <v>0</v>
      </c>
      <c r="HWZ70" s="3">
        <f t="shared" si="74"/>
        <v>0</v>
      </c>
      <c r="HXA70" s="3">
        <f t="shared" si="74"/>
        <v>0</v>
      </c>
      <c r="HXB70" s="3">
        <f t="shared" si="74"/>
        <v>0</v>
      </c>
      <c r="HXC70" s="3">
        <f t="shared" si="74"/>
        <v>0</v>
      </c>
      <c r="HXD70" s="3">
        <f t="shared" si="74"/>
        <v>0</v>
      </c>
      <c r="HXE70" s="3">
        <f t="shared" si="74"/>
        <v>0</v>
      </c>
      <c r="HXF70" s="3">
        <f t="shared" si="74"/>
        <v>0</v>
      </c>
      <c r="HXG70" s="3">
        <f t="shared" si="74"/>
        <v>0</v>
      </c>
      <c r="HXH70" s="3">
        <f t="shared" si="74"/>
        <v>0</v>
      </c>
      <c r="HXI70" s="3">
        <f t="shared" si="74"/>
        <v>0</v>
      </c>
      <c r="HXJ70" s="3">
        <f t="shared" si="74"/>
        <v>0</v>
      </c>
      <c r="HXK70" s="3">
        <f t="shared" si="74"/>
        <v>0</v>
      </c>
      <c r="HXL70" s="3">
        <f t="shared" si="74"/>
        <v>0</v>
      </c>
      <c r="HXM70" s="3">
        <f t="shared" si="74"/>
        <v>0</v>
      </c>
      <c r="HXN70" s="3">
        <f t="shared" si="74"/>
        <v>0</v>
      </c>
      <c r="HXO70" s="3">
        <f t="shared" si="74"/>
        <v>0</v>
      </c>
      <c r="HXP70" s="3">
        <f t="shared" si="74"/>
        <v>0</v>
      </c>
      <c r="HXQ70" s="3">
        <f t="shared" si="74"/>
        <v>0</v>
      </c>
      <c r="HXR70" s="3">
        <f t="shared" si="74"/>
        <v>0</v>
      </c>
      <c r="HXS70" s="3">
        <f t="shared" si="74"/>
        <v>0</v>
      </c>
      <c r="HXT70" s="3">
        <f t="shared" si="74"/>
        <v>0</v>
      </c>
      <c r="HXU70" s="3">
        <f t="shared" si="74"/>
        <v>0</v>
      </c>
      <c r="HXV70" s="3">
        <f t="shared" si="74"/>
        <v>0</v>
      </c>
      <c r="HXW70" s="3">
        <f t="shared" si="74"/>
        <v>0</v>
      </c>
      <c r="HXX70" s="3">
        <f t="shared" si="74"/>
        <v>0</v>
      </c>
      <c r="HXY70" s="3">
        <f t="shared" si="74"/>
        <v>0</v>
      </c>
      <c r="HXZ70" s="3">
        <f t="shared" si="74"/>
        <v>0</v>
      </c>
      <c r="HYA70" s="3">
        <f t="shared" si="74"/>
        <v>0</v>
      </c>
      <c r="HYB70" s="3">
        <f t="shared" si="74"/>
        <v>0</v>
      </c>
      <c r="HYC70" s="3">
        <f t="shared" si="74"/>
        <v>0</v>
      </c>
      <c r="HYD70" s="3">
        <f t="shared" si="74"/>
        <v>0</v>
      </c>
      <c r="HYE70" s="3">
        <f t="shared" si="74"/>
        <v>0</v>
      </c>
      <c r="HYF70" s="3">
        <f t="shared" si="74"/>
        <v>0</v>
      </c>
      <c r="HYG70" s="3">
        <f t="shared" si="74"/>
        <v>0</v>
      </c>
      <c r="HYH70" s="3">
        <f t="shared" si="74"/>
        <v>0</v>
      </c>
      <c r="HYI70" s="3">
        <f t="shared" si="74"/>
        <v>0</v>
      </c>
      <c r="HYJ70" s="3">
        <f t="shared" si="74"/>
        <v>0</v>
      </c>
      <c r="HYK70" s="3">
        <f t="shared" si="74"/>
        <v>0</v>
      </c>
      <c r="HYL70" s="3">
        <f t="shared" si="74"/>
        <v>0</v>
      </c>
      <c r="HYM70" s="3">
        <f t="shared" si="74"/>
        <v>0</v>
      </c>
      <c r="HYN70" s="3">
        <f t="shared" si="74"/>
        <v>0</v>
      </c>
      <c r="HYO70" s="3">
        <f t="shared" si="74"/>
        <v>0</v>
      </c>
      <c r="HYP70" s="3">
        <f t="shared" si="74"/>
        <v>0</v>
      </c>
      <c r="HYQ70" s="3">
        <f t="shared" si="74"/>
        <v>0</v>
      </c>
      <c r="HYR70" s="3">
        <f t="shared" si="74"/>
        <v>0</v>
      </c>
      <c r="HYS70" s="3">
        <f t="shared" si="74"/>
        <v>0</v>
      </c>
      <c r="HYT70" s="3">
        <f t="shared" si="74"/>
        <v>0</v>
      </c>
      <c r="HYU70" s="3">
        <f t="shared" si="74"/>
        <v>0</v>
      </c>
      <c r="HYV70" s="3">
        <f t="shared" si="74"/>
        <v>0</v>
      </c>
      <c r="HYW70" s="3">
        <f t="shared" si="74"/>
        <v>0</v>
      </c>
      <c r="HYX70" s="3">
        <f t="shared" si="74"/>
        <v>0</v>
      </c>
      <c r="HYY70" s="3">
        <f t="shared" si="74"/>
        <v>0</v>
      </c>
      <c r="HYZ70" s="3">
        <f t="shared" si="74"/>
        <v>0</v>
      </c>
      <c r="HZA70" s="3">
        <f t="shared" si="74"/>
        <v>0</v>
      </c>
      <c r="HZB70" s="3">
        <f t="shared" si="74"/>
        <v>0</v>
      </c>
      <c r="HZC70" s="3">
        <f t="shared" si="74"/>
        <v>0</v>
      </c>
      <c r="HZD70" s="3">
        <f t="shared" ref="HZD70:IBO70" si="75">SUM(HZD59:HZD68)</f>
        <v>0</v>
      </c>
      <c r="HZE70" s="3">
        <f t="shared" si="75"/>
        <v>0</v>
      </c>
      <c r="HZF70" s="3">
        <f t="shared" si="75"/>
        <v>0</v>
      </c>
      <c r="HZG70" s="3">
        <f t="shared" si="75"/>
        <v>0</v>
      </c>
      <c r="HZH70" s="3">
        <f t="shared" si="75"/>
        <v>0</v>
      </c>
      <c r="HZI70" s="3">
        <f t="shared" si="75"/>
        <v>0</v>
      </c>
      <c r="HZJ70" s="3">
        <f t="shared" si="75"/>
        <v>0</v>
      </c>
      <c r="HZK70" s="3">
        <f t="shared" si="75"/>
        <v>0</v>
      </c>
      <c r="HZL70" s="3">
        <f t="shared" si="75"/>
        <v>0</v>
      </c>
      <c r="HZM70" s="3">
        <f t="shared" si="75"/>
        <v>0</v>
      </c>
      <c r="HZN70" s="3">
        <f t="shared" si="75"/>
        <v>0</v>
      </c>
      <c r="HZO70" s="3">
        <f t="shared" si="75"/>
        <v>0</v>
      </c>
      <c r="HZP70" s="3">
        <f t="shared" si="75"/>
        <v>0</v>
      </c>
      <c r="HZQ70" s="3">
        <f t="shared" si="75"/>
        <v>0</v>
      </c>
      <c r="HZR70" s="3">
        <f t="shared" si="75"/>
        <v>0</v>
      </c>
      <c r="HZS70" s="3">
        <f t="shared" si="75"/>
        <v>0</v>
      </c>
      <c r="HZT70" s="3">
        <f t="shared" si="75"/>
        <v>0</v>
      </c>
      <c r="HZU70" s="3">
        <f t="shared" si="75"/>
        <v>0</v>
      </c>
      <c r="HZV70" s="3">
        <f t="shared" si="75"/>
        <v>0</v>
      </c>
      <c r="HZW70" s="3">
        <f t="shared" si="75"/>
        <v>0</v>
      </c>
      <c r="HZX70" s="3">
        <f t="shared" si="75"/>
        <v>0</v>
      </c>
      <c r="HZY70" s="3">
        <f t="shared" si="75"/>
        <v>0</v>
      </c>
      <c r="HZZ70" s="3">
        <f t="shared" si="75"/>
        <v>0</v>
      </c>
      <c r="IAA70" s="3">
        <f t="shared" si="75"/>
        <v>0</v>
      </c>
      <c r="IAB70" s="3">
        <f t="shared" si="75"/>
        <v>0</v>
      </c>
      <c r="IAC70" s="3">
        <f t="shared" si="75"/>
        <v>0</v>
      </c>
      <c r="IAD70" s="3">
        <f t="shared" si="75"/>
        <v>0</v>
      </c>
      <c r="IAE70" s="3">
        <f t="shared" si="75"/>
        <v>0</v>
      </c>
      <c r="IAF70" s="3">
        <f t="shared" si="75"/>
        <v>0</v>
      </c>
      <c r="IAG70" s="3">
        <f t="shared" si="75"/>
        <v>0</v>
      </c>
      <c r="IAH70" s="3">
        <f t="shared" si="75"/>
        <v>0</v>
      </c>
      <c r="IAI70" s="3">
        <f t="shared" si="75"/>
        <v>0</v>
      </c>
      <c r="IAJ70" s="3">
        <f t="shared" si="75"/>
        <v>0</v>
      </c>
      <c r="IAK70" s="3">
        <f t="shared" si="75"/>
        <v>0</v>
      </c>
      <c r="IAL70" s="3">
        <f t="shared" si="75"/>
        <v>0</v>
      </c>
      <c r="IAM70" s="3">
        <f t="shared" si="75"/>
        <v>0</v>
      </c>
      <c r="IAN70" s="3">
        <f t="shared" si="75"/>
        <v>0</v>
      </c>
      <c r="IAO70" s="3">
        <f t="shared" si="75"/>
        <v>0</v>
      </c>
      <c r="IAP70" s="3">
        <f t="shared" si="75"/>
        <v>0</v>
      </c>
      <c r="IAQ70" s="3">
        <f t="shared" si="75"/>
        <v>0</v>
      </c>
      <c r="IAR70" s="3">
        <f t="shared" si="75"/>
        <v>0</v>
      </c>
      <c r="IAS70" s="3">
        <f t="shared" si="75"/>
        <v>0</v>
      </c>
      <c r="IAT70" s="3">
        <f t="shared" si="75"/>
        <v>0</v>
      </c>
      <c r="IAU70" s="3">
        <f t="shared" si="75"/>
        <v>0</v>
      </c>
      <c r="IAV70" s="3">
        <f t="shared" si="75"/>
        <v>0</v>
      </c>
      <c r="IAW70" s="3">
        <f t="shared" si="75"/>
        <v>0</v>
      </c>
      <c r="IAX70" s="3">
        <f t="shared" si="75"/>
        <v>0</v>
      </c>
      <c r="IAY70" s="3">
        <f t="shared" si="75"/>
        <v>0</v>
      </c>
      <c r="IAZ70" s="3">
        <f t="shared" si="75"/>
        <v>0</v>
      </c>
      <c r="IBA70" s="3">
        <f t="shared" si="75"/>
        <v>0</v>
      </c>
      <c r="IBB70" s="3">
        <f t="shared" si="75"/>
        <v>0</v>
      </c>
      <c r="IBC70" s="3">
        <f t="shared" si="75"/>
        <v>0</v>
      </c>
      <c r="IBD70" s="3">
        <f t="shared" si="75"/>
        <v>0</v>
      </c>
      <c r="IBE70" s="3">
        <f t="shared" si="75"/>
        <v>0</v>
      </c>
      <c r="IBF70" s="3">
        <f t="shared" si="75"/>
        <v>0</v>
      </c>
      <c r="IBG70" s="3">
        <f t="shared" si="75"/>
        <v>0</v>
      </c>
      <c r="IBH70" s="3">
        <f t="shared" si="75"/>
        <v>0</v>
      </c>
      <c r="IBI70" s="3">
        <f t="shared" si="75"/>
        <v>0</v>
      </c>
      <c r="IBJ70" s="3">
        <f t="shared" si="75"/>
        <v>0</v>
      </c>
      <c r="IBK70" s="3">
        <f t="shared" si="75"/>
        <v>0</v>
      </c>
      <c r="IBL70" s="3">
        <f t="shared" si="75"/>
        <v>0</v>
      </c>
      <c r="IBM70" s="3">
        <f t="shared" si="75"/>
        <v>0</v>
      </c>
      <c r="IBN70" s="3">
        <f t="shared" si="75"/>
        <v>0</v>
      </c>
      <c r="IBO70" s="3">
        <f t="shared" si="75"/>
        <v>0</v>
      </c>
      <c r="IBP70" s="3">
        <f t="shared" ref="IBP70:IEA70" si="76">SUM(IBP59:IBP68)</f>
        <v>0</v>
      </c>
      <c r="IBQ70" s="3">
        <f t="shared" si="76"/>
        <v>0</v>
      </c>
      <c r="IBR70" s="3">
        <f t="shared" si="76"/>
        <v>0</v>
      </c>
      <c r="IBS70" s="3">
        <f t="shared" si="76"/>
        <v>0</v>
      </c>
      <c r="IBT70" s="3">
        <f t="shared" si="76"/>
        <v>0</v>
      </c>
      <c r="IBU70" s="3">
        <f t="shared" si="76"/>
        <v>0</v>
      </c>
      <c r="IBV70" s="3">
        <f t="shared" si="76"/>
        <v>0</v>
      </c>
      <c r="IBW70" s="3">
        <f t="shared" si="76"/>
        <v>0</v>
      </c>
      <c r="IBX70" s="3">
        <f t="shared" si="76"/>
        <v>0</v>
      </c>
      <c r="IBY70" s="3">
        <f t="shared" si="76"/>
        <v>0</v>
      </c>
      <c r="IBZ70" s="3">
        <f t="shared" si="76"/>
        <v>0</v>
      </c>
      <c r="ICA70" s="3">
        <f t="shared" si="76"/>
        <v>0</v>
      </c>
      <c r="ICB70" s="3">
        <f t="shared" si="76"/>
        <v>0</v>
      </c>
      <c r="ICC70" s="3">
        <f t="shared" si="76"/>
        <v>0</v>
      </c>
      <c r="ICD70" s="3">
        <f t="shared" si="76"/>
        <v>0</v>
      </c>
      <c r="ICE70" s="3">
        <f t="shared" si="76"/>
        <v>0</v>
      </c>
      <c r="ICF70" s="3">
        <f t="shared" si="76"/>
        <v>0</v>
      </c>
      <c r="ICG70" s="3">
        <f t="shared" si="76"/>
        <v>0</v>
      </c>
      <c r="ICH70" s="3">
        <f t="shared" si="76"/>
        <v>0</v>
      </c>
      <c r="ICI70" s="3">
        <f t="shared" si="76"/>
        <v>0</v>
      </c>
      <c r="ICJ70" s="3">
        <f t="shared" si="76"/>
        <v>0</v>
      </c>
      <c r="ICK70" s="3">
        <f t="shared" si="76"/>
        <v>0</v>
      </c>
      <c r="ICL70" s="3">
        <f t="shared" si="76"/>
        <v>0</v>
      </c>
      <c r="ICM70" s="3">
        <f t="shared" si="76"/>
        <v>0</v>
      </c>
      <c r="ICN70" s="3">
        <f t="shared" si="76"/>
        <v>0</v>
      </c>
      <c r="ICO70" s="3">
        <f t="shared" si="76"/>
        <v>0</v>
      </c>
      <c r="ICP70" s="3">
        <f t="shared" si="76"/>
        <v>0</v>
      </c>
      <c r="ICQ70" s="3">
        <f t="shared" si="76"/>
        <v>0</v>
      </c>
      <c r="ICR70" s="3">
        <f t="shared" si="76"/>
        <v>0</v>
      </c>
      <c r="ICS70" s="3">
        <f t="shared" si="76"/>
        <v>0</v>
      </c>
      <c r="ICT70" s="3">
        <f t="shared" si="76"/>
        <v>0</v>
      </c>
      <c r="ICU70" s="3">
        <f t="shared" si="76"/>
        <v>0</v>
      </c>
      <c r="ICV70" s="3">
        <f t="shared" si="76"/>
        <v>0</v>
      </c>
      <c r="ICW70" s="3">
        <f t="shared" si="76"/>
        <v>0</v>
      </c>
      <c r="ICX70" s="3">
        <f t="shared" si="76"/>
        <v>0</v>
      </c>
      <c r="ICY70" s="3">
        <f t="shared" si="76"/>
        <v>0</v>
      </c>
      <c r="ICZ70" s="3">
        <f t="shared" si="76"/>
        <v>0</v>
      </c>
      <c r="IDA70" s="3">
        <f t="shared" si="76"/>
        <v>0</v>
      </c>
      <c r="IDB70" s="3">
        <f t="shared" si="76"/>
        <v>0</v>
      </c>
      <c r="IDC70" s="3">
        <f t="shared" si="76"/>
        <v>0</v>
      </c>
      <c r="IDD70" s="3">
        <f t="shared" si="76"/>
        <v>0</v>
      </c>
      <c r="IDE70" s="3">
        <f t="shared" si="76"/>
        <v>0</v>
      </c>
      <c r="IDF70" s="3">
        <f t="shared" si="76"/>
        <v>0</v>
      </c>
      <c r="IDG70" s="3">
        <f t="shared" si="76"/>
        <v>0</v>
      </c>
      <c r="IDH70" s="3">
        <f t="shared" si="76"/>
        <v>0</v>
      </c>
      <c r="IDI70" s="3">
        <f t="shared" si="76"/>
        <v>0</v>
      </c>
      <c r="IDJ70" s="3">
        <f t="shared" si="76"/>
        <v>0</v>
      </c>
      <c r="IDK70" s="3">
        <f t="shared" si="76"/>
        <v>0</v>
      </c>
      <c r="IDL70" s="3">
        <f t="shared" si="76"/>
        <v>0</v>
      </c>
      <c r="IDM70" s="3">
        <f t="shared" si="76"/>
        <v>0</v>
      </c>
      <c r="IDN70" s="3">
        <f t="shared" si="76"/>
        <v>0</v>
      </c>
      <c r="IDO70" s="3">
        <f t="shared" si="76"/>
        <v>0</v>
      </c>
      <c r="IDP70" s="3">
        <f t="shared" si="76"/>
        <v>0</v>
      </c>
      <c r="IDQ70" s="3">
        <f t="shared" si="76"/>
        <v>0</v>
      </c>
      <c r="IDR70" s="3">
        <f t="shared" si="76"/>
        <v>0</v>
      </c>
      <c r="IDS70" s="3">
        <f t="shared" si="76"/>
        <v>0</v>
      </c>
      <c r="IDT70" s="3">
        <f t="shared" si="76"/>
        <v>0</v>
      </c>
      <c r="IDU70" s="3">
        <f t="shared" si="76"/>
        <v>0</v>
      </c>
      <c r="IDV70" s="3">
        <f t="shared" si="76"/>
        <v>0</v>
      </c>
      <c r="IDW70" s="3">
        <f t="shared" si="76"/>
        <v>0</v>
      </c>
      <c r="IDX70" s="3">
        <f t="shared" si="76"/>
        <v>0</v>
      </c>
      <c r="IDY70" s="3">
        <f t="shared" si="76"/>
        <v>0</v>
      </c>
      <c r="IDZ70" s="3">
        <f t="shared" si="76"/>
        <v>0</v>
      </c>
      <c r="IEA70" s="3">
        <f t="shared" si="76"/>
        <v>0</v>
      </c>
      <c r="IEB70" s="3">
        <f t="shared" ref="IEB70:IGM70" si="77">SUM(IEB59:IEB68)</f>
        <v>0</v>
      </c>
      <c r="IEC70" s="3">
        <f t="shared" si="77"/>
        <v>0</v>
      </c>
      <c r="IED70" s="3">
        <f t="shared" si="77"/>
        <v>0</v>
      </c>
      <c r="IEE70" s="3">
        <f t="shared" si="77"/>
        <v>0</v>
      </c>
      <c r="IEF70" s="3">
        <f t="shared" si="77"/>
        <v>0</v>
      </c>
      <c r="IEG70" s="3">
        <f t="shared" si="77"/>
        <v>0</v>
      </c>
      <c r="IEH70" s="3">
        <f t="shared" si="77"/>
        <v>0</v>
      </c>
      <c r="IEI70" s="3">
        <f t="shared" si="77"/>
        <v>0</v>
      </c>
      <c r="IEJ70" s="3">
        <f t="shared" si="77"/>
        <v>0</v>
      </c>
      <c r="IEK70" s="3">
        <f t="shared" si="77"/>
        <v>0</v>
      </c>
      <c r="IEL70" s="3">
        <f t="shared" si="77"/>
        <v>0</v>
      </c>
      <c r="IEM70" s="3">
        <f t="shared" si="77"/>
        <v>0</v>
      </c>
      <c r="IEN70" s="3">
        <f t="shared" si="77"/>
        <v>0</v>
      </c>
      <c r="IEO70" s="3">
        <f t="shared" si="77"/>
        <v>0</v>
      </c>
      <c r="IEP70" s="3">
        <f t="shared" si="77"/>
        <v>0</v>
      </c>
      <c r="IEQ70" s="3">
        <f t="shared" si="77"/>
        <v>0</v>
      </c>
      <c r="IER70" s="3">
        <f t="shared" si="77"/>
        <v>0</v>
      </c>
      <c r="IES70" s="3">
        <f t="shared" si="77"/>
        <v>0</v>
      </c>
      <c r="IET70" s="3">
        <f t="shared" si="77"/>
        <v>0</v>
      </c>
      <c r="IEU70" s="3">
        <f t="shared" si="77"/>
        <v>0</v>
      </c>
      <c r="IEV70" s="3">
        <f t="shared" si="77"/>
        <v>0</v>
      </c>
      <c r="IEW70" s="3">
        <f t="shared" si="77"/>
        <v>0</v>
      </c>
      <c r="IEX70" s="3">
        <f t="shared" si="77"/>
        <v>0</v>
      </c>
      <c r="IEY70" s="3">
        <f t="shared" si="77"/>
        <v>0</v>
      </c>
      <c r="IEZ70" s="3">
        <f t="shared" si="77"/>
        <v>0</v>
      </c>
      <c r="IFA70" s="3">
        <f t="shared" si="77"/>
        <v>0</v>
      </c>
      <c r="IFB70" s="3">
        <f t="shared" si="77"/>
        <v>0</v>
      </c>
      <c r="IFC70" s="3">
        <f t="shared" si="77"/>
        <v>0</v>
      </c>
      <c r="IFD70" s="3">
        <f t="shared" si="77"/>
        <v>0</v>
      </c>
      <c r="IFE70" s="3">
        <f t="shared" si="77"/>
        <v>0</v>
      </c>
      <c r="IFF70" s="3">
        <f t="shared" si="77"/>
        <v>0</v>
      </c>
      <c r="IFG70" s="3">
        <f t="shared" si="77"/>
        <v>0</v>
      </c>
      <c r="IFH70" s="3">
        <f t="shared" si="77"/>
        <v>0</v>
      </c>
      <c r="IFI70" s="3">
        <f t="shared" si="77"/>
        <v>0</v>
      </c>
      <c r="IFJ70" s="3">
        <f t="shared" si="77"/>
        <v>0</v>
      </c>
      <c r="IFK70" s="3">
        <f t="shared" si="77"/>
        <v>0</v>
      </c>
      <c r="IFL70" s="3">
        <f t="shared" si="77"/>
        <v>0</v>
      </c>
      <c r="IFM70" s="3">
        <f t="shared" si="77"/>
        <v>0</v>
      </c>
      <c r="IFN70" s="3">
        <f t="shared" si="77"/>
        <v>0</v>
      </c>
      <c r="IFO70" s="3">
        <f t="shared" si="77"/>
        <v>0</v>
      </c>
      <c r="IFP70" s="3">
        <f t="shared" si="77"/>
        <v>0</v>
      </c>
      <c r="IFQ70" s="3">
        <f t="shared" si="77"/>
        <v>0</v>
      </c>
      <c r="IFR70" s="3">
        <f t="shared" si="77"/>
        <v>0</v>
      </c>
      <c r="IFS70" s="3">
        <f t="shared" si="77"/>
        <v>0</v>
      </c>
      <c r="IFT70" s="3">
        <f t="shared" si="77"/>
        <v>0</v>
      </c>
      <c r="IFU70" s="3">
        <f t="shared" si="77"/>
        <v>0</v>
      </c>
      <c r="IFV70" s="3">
        <f t="shared" si="77"/>
        <v>0</v>
      </c>
      <c r="IFW70" s="3">
        <f t="shared" si="77"/>
        <v>0</v>
      </c>
      <c r="IFX70" s="3">
        <f t="shared" si="77"/>
        <v>0</v>
      </c>
      <c r="IFY70" s="3">
        <f t="shared" si="77"/>
        <v>0</v>
      </c>
      <c r="IFZ70" s="3">
        <f t="shared" si="77"/>
        <v>0</v>
      </c>
      <c r="IGA70" s="3">
        <f t="shared" si="77"/>
        <v>0</v>
      </c>
      <c r="IGB70" s="3">
        <f t="shared" si="77"/>
        <v>0</v>
      </c>
      <c r="IGC70" s="3">
        <f t="shared" si="77"/>
        <v>0</v>
      </c>
      <c r="IGD70" s="3">
        <f t="shared" si="77"/>
        <v>0</v>
      </c>
      <c r="IGE70" s="3">
        <f t="shared" si="77"/>
        <v>0</v>
      </c>
      <c r="IGF70" s="3">
        <f t="shared" si="77"/>
        <v>0</v>
      </c>
      <c r="IGG70" s="3">
        <f t="shared" si="77"/>
        <v>0</v>
      </c>
      <c r="IGH70" s="3">
        <f t="shared" si="77"/>
        <v>0</v>
      </c>
      <c r="IGI70" s="3">
        <f t="shared" si="77"/>
        <v>0</v>
      </c>
      <c r="IGJ70" s="3">
        <f t="shared" si="77"/>
        <v>0</v>
      </c>
      <c r="IGK70" s="3">
        <f t="shared" si="77"/>
        <v>0</v>
      </c>
      <c r="IGL70" s="3">
        <f t="shared" si="77"/>
        <v>0</v>
      </c>
      <c r="IGM70" s="3">
        <f t="shared" si="77"/>
        <v>0</v>
      </c>
      <c r="IGN70" s="3">
        <f t="shared" ref="IGN70:IIY70" si="78">SUM(IGN59:IGN68)</f>
        <v>0</v>
      </c>
      <c r="IGO70" s="3">
        <f t="shared" si="78"/>
        <v>0</v>
      </c>
      <c r="IGP70" s="3">
        <f t="shared" si="78"/>
        <v>0</v>
      </c>
      <c r="IGQ70" s="3">
        <f t="shared" si="78"/>
        <v>0</v>
      </c>
      <c r="IGR70" s="3">
        <f t="shared" si="78"/>
        <v>0</v>
      </c>
      <c r="IGS70" s="3">
        <f t="shared" si="78"/>
        <v>0</v>
      </c>
      <c r="IGT70" s="3">
        <f t="shared" si="78"/>
        <v>0</v>
      </c>
      <c r="IGU70" s="3">
        <f t="shared" si="78"/>
        <v>0</v>
      </c>
      <c r="IGV70" s="3">
        <f t="shared" si="78"/>
        <v>0</v>
      </c>
      <c r="IGW70" s="3">
        <f t="shared" si="78"/>
        <v>0</v>
      </c>
      <c r="IGX70" s="3">
        <f t="shared" si="78"/>
        <v>0</v>
      </c>
      <c r="IGY70" s="3">
        <f t="shared" si="78"/>
        <v>0</v>
      </c>
      <c r="IGZ70" s="3">
        <f t="shared" si="78"/>
        <v>0</v>
      </c>
      <c r="IHA70" s="3">
        <f t="shared" si="78"/>
        <v>0</v>
      </c>
      <c r="IHB70" s="3">
        <f t="shared" si="78"/>
        <v>0</v>
      </c>
      <c r="IHC70" s="3">
        <f t="shared" si="78"/>
        <v>0</v>
      </c>
      <c r="IHD70" s="3">
        <f t="shared" si="78"/>
        <v>0</v>
      </c>
      <c r="IHE70" s="3">
        <f t="shared" si="78"/>
        <v>0</v>
      </c>
      <c r="IHF70" s="3">
        <f t="shared" si="78"/>
        <v>0</v>
      </c>
      <c r="IHG70" s="3">
        <f t="shared" si="78"/>
        <v>0</v>
      </c>
      <c r="IHH70" s="3">
        <f t="shared" si="78"/>
        <v>0</v>
      </c>
      <c r="IHI70" s="3">
        <f t="shared" si="78"/>
        <v>0</v>
      </c>
      <c r="IHJ70" s="3">
        <f t="shared" si="78"/>
        <v>0</v>
      </c>
      <c r="IHK70" s="3">
        <f t="shared" si="78"/>
        <v>0</v>
      </c>
      <c r="IHL70" s="3">
        <f t="shared" si="78"/>
        <v>0</v>
      </c>
      <c r="IHM70" s="3">
        <f t="shared" si="78"/>
        <v>0</v>
      </c>
      <c r="IHN70" s="3">
        <f t="shared" si="78"/>
        <v>0</v>
      </c>
      <c r="IHO70" s="3">
        <f t="shared" si="78"/>
        <v>0</v>
      </c>
      <c r="IHP70" s="3">
        <f t="shared" si="78"/>
        <v>0</v>
      </c>
      <c r="IHQ70" s="3">
        <f t="shared" si="78"/>
        <v>0</v>
      </c>
      <c r="IHR70" s="3">
        <f t="shared" si="78"/>
        <v>0</v>
      </c>
      <c r="IHS70" s="3">
        <f t="shared" si="78"/>
        <v>0</v>
      </c>
      <c r="IHT70" s="3">
        <f t="shared" si="78"/>
        <v>0</v>
      </c>
      <c r="IHU70" s="3">
        <f t="shared" si="78"/>
        <v>0</v>
      </c>
      <c r="IHV70" s="3">
        <f t="shared" si="78"/>
        <v>0</v>
      </c>
      <c r="IHW70" s="3">
        <f t="shared" si="78"/>
        <v>0</v>
      </c>
      <c r="IHX70" s="3">
        <f t="shared" si="78"/>
        <v>0</v>
      </c>
      <c r="IHY70" s="3">
        <f t="shared" si="78"/>
        <v>0</v>
      </c>
      <c r="IHZ70" s="3">
        <f t="shared" si="78"/>
        <v>0</v>
      </c>
      <c r="IIA70" s="3">
        <f t="shared" si="78"/>
        <v>0</v>
      </c>
      <c r="IIB70" s="3">
        <f t="shared" si="78"/>
        <v>0</v>
      </c>
      <c r="IIC70" s="3">
        <f t="shared" si="78"/>
        <v>0</v>
      </c>
      <c r="IID70" s="3">
        <f t="shared" si="78"/>
        <v>0</v>
      </c>
      <c r="IIE70" s="3">
        <f t="shared" si="78"/>
        <v>0</v>
      </c>
      <c r="IIF70" s="3">
        <f t="shared" si="78"/>
        <v>0</v>
      </c>
      <c r="IIG70" s="3">
        <f t="shared" si="78"/>
        <v>0</v>
      </c>
      <c r="IIH70" s="3">
        <f t="shared" si="78"/>
        <v>0</v>
      </c>
      <c r="III70" s="3">
        <f t="shared" si="78"/>
        <v>0</v>
      </c>
      <c r="IIJ70" s="3">
        <f t="shared" si="78"/>
        <v>0</v>
      </c>
      <c r="IIK70" s="3">
        <f t="shared" si="78"/>
        <v>0</v>
      </c>
      <c r="IIL70" s="3">
        <f t="shared" si="78"/>
        <v>0</v>
      </c>
      <c r="IIM70" s="3">
        <f t="shared" si="78"/>
        <v>0</v>
      </c>
      <c r="IIN70" s="3">
        <f t="shared" si="78"/>
        <v>0</v>
      </c>
      <c r="IIO70" s="3">
        <f t="shared" si="78"/>
        <v>0</v>
      </c>
      <c r="IIP70" s="3">
        <f t="shared" si="78"/>
        <v>0</v>
      </c>
      <c r="IIQ70" s="3">
        <f t="shared" si="78"/>
        <v>0</v>
      </c>
      <c r="IIR70" s="3">
        <f t="shared" si="78"/>
        <v>0</v>
      </c>
      <c r="IIS70" s="3">
        <f t="shared" si="78"/>
        <v>0</v>
      </c>
      <c r="IIT70" s="3">
        <f t="shared" si="78"/>
        <v>0</v>
      </c>
      <c r="IIU70" s="3">
        <f t="shared" si="78"/>
        <v>0</v>
      </c>
      <c r="IIV70" s="3">
        <f t="shared" si="78"/>
        <v>0</v>
      </c>
      <c r="IIW70" s="3">
        <f t="shared" si="78"/>
        <v>0</v>
      </c>
      <c r="IIX70" s="3">
        <f t="shared" si="78"/>
        <v>0</v>
      </c>
      <c r="IIY70" s="3">
        <f t="shared" si="78"/>
        <v>0</v>
      </c>
      <c r="IIZ70" s="3">
        <f t="shared" ref="IIZ70:ILK70" si="79">SUM(IIZ59:IIZ68)</f>
        <v>0</v>
      </c>
      <c r="IJA70" s="3">
        <f t="shared" si="79"/>
        <v>0</v>
      </c>
      <c r="IJB70" s="3">
        <f t="shared" si="79"/>
        <v>0</v>
      </c>
      <c r="IJC70" s="3">
        <f t="shared" si="79"/>
        <v>0</v>
      </c>
      <c r="IJD70" s="3">
        <f t="shared" si="79"/>
        <v>0</v>
      </c>
      <c r="IJE70" s="3">
        <f t="shared" si="79"/>
        <v>0</v>
      </c>
      <c r="IJF70" s="3">
        <f t="shared" si="79"/>
        <v>0</v>
      </c>
      <c r="IJG70" s="3">
        <f t="shared" si="79"/>
        <v>0</v>
      </c>
      <c r="IJH70" s="3">
        <f t="shared" si="79"/>
        <v>0</v>
      </c>
      <c r="IJI70" s="3">
        <f t="shared" si="79"/>
        <v>0</v>
      </c>
      <c r="IJJ70" s="3">
        <f t="shared" si="79"/>
        <v>0</v>
      </c>
      <c r="IJK70" s="3">
        <f t="shared" si="79"/>
        <v>0</v>
      </c>
      <c r="IJL70" s="3">
        <f t="shared" si="79"/>
        <v>0</v>
      </c>
      <c r="IJM70" s="3">
        <f t="shared" si="79"/>
        <v>0</v>
      </c>
      <c r="IJN70" s="3">
        <f t="shared" si="79"/>
        <v>0</v>
      </c>
      <c r="IJO70" s="3">
        <f t="shared" si="79"/>
        <v>0</v>
      </c>
      <c r="IJP70" s="3">
        <f t="shared" si="79"/>
        <v>0</v>
      </c>
      <c r="IJQ70" s="3">
        <f t="shared" si="79"/>
        <v>0</v>
      </c>
      <c r="IJR70" s="3">
        <f t="shared" si="79"/>
        <v>0</v>
      </c>
      <c r="IJS70" s="3">
        <f t="shared" si="79"/>
        <v>0</v>
      </c>
      <c r="IJT70" s="3">
        <f t="shared" si="79"/>
        <v>0</v>
      </c>
      <c r="IJU70" s="3">
        <f t="shared" si="79"/>
        <v>0</v>
      </c>
      <c r="IJV70" s="3">
        <f t="shared" si="79"/>
        <v>0</v>
      </c>
      <c r="IJW70" s="3">
        <f t="shared" si="79"/>
        <v>0</v>
      </c>
      <c r="IJX70" s="3">
        <f t="shared" si="79"/>
        <v>0</v>
      </c>
      <c r="IJY70" s="3">
        <f t="shared" si="79"/>
        <v>0</v>
      </c>
      <c r="IJZ70" s="3">
        <f t="shared" si="79"/>
        <v>0</v>
      </c>
      <c r="IKA70" s="3">
        <f t="shared" si="79"/>
        <v>0</v>
      </c>
      <c r="IKB70" s="3">
        <f t="shared" si="79"/>
        <v>0</v>
      </c>
      <c r="IKC70" s="3">
        <f t="shared" si="79"/>
        <v>0</v>
      </c>
      <c r="IKD70" s="3">
        <f t="shared" si="79"/>
        <v>0</v>
      </c>
      <c r="IKE70" s="3">
        <f t="shared" si="79"/>
        <v>0</v>
      </c>
      <c r="IKF70" s="3">
        <f t="shared" si="79"/>
        <v>0</v>
      </c>
      <c r="IKG70" s="3">
        <f t="shared" si="79"/>
        <v>0</v>
      </c>
      <c r="IKH70" s="3">
        <f t="shared" si="79"/>
        <v>0</v>
      </c>
      <c r="IKI70" s="3">
        <f t="shared" si="79"/>
        <v>0</v>
      </c>
      <c r="IKJ70" s="3">
        <f t="shared" si="79"/>
        <v>0</v>
      </c>
      <c r="IKK70" s="3">
        <f t="shared" si="79"/>
        <v>0</v>
      </c>
      <c r="IKL70" s="3">
        <f t="shared" si="79"/>
        <v>0</v>
      </c>
      <c r="IKM70" s="3">
        <f t="shared" si="79"/>
        <v>0</v>
      </c>
      <c r="IKN70" s="3">
        <f t="shared" si="79"/>
        <v>0</v>
      </c>
      <c r="IKO70" s="3">
        <f t="shared" si="79"/>
        <v>0</v>
      </c>
      <c r="IKP70" s="3">
        <f t="shared" si="79"/>
        <v>0</v>
      </c>
      <c r="IKQ70" s="3">
        <f t="shared" si="79"/>
        <v>0</v>
      </c>
      <c r="IKR70" s="3">
        <f t="shared" si="79"/>
        <v>0</v>
      </c>
      <c r="IKS70" s="3">
        <f t="shared" si="79"/>
        <v>0</v>
      </c>
      <c r="IKT70" s="3">
        <f t="shared" si="79"/>
        <v>0</v>
      </c>
      <c r="IKU70" s="3">
        <f t="shared" si="79"/>
        <v>0</v>
      </c>
      <c r="IKV70" s="3">
        <f t="shared" si="79"/>
        <v>0</v>
      </c>
      <c r="IKW70" s="3">
        <f t="shared" si="79"/>
        <v>0</v>
      </c>
      <c r="IKX70" s="3">
        <f t="shared" si="79"/>
        <v>0</v>
      </c>
      <c r="IKY70" s="3">
        <f t="shared" si="79"/>
        <v>0</v>
      </c>
      <c r="IKZ70" s="3">
        <f t="shared" si="79"/>
        <v>0</v>
      </c>
      <c r="ILA70" s="3">
        <f t="shared" si="79"/>
        <v>0</v>
      </c>
      <c r="ILB70" s="3">
        <f t="shared" si="79"/>
        <v>0</v>
      </c>
      <c r="ILC70" s="3">
        <f t="shared" si="79"/>
        <v>0</v>
      </c>
      <c r="ILD70" s="3">
        <f t="shared" si="79"/>
        <v>0</v>
      </c>
      <c r="ILE70" s="3">
        <f t="shared" si="79"/>
        <v>0</v>
      </c>
      <c r="ILF70" s="3">
        <f t="shared" si="79"/>
        <v>0</v>
      </c>
      <c r="ILG70" s="3">
        <f t="shared" si="79"/>
        <v>0</v>
      </c>
      <c r="ILH70" s="3">
        <f t="shared" si="79"/>
        <v>0</v>
      </c>
      <c r="ILI70" s="3">
        <f t="shared" si="79"/>
        <v>0</v>
      </c>
      <c r="ILJ70" s="3">
        <f t="shared" si="79"/>
        <v>0</v>
      </c>
      <c r="ILK70" s="3">
        <f t="shared" si="79"/>
        <v>0</v>
      </c>
      <c r="ILL70" s="3">
        <f t="shared" ref="ILL70:INW70" si="80">SUM(ILL59:ILL68)</f>
        <v>0</v>
      </c>
      <c r="ILM70" s="3">
        <f t="shared" si="80"/>
        <v>0</v>
      </c>
      <c r="ILN70" s="3">
        <f t="shared" si="80"/>
        <v>0</v>
      </c>
      <c r="ILO70" s="3">
        <f t="shared" si="80"/>
        <v>0</v>
      </c>
      <c r="ILP70" s="3">
        <f t="shared" si="80"/>
        <v>0</v>
      </c>
      <c r="ILQ70" s="3">
        <f t="shared" si="80"/>
        <v>0</v>
      </c>
      <c r="ILR70" s="3">
        <f t="shared" si="80"/>
        <v>0</v>
      </c>
      <c r="ILS70" s="3">
        <f t="shared" si="80"/>
        <v>0</v>
      </c>
      <c r="ILT70" s="3">
        <f t="shared" si="80"/>
        <v>0</v>
      </c>
      <c r="ILU70" s="3">
        <f t="shared" si="80"/>
        <v>0</v>
      </c>
      <c r="ILV70" s="3">
        <f t="shared" si="80"/>
        <v>0</v>
      </c>
      <c r="ILW70" s="3">
        <f t="shared" si="80"/>
        <v>0</v>
      </c>
      <c r="ILX70" s="3">
        <f t="shared" si="80"/>
        <v>0</v>
      </c>
      <c r="ILY70" s="3">
        <f t="shared" si="80"/>
        <v>0</v>
      </c>
      <c r="ILZ70" s="3">
        <f t="shared" si="80"/>
        <v>0</v>
      </c>
      <c r="IMA70" s="3">
        <f t="shared" si="80"/>
        <v>0</v>
      </c>
      <c r="IMB70" s="3">
        <f t="shared" si="80"/>
        <v>0</v>
      </c>
      <c r="IMC70" s="3">
        <f t="shared" si="80"/>
        <v>0</v>
      </c>
      <c r="IMD70" s="3">
        <f t="shared" si="80"/>
        <v>0</v>
      </c>
      <c r="IME70" s="3">
        <f t="shared" si="80"/>
        <v>0</v>
      </c>
      <c r="IMF70" s="3">
        <f t="shared" si="80"/>
        <v>0</v>
      </c>
      <c r="IMG70" s="3">
        <f t="shared" si="80"/>
        <v>0</v>
      </c>
      <c r="IMH70" s="3">
        <f t="shared" si="80"/>
        <v>0</v>
      </c>
      <c r="IMI70" s="3">
        <f t="shared" si="80"/>
        <v>0</v>
      </c>
      <c r="IMJ70" s="3">
        <f t="shared" si="80"/>
        <v>0</v>
      </c>
      <c r="IMK70" s="3">
        <f t="shared" si="80"/>
        <v>0</v>
      </c>
      <c r="IML70" s="3">
        <f t="shared" si="80"/>
        <v>0</v>
      </c>
      <c r="IMM70" s="3">
        <f t="shared" si="80"/>
        <v>0</v>
      </c>
      <c r="IMN70" s="3">
        <f t="shared" si="80"/>
        <v>0</v>
      </c>
      <c r="IMO70" s="3">
        <f t="shared" si="80"/>
        <v>0</v>
      </c>
      <c r="IMP70" s="3">
        <f t="shared" si="80"/>
        <v>0</v>
      </c>
      <c r="IMQ70" s="3">
        <f t="shared" si="80"/>
        <v>0</v>
      </c>
      <c r="IMR70" s="3">
        <f t="shared" si="80"/>
        <v>0</v>
      </c>
      <c r="IMS70" s="3">
        <f t="shared" si="80"/>
        <v>0</v>
      </c>
      <c r="IMT70" s="3">
        <f t="shared" si="80"/>
        <v>0</v>
      </c>
      <c r="IMU70" s="3">
        <f t="shared" si="80"/>
        <v>0</v>
      </c>
      <c r="IMV70" s="3">
        <f t="shared" si="80"/>
        <v>0</v>
      </c>
      <c r="IMW70" s="3">
        <f t="shared" si="80"/>
        <v>0</v>
      </c>
      <c r="IMX70" s="3">
        <f t="shared" si="80"/>
        <v>0</v>
      </c>
      <c r="IMY70" s="3">
        <f t="shared" si="80"/>
        <v>0</v>
      </c>
      <c r="IMZ70" s="3">
        <f t="shared" si="80"/>
        <v>0</v>
      </c>
      <c r="INA70" s="3">
        <f t="shared" si="80"/>
        <v>0</v>
      </c>
      <c r="INB70" s="3">
        <f t="shared" si="80"/>
        <v>0</v>
      </c>
      <c r="INC70" s="3">
        <f t="shared" si="80"/>
        <v>0</v>
      </c>
      <c r="IND70" s="3">
        <f t="shared" si="80"/>
        <v>0</v>
      </c>
      <c r="INE70" s="3">
        <f t="shared" si="80"/>
        <v>0</v>
      </c>
      <c r="INF70" s="3">
        <f t="shared" si="80"/>
        <v>0</v>
      </c>
      <c r="ING70" s="3">
        <f t="shared" si="80"/>
        <v>0</v>
      </c>
      <c r="INH70" s="3">
        <f t="shared" si="80"/>
        <v>0</v>
      </c>
      <c r="INI70" s="3">
        <f t="shared" si="80"/>
        <v>0</v>
      </c>
      <c r="INJ70" s="3">
        <f t="shared" si="80"/>
        <v>0</v>
      </c>
      <c r="INK70" s="3">
        <f t="shared" si="80"/>
        <v>0</v>
      </c>
      <c r="INL70" s="3">
        <f t="shared" si="80"/>
        <v>0</v>
      </c>
      <c r="INM70" s="3">
        <f t="shared" si="80"/>
        <v>0</v>
      </c>
      <c r="INN70" s="3">
        <f t="shared" si="80"/>
        <v>0</v>
      </c>
      <c r="INO70" s="3">
        <f t="shared" si="80"/>
        <v>0</v>
      </c>
      <c r="INP70" s="3">
        <f t="shared" si="80"/>
        <v>0</v>
      </c>
      <c r="INQ70" s="3">
        <f t="shared" si="80"/>
        <v>0</v>
      </c>
      <c r="INR70" s="3">
        <f t="shared" si="80"/>
        <v>0</v>
      </c>
      <c r="INS70" s="3">
        <f t="shared" si="80"/>
        <v>0</v>
      </c>
      <c r="INT70" s="3">
        <f t="shared" si="80"/>
        <v>0</v>
      </c>
      <c r="INU70" s="3">
        <f t="shared" si="80"/>
        <v>0</v>
      </c>
      <c r="INV70" s="3">
        <f t="shared" si="80"/>
        <v>0</v>
      </c>
      <c r="INW70" s="3">
        <f t="shared" si="80"/>
        <v>0</v>
      </c>
      <c r="INX70" s="3">
        <f t="shared" ref="INX70:IQI70" si="81">SUM(INX59:INX68)</f>
        <v>0</v>
      </c>
      <c r="INY70" s="3">
        <f t="shared" si="81"/>
        <v>0</v>
      </c>
      <c r="INZ70" s="3">
        <f t="shared" si="81"/>
        <v>0</v>
      </c>
      <c r="IOA70" s="3">
        <f t="shared" si="81"/>
        <v>0</v>
      </c>
      <c r="IOB70" s="3">
        <f t="shared" si="81"/>
        <v>0</v>
      </c>
      <c r="IOC70" s="3">
        <f t="shared" si="81"/>
        <v>0</v>
      </c>
      <c r="IOD70" s="3">
        <f t="shared" si="81"/>
        <v>0</v>
      </c>
      <c r="IOE70" s="3">
        <f t="shared" si="81"/>
        <v>0</v>
      </c>
      <c r="IOF70" s="3">
        <f t="shared" si="81"/>
        <v>0</v>
      </c>
      <c r="IOG70" s="3">
        <f t="shared" si="81"/>
        <v>0</v>
      </c>
      <c r="IOH70" s="3">
        <f t="shared" si="81"/>
        <v>0</v>
      </c>
      <c r="IOI70" s="3">
        <f t="shared" si="81"/>
        <v>0</v>
      </c>
      <c r="IOJ70" s="3">
        <f t="shared" si="81"/>
        <v>0</v>
      </c>
      <c r="IOK70" s="3">
        <f t="shared" si="81"/>
        <v>0</v>
      </c>
      <c r="IOL70" s="3">
        <f t="shared" si="81"/>
        <v>0</v>
      </c>
      <c r="IOM70" s="3">
        <f t="shared" si="81"/>
        <v>0</v>
      </c>
      <c r="ION70" s="3">
        <f t="shared" si="81"/>
        <v>0</v>
      </c>
      <c r="IOO70" s="3">
        <f t="shared" si="81"/>
        <v>0</v>
      </c>
      <c r="IOP70" s="3">
        <f t="shared" si="81"/>
        <v>0</v>
      </c>
      <c r="IOQ70" s="3">
        <f t="shared" si="81"/>
        <v>0</v>
      </c>
      <c r="IOR70" s="3">
        <f t="shared" si="81"/>
        <v>0</v>
      </c>
      <c r="IOS70" s="3">
        <f t="shared" si="81"/>
        <v>0</v>
      </c>
      <c r="IOT70" s="3">
        <f t="shared" si="81"/>
        <v>0</v>
      </c>
      <c r="IOU70" s="3">
        <f t="shared" si="81"/>
        <v>0</v>
      </c>
      <c r="IOV70" s="3">
        <f t="shared" si="81"/>
        <v>0</v>
      </c>
      <c r="IOW70" s="3">
        <f t="shared" si="81"/>
        <v>0</v>
      </c>
      <c r="IOX70" s="3">
        <f t="shared" si="81"/>
        <v>0</v>
      </c>
      <c r="IOY70" s="3">
        <f t="shared" si="81"/>
        <v>0</v>
      </c>
      <c r="IOZ70" s="3">
        <f t="shared" si="81"/>
        <v>0</v>
      </c>
      <c r="IPA70" s="3">
        <f t="shared" si="81"/>
        <v>0</v>
      </c>
      <c r="IPB70" s="3">
        <f t="shared" si="81"/>
        <v>0</v>
      </c>
      <c r="IPC70" s="3">
        <f t="shared" si="81"/>
        <v>0</v>
      </c>
      <c r="IPD70" s="3">
        <f t="shared" si="81"/>
        <v>0</v>
      </c>
      <c r="IPE70" s="3">
        <f t="shared" si="81"/>
        <v>0</v>
      </c>
      <c r="IPF70" s="3">
        <f t="shared" si="81"/>
        <v>0</v>
      </c>
      <c r="IPG70" s="3">
        <f t="shared" si="81"/>
        <v>0</v>
      </c>
      <c r="IPH70" s="3">
        <f t="shared" si="81"/>
        <v>0</v>
      </c>
      <c r="IPI70" s="3">
        <f t="shared" si="81"/>
        <v>0</v>
      </c>
      <c r="IPJ70" s="3">
        <f t="shared" si="81"/>
        <v>0</v>
      </c>
      <c r="IPK70" s="3">
        <f t="shared" si="81"/>
        <v>0</v>
      </c>
      <c r="IPL70" s="3">
        <f t="shared" si="81"/>
        <v>0</v>
      </c>
      <c r="IPM70" s="3">
        <f t="shared" si="81"/>
        <v>0</v>
      </c>
      <c r="IPN70" s="3">
        <f t="shared" si="81"/>
        <v>0</v>
      </c>
      <c r="IPO70" s="3">
        <f t="shared" si="81"/>
        <v>0</v>
      </c>
      <c r="IPP70" s="3">
        <f t="shared" si="81"/>
        <v>0</v>
      </c>
      <c r="IPQ70" s="3">
        <f t="shared" si="81"/>
        <v>0</v>
      </c>
      <c r="IPR70" s="3">
        <f t="shared" si="81"/>
        <v>0</v>
      </c>
      <c r="IPS70" s="3">
        <f t="shared" si="81"/>
        <v>0</v>
      </c>
      <c r="IPT70" s="3">
        <f t="shared" si="81"/>
        <v>0</v>
      </c>
      <c r="IPU70" s="3">
        <f t="shared" si="81"/>
        <v>0</v>
      </c>
      <c r="IPV70" s="3">
        <f t="shared" si="81"/>
        <v>0</v>
      </c>
      <c r="IPW70" s="3">
        <f t="shared" si="81"/>
        <v>0</v>
      </c>
      <c r="IPX70" s="3">
        <f t="shared" si="81"/>
        <v>0</v>
      </c>
      <c r="IPY70" s="3">
        <f t="shared" si="81"/>
        <v>0</v>
      </c>
      <c r="IPZ70" s="3">
        <f t="shared" si="81"/>
        <v>0</v>
      </c>
      <c r="IQA70" s="3">
        <f t="shared" si="81"/>
        <v>0</v>
      </c>
      <c r="IQB70" s="3">
        <f t="shared" si="81"/>
        <v>0</v>
      </c>
      <c r="IQC70" s="3">
        <f t="shared" si="81"/>
        <v>0</v>
      </c>
      <c r="IQD70" s="3">
        <f t="shared" si="81"/>
        <v>0</v>
      </c>
      <c r="IQE70" s="3">
        <f t="shared" si="81"/>
        <v>0</v>
      </c>
      <c r="IQF70" s="3">
        <f t="shared" si="81"/>
        <v>0</v>
      </c>
      <c r="IQG70" s="3">
        <f t="shared" si="81"/>
        <v>0</v>
      </c>
      <c r="IQH70" s="3">
        <f t="shared" si="81"/>
        <v>0</v>
      </c>
      <c r="IQI70" s="3">
        <f t="shared" si="81"/>
        <v>0</v>
      </c>
      <c r="IQJ70" s="3">
        <f t="shared" ref="IQJ70:ISU70" si="82">SUM(IQJ59:IQJ68)</f>
        <v>0</v>
      </c>
      <c r="IQK70" s="3">
        <f t="shared" si="82"/>
        <v>0</v>
      </c>
      <c r="IQL70" s="3">
        <f t="shared" si="82"/>
        <v>0</v>
      </c>
      <c r="IQM70" s="3">
        <f t="shared" si="82"/>
        <v>0</v>
      </c>
      <c r="IQN70" s="3">
        <f t="shared" si="82"/>
        <v>0</v>
      </c>
      <c r="IQO70" s="3">
        <f t="shared" si="82"/>
        <v>0</v>
      </c>
      <c r="IQP70" s="3">
        <f t="shared" si="82"/>
        <v>0</v>
      </c>
      <c r="IQQ70" s="3">
        <f t="shared" si="82"/>
        <v>0</v>
      </c>
      <c r="IQR70" s="3">
        <f t="shared" si="82"/>
        <v>0</v>
      </c>
      <c r="IQS70" s="3">
        <f t="shared" si="82"/>
        <v>0</v>
      </c>
      <c r="IQT70" s="3">
        <f t="shared" si="82"/>
        <v>0</v>
      </c>
      <c r="IQU70" s="3">
        <f t="shared" si="82"/>
        <v>0</v>
      </c>
      <c r="IQV70" s="3">
        <f t="shared" si="82"/>
        <v>0</v>
      </c>
      <c r="IQW70" s="3">
        <f t="shared" si="82"/>
        <v>0</v>
      </c>
      <c r="IQX70" s="3">
        <f t="shared" si="82"/>
        <v>0</v>
      </c>
      <c r="IQY70" s="3">
        <f t="shared" si="82"/>
        <v>0</v>
      </c>
      <c r="IQZ70" s="3">
        <f t="shared" si="82"/>
        <v>0</v>
      </c>
      <c r="IRA70" s="3">
        <f t="shared" si="82"/>
        <v>0</v>
      </c>
      <c r="IRB70" s="3">
        <f t="shared" si="82"/>
        <v>0</v>
      </c>
      <c r="IRC70" s="3">
        <f t="shared" si="82"/>
        <v>0</v>
      </c>
      <c r="IRD70" s="3">
        <f t="shared" si="82"/>
        <v>0</v>
      </c>
      <c r="IRE70" s="3">
        <f t="shared" si="82"/>
        <v>0</v>
      </c>
      <c r="IRF70" s="3">
        <f t="shared" si="82"/>
        <v>0</v>
      </c>
      <c r="IRG70" s="3">
        <f t="shared" si="82"/>
        <v>0</v>
      </c>
      <c r="IRH70" s="3">
        <f t="shared" si="82"/>
        <v>0</v>
      </c>
      <c r="IRI70" s="3">
        <f t="shared" si="82"/>
        <v>0</v>
      </c>
      <c r="IRJ70" s="3">
        <f t="shared" si="82"/>
        <v>0</v>
      </c>
      <c r="IRK70" s="3">
        <f t="shared" si="82"/>
        <v>0</v>
      </c>
      <c r="IRL70" s="3">
        <f t="shared" si="82"/>
        <v>0</v>
      </c>
      <c r="IRM70" s="3">
        <f t="shared" si="82"/>
        <v>0</v>
      </c>
      <c r="IRN70" s="3">
        <f t="shared" si="82"/>
        <v>0</v>
      </c>
      <c r="IRO70" s="3">
        <f t="shared" si="82"/>
        <v>0</v>
      </c>
      <c r="IRP70" s="3">
        <f t="shared" si="82"/>
        <v>0</v>
      </c>
      <c r="IRQ70" s="3">
        <f t="shared" si="82"/>
        <v>0</v>
      </c>
      <c r="IRR70" s="3">
        <f t="shared" si="82"/>
        <v>0</v>
      </c>
      <c r="IRS70" s="3">
        <f t="shared" si="82"/>
        <v>0</v>
      </c>
      <c r="IRT70" s="3">
        <f t="shared" si="82"/>
        <v>0</v>
      </c>
      <c r="IRU70" s="3">
        <f t="shared" si="82"/>
        <v>0</v>
      </c>
      <c r="IRV70" s="3">
        <f t="shared" si="82"/>
        <v>0</v>
      </c>
      <c r="IRW70" s="3">
        <f t="shared" si="82"/>
        <v>0</v>
      </c>
      <c r="IRX70" s="3">
        <f t="shared" si="82"/>
        <v>0</v>
      </c>
      <c r="IRY70" s="3">
        <f t="shared" si="82"/>
        <v>0</v>
      </c>
      <c r="IRZ70" s="3">
        <f t="shared" si="82"/>
        <v>0</v>
      </c>
      <c r="ISA70" s="3">
        <f t="shared" si="82"/>
        <v>0</v>
      </c>
      <c r="ISB70" s="3">
        <f t="shared" si="82"/>
        <v>0</v>
      </c>
      <c r="ISC70" s="3">
        <f t="shared" si="82"/>
        <v>0</v>
      </c>
      <c r="ISD70" s="3">
        <f t="shared" si="82"/>
        <v>0</v>
      </c>
      <c r="ISE70" s="3">
        <f t="shared" si="82"/>
        <v>0</v>
      </c>
      <c r="ISF70" s="3">
        <f t="shared" si="82"/>
        <v>0</v>
      </c>
      <c r="ISG70" s="3">
        <f t="shared" si="82"/>
        <v>0</v>
      </c>
      <c r="ISH70" s="3">
        <f t="shared" si="82"/>
        <v>0</v>
      </c>
      <c r="ISI70" s="3">
        <f t="shared" si="82"/>
        <v>0</v>
      </c>
      <c r="ISJ70" s="3">
        <f t="shared" si="82"/>
        <v>0</v>
      </c>
      <c r="ISK70" s="3">
        <f t="shared" si="82"/>
        <v>0</v>
      </c>
      <c r="ISL70" s="3">
        <f t="shared" si="82"/>
        <v>0</v>
      </c>
      <c r="ISM70" s="3">
        <f t="shared" si="82"/>
        <v>0</v>
      </c>
      <c r="ISN70" s="3">
        <f t="shared" si="82"/>
        <v>0</v>
      </c>
      <c r="ISO70" s="3">
        <f t="shared" si="82"/>
        <v>0</v>
      </c>
      <c r="ISP70" s="3">
        <f t="shared" si="82"/>
        <v>0</v>
      </c>
      <c r="ISQ70" s="3">
        <f t="shared" si="82"/>
        <v>0</v>
      </c>
      <c r="ISR70" s="3">
        <f t="shared" si="82"/>
        <v>0</v>
      </c>
      <c r="ISS70" s="3">
        <f t="shared" si="82"/>
        <v>0</v>
      </c>
      <c r="IST70" s="3">
        <f t="shared" si="82"/>
        <v>0</v>
      </c>
      <c r="ISU70" s="3">
        <f t="shared" si="82"/>
        <v>0</v>
      </c>
      <c r="ISV70" s="3">
        <f t="shared" ref="ISV70:IVG70" si="83">SUM(ISV59:ISV68)</f>
        <v>0</v>
      </c>
      <c r="ISW70" s="3">
        <f t="shared" si="83"/>
        <v>0</v>
      </c>
      <c r="ISX70" s="3">
        <f t="shared" si="83"/>
        <v>0</v>
      </c>
      <c r="ISY70" s="3">
        <f t="shared" si="83"/>
        <v>0</v>
      </c>
      <c r="ISZ70" s="3">
        <f t="shared" si="83"/>
        <v>0</v>
      </c>
      <c r="ITA70" s="3">
        <f t="shared" si="83"/>
        <v>0</v>
      </c>
      <c r="ITB70" s="3">
        <f t="shared" si="83"/>
        <v>0</v>
      </c>
      <c r="ITC70" s="3">
        <f t="shared" si="83"/>
        <v>0</v>
      </c>
      <c r="ITD70" s="3">
        <f t="shared" si="83"/>
        <v>0</v>
      </c>
      <c r="ITE70" s="3">
        <f t="shared" si="83"/>
        <v>0</v>
      </c>
      <c r="ITF70" s="3">
        <f t="shared" si="83"/>
        <v>0</v>
      </c>
      <c r="ITG70" s="3">
        <f t="shared" si="83"/>
        <v>0</v>
      </c>
      <c r="ITH70" s="3">
        <f t="shared" si="83"/>
        <v>0</v>
      </c>
      <c r="ITI70" s="3">
        <f t="shared" si="83"/>
        <v>0</v>
      </c>
      <c r="ITJ70" s="3">
        <f t="shared" si="83"/>
        <v>0</v>
      </c>
      <c r="ITK70" s="3">
        <f t="shared" si="83"/>
        <v>0</v>
      </c>
      <c r="ITL70" s="3">
        <f t="shared" si="83"/>
        <v>0</v>
      </c>
      <c r="ITM70" s="3">
        <f t="shared" si="83"/>
        <v>0</v>
      </c>
      <c r="ITN70" s="3">
        <f t="shared" si="83"/>
        <v>0</v>
      </c>
      <c r="ITO70" s="3">
        <f t="shared" si="83"/>
        <v>0</v>
      </c>
      <c r="ITP70" s="3">
        <f t="shared" si="83"/>
        <v>0</v>
      </c>
      <c r="ITQ70" s="3">
        <f t="shared" si="83"/>
        <v>0</v>
      </c>
      <c r="ITR70" s="3">
        <f t="shared" si="83"/>
        <v>0</v>
      </c>
      <c r="ITS70" s="3">
        <f t="shared" si="83"/>
        <v>0</v>
      </c>
      <c r="ITT70" s="3">
        <f t="shared" si="83"/>
        <v>0</v>
      </c>
      <c r="ITU70" s="3">
        <f t="shared" si="83"/>
        <v>0</v>
      </c>
      <c r="ITV70" s="3">
        <f t="shared" si="83"/>
        <v>0</v>
      </c>
      <c r="ITW70" s="3">
        <f t="shared" si="83"/>
        <v>0</v>
      </c>
      <c r="ITX70" s="3">
        <f t="shared" si="83"/>
        <v>0</v>
      </c>
      <c r="ITY70" s="3">
        <f t="shared" si="83"/>
        <v>0</v>
      </c>
      <c r="ITZ70" s="3">
        <f t="shared" si="83"/>
        <v>0</v>
      </c>
      <c r="IUA70" s="3">
        <f t="shared" si="83"/>
        <v>0</v>
      </c>
      <c r="IUB70" s="3">
        <f t="shared" si="83"/>
        <v>0</v>
      </c>
      <c r="IUC70" s="3">
        <f t="shared" si="83"/>
        <v>0</v>
      </c>
      <c r="IUD70" s="3">
        <f t="shared" si="83"/>
        <v>0</v>
      </c>
      <c r="IUE70" s="3">
        <f t="shared" si="83"/>
        <v>0</v>
      </c>
      <c r="IUF70" s="3">
        <f t="shared" si="83"/>
        <v>0</v>
      </c>
      <c r="IUG70" s="3">
        <f t="shared" si="83"/>
        <v>0</v>
      </c>
      <c r="IUH70" s="3">
        <f t="shared" si="83"/>
        <v>0</v>
      </c>
      <c r="IUI70" s="3">
        <f t="shared" si="83"/>
        <v>0</v>
      </c>
      <c r="IUJ70" s="3">
        <f t="shared" si="83"/>
        <v>0</v>
      </c>
      <c r="IUK70" s="3">
        <f t="shared" si="83"/>
        <v>0</v>
      </c>
      <c r="IUL70" s="3">
        <f t="shared" si="83"/>
        <v>0</v>
      </c>
      <c r="IUM70" s="3">
        <f t="shared" si="83"/>
        <v>0</v>
      </c>
      <c r="IUN70" s="3">
        <f t="shared" si="83"/>
        <v>0</v>
      </c>
      <c r="IUO70" s="3">
        <f t="shared" si="83"/>
        <v>0</v>
      </c>
      <c r="IUP70" s="3">
        <f t="shared" si="83"/>
        <v>0</v>
      </c>
      <c r="IUQ70" s="3">
        <f t="shared" si="83"/>
        <v>0</v>
      </c>
      <c r="IUR70" s="3">
        <f t="shared" si="83"/>
        <v>0</v>
      </c>
      <c r="IUS70" s="3">
        <f t="shared" si="83"/>
        <v>0</v>
      </c>
      <c r="IUT70" s="3">
        <f t="shared" si="83"/>
        <v>0</v>
      </c>
      <c r="IUU70" s="3">
        <f t="shared" si="83"/>
        <v>0</v>
      </c>
      <c r="IUV70" s="3">
        <f t="shared" si="83"/>
        <v>0</v>
      </c>
      <c r="IUW70" s="3">
        <f t="shared" si="83"/>
        <v>0</v>
      </c>
      <c r="IUX70" s="3">
        <f t="shared" si="83"/>
        <v>0</v>
      </c>
      <c r="IUY70" s="3">
        <f t="shared" si="83"/>
        <v>0</v>
      </c>
      <c r="IUZ70" s="3">
        <f t="shared" si="83"/>
        <v>0</v>
      </c>
      <c r="IVA70" s="3">
        <f t="shared" si="83"/>
        <v>0</v>
      </c>
      <c r="IVB70" s="3">
        <f t="shared" si="83"/>
        <v>0</v>
      </c>
      <c r="IVC70" s="3">
        <f t="shared" si="83"/>
        <v>0</v>
      </c>
      <c r="IVD70" s="3">
        <f t="shared" si="83"/>
        <v>0</v>
      </c>
      <c r="IVE70" s="3">
        <f t="shared" si="83"/>
        <v>0</v>
      </c>
      <c r="IVF70" s="3">
        <f t="shared" si="83"/>
        <v>0</v>
      </c>
      <c r="IVG70" s="3">
        <f t="shared" si="83"/>
        <v>0</v>
      </c>
      <c r="IVH70" s="3">
        <f t="shared" ref="IVH70:IXS70" si="84">SUM(IVH59:IVH68)</f>
        <v>0</v>
      </c>
      <c r="IVI70" s="3">
        <f t="shared" si="84"/>
        <v>0</v>
      </c>
      <c r="IVJ70" s="3">
        <f t="shared" si="84"/>
        <v>0</v>
      </c>
      <c r="IVK70" s="3">
        <f t="shared" si="84"/>
        <v>0</v>
      </c>
      <c r="IVL70" s="3">
        <f t="shared" si="84"/>
        <v>0</v>
      </c>
      <c r="IVM70" s="3">
        <f t="shared" si="84"/>
        <v>0</v>
      </c>
      <c r="IVN70" s="3">
        <f t="shared" si="84"/>
        <v>0</v>
      </c>
      <c r="IVO70" s="3">
        <f t="shared" si="84"/>
        <v>0</v>
      </c>
      <c r="IVP70" s="3">
        <f t="shared" si="84"/>
        <v>0</v>
      </c>
      <c r="IVQ70" s="3">
        <f t="shared" si="84"/>
        <v>0</v>
      </c>
      <c r="IVR70" s="3">
        <f t="shared" si="84"/>
        <v>0</v>
      </c>
      <c r="IVS70" s="3">
        <f t="shared" si="84"/>
        <v>0</v>
      </c>
      <c r="IVT70" s="3">
        <f t="shared" si="84"/>
        <v>0</v>
      </c>
      <c r="IVU70" s="3">
        <f t="shared" si="84"/>
        <v>0</v>
      </c>
      <c r="IVV70" s="3">
        <f t="shared" si="84"/>
        <v>0</v>
      </c>
      <c r="IVW70" s="3">
        <f t="shared" si="84"/>
        <v>0</v>
      </c>
      <c r="IVX70" s="3">
        <f t="shared" si="84"/>
        <v>0</v>
      </c>
      <c r="IVY70" s="3">
        <f t="shared" si="84"/>
        <v>0</v>
      </c>
      <c r="IVZ70" s="3">
        <f t="shared" si="84"/>
        <v>0</v>
      </c>
      <c r="IWA70" s="3">
        <f t="shared" si="84"/>
        <v>0</v>
      </c>
      <c r="IWB70" s="3">
        <f t="shared" si="84"/>
        <v>0</v>
      </c>
      <c r="IWC70" s="3">
        <f t="shared" si="84"/>
        <v>0</v>
      </c>
      <c r="IWD70" s="3">
        <f t="shared" si="84"/>
        <v>0</v>
      </c>
      <c r="IWE70" s="3">
        <f t="shared" si="84"/>
        <v>0</v>
      </c>
      <c r="IWF70" s="3">
        <f t="shared" si="84"/>
        <v>0</v>
      </c>
      <c r="IWG70" s="3">
        <f t="shared" si="84"/>
        <v>0</v>
      </c>
      <c r="IWH70" s="3">
        <f t="shared" si="84"/>
        <v>0</v>
      </c>
      <c r="IWI70" s="3">
        <f t="shared" si="84"/>
        <v>0</v>
      </c>
      <c r="IWJ70" s="3">
        <f t="shared" si="84"/>
        <v>0</v>
      </c>
      <c r="IWK70" s="3">
        <f t="shared" si="84"/>
        <v>0</v>
      </c>
      <c r="IWL70" s="3">
        <f t="shared" si="84"/>
        <v>0</v>
      </c>
      <c r="IWM70" s="3">
        <f t="shared" si="84"/>
        <v>0</v>
      </c>
      <c r="IWN70" s="3">
        <f t="shared" si="84"/>
        <v>0</v>
      </c>
      <c r="IWO70" s="3">
        <f t="shared" si="84"/>
        <v>0</v>
      </c>
      <c r="IWP70" s="3">
        <f t="shared" si="84"/>
        <v>0</v>
      </c>
      <c r="IWQ70" s="3">
        <f t="shared" si="84"/>
        <v>0</v>
      </c>
      <c r="IWR70" s="3">
        <f t="shared" si="84"/>
        <v>0</v>
      </c>
      <c r="IWS70" s="3">
        <f t="shared" si="84"/>
        <v>0</v>
      </c>
      <c r="IWT70" s="3">
        <f t="shared" si="84"/>
        <v>0</v>
      </c>
      <c r="IWU70" s="3">
        <f t="shared" si="84"/>
        <v>0</v>
      </c>
      <c r="IWV70" s="3">
        <f t="shared" si="84"/>
        <v>0</v>
      </c>
      <c r="IWW70" s="3">
        <f t="shared" si="84"/>
        <v>0</v>
      </c>
      <c r="IWX70" s="3">
        <f t="shared" si="84"/>
        <v>0</v>
      </c>
      <c r="IWY70" s="3">
        <f t="shared" si="84"/>
        <v>0</v>
      </c>
      <c r="IWZ70" s="3">
        <f t="shared" si="84"/>
        <v>0</v>
      </c>
      <c r="IXA70" s="3">
        <f t="shared" si="84"/>
        <v>0</v>
      </c>
      <c r="IXB70" s="3">
        <f t="shared" si="84"/>
        <v>0</v>
      </c>
      <c r="IXC70" s="3">
        <f t="shared" si="84"/>
        <v>0</v>
      </c>
      <c r="IXD70" s="3">
        <f t="shared" si="84"/>
        <v>0</v>
      </c>
      <c r="IXE70" s="3">
        <f t="shared" si="84"/>
        <v>0</v>
      </c>
      <c r="IXF70" s="3">
        <f t="shared" si="84"/>
        <v>0</v>
      </c>
      <c r="IXG70" s="3">
        <f t="shared" si="84"/>
        <v>0</v>
      </c>
      <c r="IXH70" s="3">
        <f t="shared" si="84"/>
        <v>0</v>
      </c>
      <c r="IXI70" s="3">
        <f t="shared" si="84"/>
        <v>0</v>
      </c>
      <c r="IXJ70" s="3">
        <f t="shared" si="84"/>
        <v>0</v>
      </c>
      <c r="IXK70" s="3">
        <f t="shared" si="84"/>
        <v>0</v>
      </c>
      <c r="IXL70" s="3">
        <f t="shared" si="84"/>
        <v>0</v>
      </c>
      <c r="IXM70" s="3">
        <f t="shared" si="84"/>
        <v>0</v>
      </c>
      <c r="IXN70" s="3">
        <f t="shared" si="84"/>
        <v>0</v>
      </c>
      <c r="IXO70" s="3">
        <f t="shared" si="84"/>
        <v>0</v>
      </c>
      <c r="IXP70" s="3">
        <f t="shared" si="84"/>
        <v>0</v>
      </c>
      <c r="IXQ70" s="3">
        <f t="shared" si="84"/>
        <v>0</v>
      </c>
      <c r="IXR70" s="3">
        <f t="shared" si="84"/>
        <v>0</v>
      </c>
      <c r="IXS70" s="3">
        <f t="shared" si="84"/>
        <v>0</v>
      </c>
      <c r="IXT70" s="3">
        <f t="shared" ref="IXT70:JAE70" si="85">SUM(IXT59:IXT68)</f>
        <v>0</v>
      </c>
      <c r="IXU70" s="3">
        <f t="shared" si="85"/>
        <v>0</v>
      </c>
      <c r="IXV70" s="3">
        <f t="shared" si="85"/>
        <v>0</v>
      </c>
      <c r="IXW70" s="3">
        <f t="shared" si="85"/>
        <v>0</v>
      </c>
      <c r="IXX70" s="3">
        <f t="shared" si="85"/>
        <v>0</v>
      </c>
      <c r="IXY70" s="3">
        <f t="shared" si="85"/>
        <v>0</v>
      </c>
      <c r="IXZ70" s="3">
        <f t="shared" si="85"/>
        <v>0</v>
      </c>
      <c r="IYA70" s="3">
        <f t="shared" si="85"/>
        <v>0</v>
      </c>
      <c r="IYB70" s="3">
        <f t="shared" si="85"/>
        <v>0</v>
      </c>
      <c r="IYC70" s="3">
        <f t="shared" si="85"/>
        <v>0</v>
      </c>
      <c r="IYD70" s="3">
        <f t="shared" si="85"/>
        <v>0</v>
      </c>
      <c r="IYE70" s="3">
        <f t="shared" si="85"/>
        <v>0</v>
      </c>
      <c r="IYF70" s="3">
        <f t="shared" si="85"/>
        <v>0</v>
      </c>
      <c r="IYG70" s="3">
        <f t="shared" si="85"/>
        <v>0</v>
      </c>
      <c r="IYH70" s="3">
        <f t="shared" si="85"/>
        <v>0</v>
      </c>
      <c r="IYI70" s="3">
        <f t="shared" si="85"/>
        <v>0</v>
      </c>
      <c r="IYJ70" s="3">
        <f t="shared" si="85"/>
        <v>0</v>
      </c>
      <c r="IYK70" s="3">
        <f t="shared" si="85"/>
        <v>0</v>
      </c>
      <c r="IYL70" s="3">
        <f t="shared" si="85"/>
        <v>0</v>
      </c>
      <c r="IYM70" s="3">
        <f t="shared" si="85"/>
        <v>0</v>
      </c>
      <c r="IYN70" s="3">
        <f t="shared" si="85"/>
        <v>0</v>
      </c>
      <c r="IYO70" s="3">
        <f t="shared" si="85"/>
        <v>0</v>
      </c>
      <c r="IYP70" s="3">
        <f t="shared" si="85"/>
        <v>0</v>
      </c>
      <c r="IYQ70" s="3">
        <f t="shared" si="85"/>
        <v>0</v>
      </c>
      <c r="IYR70" s="3">
        <f t="shared" si="85"/>
        <v>0</v>
      </c>
      <c r="IYS70" s="3">
        <f t="shared" si="85"/>
        <v>0</v>
      </c>
      <c r="IYT70" s="3">
        <f t="shared" si="85"/>
        <v>0</v>
      </c>
      <c r="IYU70" s="3">
        <f t="shared" si="85"/>
        <v>0</v>
      </c>
      <c r="IYV70" s="3">
        <f t="shared" si="85"/>
        <v>0</v>
      </c>
      <c r="IYW70" s="3">
        <f t="shared" si="85"/>
        <v>0</v>
      </c>
      <c r="IYX70" s="3">
        <f t="shared" si="85"/>
        <v>0</v>
      </c>
      <c r="IYY70" s="3">
        <f t="shared" si="85"/>
        <v>0</v>
      </c>
      <c r="IYZ70" s="3">
        <f t="shared" si="85"/>
        <v>0</v>
      </c>
      <c r="IZA70" s="3">
        <f t="shared" si="85"/>
        <v>0</v>
      </c>
      <c r="IZB70" s="3">
        <f t="shared" si="85"/>
        <v>0</v>
      </c>
      <c r="IZC70" s="3">
        <f t="shared" si="85"/>
        <v>0</v>
      </c>
      <c r="IZD70" s="3">
        <f t="shared" si="85"/>
        <v>0</v>
      </c>
      <c r="IZE70" s="3">
        <f t="shared" si="85"/>
        <v>0</v>
      </c>
      <c r="IZF70" s="3">
        <f t="shared" si="85"/>
        <v>0</v>
      </c>
      <c r="IZG70" s="3">
        <f t="shared" si="85"/>
        <v>0</v>
      </c>
      <c r="IZH70" s="3">
        <f t="shared" si="85"/>
        <v>0</v>
      </c>
      <c r="IZI70" s="3">
        <f t="shared" si="85"/>
        <v>0</v>
      </c>
      <c r="IZJ70" s="3">
        <f t="shared" si="85"/>
        <v>0</v>
      </c>
      <c r="IZK70" s="3">
        <f t="shared" si="85"/>
        <v>0</v>
      </c>
      <c r="IZL70" s="3">
        <f t="shared" si="85"/>
        <v>0</v>
      </c>
      <c r="IZM70" s="3">
        <f t="shared" si="85"/>
        <v>0</v>
      </c>
      <c r="IZN70" s="3">
        <f t="shared" si="85"/>
        <v>0</v>
      </c>
      <c r="IZO70" s="3">
        <f t="shared" si="85"/>
        <v>0</v>
      </c>
      <c r="IZP70" s="3">
        <f t="shared" si="85"/>
        <v>0</v>
      </c>
      <c r="IZQ70" s="3">
        <f t="shared" si="85"/>
        <v>0</v>
      </c>
      <c r="IZR70" s="3">
        <f t="shared" si="85"/>
        <v>0</v>
      </c>
      <c r="IZS70" s="3">
        <f t="shared" si="85"/>
        <v>0</v>
      </c>
      <c r="IZT70" s="3">
        <f t="shared" si="85"/>
        <v>0</v>
      </c>
      <c r="IZU70" s="3">
        <f t="shared" si="85"/>
        <v>0</v>
      </c>
      <c r="IZV70" s="3">
        <f t="shared" si="85"/>
        <v>0</v>
      </c>
      <c r="IZW70" s="3">
        <f t="shared" si="85"/>
        <v>0</v>
      </c>
      <c r="IZX70" s="3">
        <f t="shared" si="85"/>
        <v>0</v>
      </c>
      <c r="IZY70" s="3">
        <f t="shared" si="85"/>
        <v>0</v>
      </c>
      <c r="IZZ70" s="3">
        <f t="shared" si="85"/>
        <v>0</v>
      </c>
      <c r="JAA70" s="3">
        <f t="shared" si="85"/>
        <v>0</v>
      </c>
      <c r="JAB70" s="3">
        <f t="shared" si="85"/>
        <v>0</v>
      </c>
      <c r="JAC70" s="3">
        <f t="shared" si="85"/>
        <v>0</v>
      </c>
      <c r="JAD70" s="3">
        <f t="shared" si="85"/>
        <v>0</v>
      </c>
      <c r="JAE70" s="3">
        <f t="shared" si="85"/>
        <v>0</v>
      </c>
      <c r="JAF70" s="3">
        <f t="shared" ref="JAF70:JCQ70" si="86">SUM(JAF59:JAF68)</f>
        <v>0</v>
      </c>
      <c r="JAG70" s="3">
        <f t="shared" si="86"/>
        <v>0</v>
      </c>
      <c r="JAH70" s="3">
        <f t="shared" si="86"/>
        <v>0</v>
      </c>
      <c r="JAI70" s="3">
        <f t="shared" si="86"/>
        <v>0</v>
      </c>
      <c r="JAJ70" s="3">
        <f t="shared" si="86"/>
        <v>0</v>
      </c>
      <c r="JAK70" s="3">
        <f t="shared" si="86"/>
        <v>0</v>
      </c>
      <c r="JAL70" s="3">
        <f t="shared" si="86"/>
        <v>0</v>
      </c>
      <c r="JAM70" s="3">
        <f t="shared" si="86"/>
        <v>0</v>
      </c>
      <c r="JAN70" s="3">
        <f t="shared" si="86"/>
        <v>0</v>
      </c>
      <c r="JAO70" s="3">
        <f t="shared" si="86"/>
        <v>0</v>
      </c>
      <c r="JAP70" s="3">
        <f t="shared" si="86"/>
        <v>0</v>
      </c>
      <c r="JAQ70" s="3">
        <f t="shared" si="86"/>
        <v>0</v>
      </c>
      <c r="JAR70" s="3">
        <f t="shared" si="86"/>
        <v>0</v>
      </c>
      <c r="JAS70" s="3">
        <f t="shared" si="86"/>
        <v>0</v>
      </c>
      <c r="JAT70" s="3">
        <f t="shared" si="86"/>
        <v>0</v>
      </c>
      <c r="JAU70" s="3">
        <f t="shared" si="86"/>
        <v>0</v>
      </c>
      <c r="JAV70" s="3">
        <f t="shared" si="86"/>
        <v>0</v>
      </c>
      <c r="JAW70" s="3">
        <f t="shared" si="86"/>
        <v>0</v>
      </c>
      <c r="JAX70" s="3">
        <f t="shared" si="86"/>
        <v>0</v>
      </c>
      <c r="JAY70" s="3">
        <f t="shared" si="86"/>
        <v>0</v>
      </c>
      <c r="JAZ70" s="3">
        <f t="shared" si="86"/>
        <v>0</v>
      </c>
      <c r="JBA70" s="3">
        <f t="shared" si="86"/>
        <v>0</v>
      </c>
      <c r="JBB70" s="3">
        <f t="shared" si="86"/>
        <v>0</v>
      </c>
      <c r="JBC70" s="3">
        <f t="shared" si="86"/>
        <v>0</v>
      </c>
      <c r="JBD70" s="3">
        <f t="shared" si="86"/>
        <v>0</v>
      </c>
      <c r="JBE70" s="3">
        <f t="shared" si="86"/>
        <v>0</v>
      </c>
      <c r="JBF70" s="3">
        <f t="shared" si="86"/>
        <v>0</v>
      </c>
      <c r="JBG70" s="3">
        <f t="shared" si="86"/>
        <v>0</v>
      </c>
      <c r="JBH70" s="3">
        <f t="shared" si="86"/>
        <v>0</v>
      </c>
      <c r="JBI70" s="3">
        <f t="shared" si="86"/>
        <v>0</v>
      </c>
      <c r="JBJ70" s="3">
        <f t="shared" si="86"/>
        <v>0</v>
      </c>
      <c r="JBK70" s="3">
        <f t="shared" si="86"/>
        <v>0</v>
      </c>
      <c r="JBL70" s="3">
        <f t="shared" si="86"/>
        <v>0</v>
      </c>
      <c r="JBM70" s="3">
        <f t="shared" si="86"/>
        <v>0</v>
      </c>
      <c r="JBN70" s="3">
        <f t="shared" si="86"/>
        <v>0</v>
      </c>
      <c r="JBO70" s="3">
        <f t="shared" si="86"/>
        <v>0</v>
      </c>
      <c r="JBP70" s="3">
        <f t="shared" si="86"/>
        <v>0</v>
      </c>
      <c r="JBQ70" s="3">
        <f t="shared" si="86"/>
        <v>0</v>
      </c>
      <c r="JBR70" s="3">
        <f t="shared" si="86"/>
        <v>0</v>
      </c>
      <c r="JBS70" s="3">
        <f t="shared" si="86"/>
        <v>0</v>
      </c>
      <c r="JBT70" s="3">
        <f t="shared" si="86"/>
        <v>0</v>
      </c>
      <c r="JBU70" s="3">
        <f t="shared" si="86"/>
        <v>0</v>
      </c>
      <c r="JBV70" s="3">
        <f t="shared" si="86"/>
        <v>0</v>
      </c>
      <c r="JBW70" s="3">
        <f t="shared" si="86"/>
        <v>0</v>
      </c>
      <c r="JBX70" s="3">
        <f t="shared" si="86"/>
        <v>0</v>
      </c>
      <c r="JBY70" s="3">
        <f t="shared" si="86"/>
        <v>0</v>
      </c>
      <c r="JBZ70" s="3">
        <f t="shared" si="86"/>
        <v>0</v>
      </c>
      <c r="JCA70" s="3">
        <f t="shared" si="86"/>
        <v>0</v>
      </c>
      <c r="JCB70" s="3">
        <f t="shared" si="86"/>
        <v>0</v>
      </c>
      <c r="JCC70" s="3">
        <f t="shared" si="86"/>
        <v>0</v>
      </c>
      <c r="JCD70" s="3">
        <f t="shared" si="86"/>
        <v>0</v>
      </c>
      <c r="JCE70" s="3">
        <f t="shared" si="86"/>
        <v>0</v>
      </c>
      <c r="JCF70" s="3">
        <f t="shared" si="86"/>
        <v>0</v>
      </c>
      <c r="JCG70" s="3">
        <f t="shared" si="86"/>
        <v>0</v>
      </c>
      <c r="JCH70" s="3">
        <f t="shared" si="86"/>
        <v>0</v>
      </c>
      <c r="JCI70" s="3">
        <f t="shared" si="86"/>
        <v>0</v>
      </c>
      <c r="JCJ70" s="3">
        <f t="shared" si="86"/>
        <v>0</v>
      </c>
      <c r="JCK70" s="3">
        <f t="shared" si="86"/>
        <v>0</v>
      </c>
      <c r="JCL70" s="3">
        <f t="shared" si="86"/>
        <v>0</v>
      </c>
      <c r="JCM70" s="3">
        <f t="shared" si="86"/>
        <v>0</v>
      </c>
      <c r="JCN70" s="3">
        <f t="shared" si="86"/>
        <v>0</v>
      </c>
      <c r="JCO70" s="3">
        <f t="shared" si="86"/>
        <v>0</v>
      </c>
      <c r="JCP70" s="3">
        <f t="shared" si="86"/>
        <v>0</v>
      </c>
      <c r="JCQ70" s="3">
        <f t="shared" si="86"/>
        <v>0</v>
      </c>
      <c r="JCR70" s="3">
        <f t="shared" ref="JCR70:JFC70" si="87">SUM(JCR59:JCR68)</f>
        <v>0</v>
      </c>
      <c r="JCS70" s="3">
        <f t="shared" si="87"/>
        <v>0</v>
      </c>
      <c r="JCT70" s="3">
        <f t="shared" si="87"/>
        <v>0</v>
      </c>
      <c r="JCU70" s="3">
        <f t="shared" si="87"/>
        <v>0</v>
      </c>
      <c r="JCV70" s="3">
        <f t="shared" si="87"/>
        <v>0</v>
      </c>
      <c r="JCW70" s="3">
        <f t="shared" si="87"/>
        <v>0</v>
      </c>
      <c r="JCX70" s="3">
        <f t="shared" si="87"/>
        <v>0</v>
      </c>
      <c r="JCY70" s="3">
        <f t="shared" si="87"/>
        <v>0</v>
      </c>
      <c r="JCZ70" s="3">
        <f t="shared" si="87"/>
        <v>0</v>
      </c>
      <c r="JDA70" s="3">
        <f t="shared" si="87"/>
        <v>0</v>
      </c>
      <c r="JDB70" s="3">
        <f t="shared" si="87"/>
        <v>0</v>
      </c>
      <c r="JDC70" s="3">
        <f t="shared" si="87"/>
        <v>0</v>
      </c>
      <c r="JDD70" s="3">
        <f t="shared" si="87"/>
        <v>0</v>
      </c>
      <c r="JDE70" s="3">
        <f t="shared" si="87"/>
        <v>0</v>
      </c>
      <c r="JDF70" s="3">
        <f t="shared" si="87"/>
        <v>0</v>
      </c>
      <c r="JDG70" s="3">
        <f t="shared" si="87"/>
        <v>0</v>
      </c>
      <c r="JDH70" s="3">
        <f t="shared" si="87"/>
        <v>0</v>
      </c>
      <c r="JDI70" s="3">
        <f t="shared" si="87"/>
        <v>0</v>
      </c>
      <c r="JDJ70" s="3">
        <f t="shared" si="87"/>
        <v>0</v>
      </c>
      <c r="JDK70" s="3">
        <f t="shared" si="87"/>
        <v>0</v>
      </c>
      <c r="JDL70" s="3">
        <f t="shared" si="87"/>
        <v>0</v>
      </c>
      <c r="JDM70" s="3">
        <f t="shared" si="87"/>
        <v>0</v>
      </c>
      <c r="JDN70" s="3">
        <f t="shared" si="87"/>
        <v>0</v>
      </c>
      <c r="JDO70" s="3">
        <f t="shared" si="87"/>
        <v>0</v>
      </c>
      <c r="JDP70" s="3">
        <f t="shared" si="87"/>
        <v>0</v>
      </c>
      <c r="JDQ70" s="3">
        <f t="shared" si="87"/>
        <v>0</v>
      </c>
      <c r="JDR70" s="3">
        <f t="shared" si="87"/>
        <v>0</v>
      </c>
      <c r="JDS70" s="3">
        <f t="shared" si="87"/>
        <v>0</v>
      </c>
      <c r="JDT70" s="3">
        <f t="shared" si="87"/>
        <v>0</v>
      </c>
      <c r="JDU70" s="3">
        <f t="shared" si="87"/>
        <v>0</v>
      </c>
      <c r="JDV70" s="3">
        <f t="shared" si="87"/>
        <v>0</v>
      </c>
      <c r="JDW70" s="3">
        <f t="shared" si="87"/>
        <v>0</v>
      </c>
      <c r="JDX70" s="3">
        <f t="shared" si="87"/>
        <v>0</v>
      </c>
      <c r="JDY70" s="3">
        <f t="shared" si="87"/>
        <v>0</v>
      </c>
      <c r="JDZ70" s="3">
        <f t="shared" si="87"/>
        <v>0</v>
      </c>
      <c r="JEA70" s="3">
        <f t="shared" si="87"/>
        <v>0</v>
      </c>
      <c r="JEB70" s="3">
        <f t="shared" si="87"/>
        <v>0</v>
      </c>
      <c r="JEC70" s="3">
        <f t="shared" si="87"/>
        <v>0</v>
      </c>
      <c r="JED70" s="3">
        <f t="shared" si="87"/>
        <v>0</v>
      </c>
      <c r="JEE70" s="3">
        <f t="shared" si="87"/>
        <v>0</v>
      </c>
      <c r="JEF70" s="3">
        <f t="shared" si="87"/>
        <v>0</v>
      </c>
      <c r="JEG70" s="3">
        <f t="shared" si="87"/>
        <v>0</v>
      </c>
      <c r="JEH70" s="3">
        <f t="shared" si="87"/>
        <v>0</v>
      </c>
      <c r="JEI70" s="3">
        <f t="shared" si="87"/>
        <v>0</v>
      </c>
      <c r="JEJ70" s="3">
        <f t="shared" si="87"/>
        <v>0</v>
      </c>
      <c r="JEK70" s="3">
        <f t="shared" si="87"/>
        <v>0</v>
      </c>
      <c r="JEL70" s="3">
        <f t="shared" si="87"/>
        <v>0</v>
      </c>
      <c r="JEM70" s="3">
        <f t="shared" si="87"/>
        <v>0</v>
      </c>
      <c r="JEN70" s="3">
        <f t="shared" si="87"/>
        <v>0</v>
      </c>
      <c r="JEO70" s="3">
        <f t="shared" si="87"/>
        <v>0</v>
      </c>
      <c r="JEP70" s="3">
        <f t="shared" si="87"/>
        <v>0</v>
      </c>
      <c r="JEQ70" s="3">
        <f t="shared" si="87"/>
        <v>0</v>
      </c>
      <c r="JER70" s="3">
        <f t="shared" si="87"/>
        <v>0</v>
      </c>
      <c r="JES70" s="3">
        <f t="shared" si="87"/>
        <v>0</v>
      </c>
      <c r="JET70" s="3">
        <f t="shared" si="87"/>
        <v>0</v>
      </c>
      <c r="JEU70" s="3">
        <f t="shared" si="87"/>
        <v>0</v>
      </c>
      <c r="JEV70" s="3">
        <f t="shared" si="87"/>
        <v>0</v>
      </c>
      <c r="JEW70" s="3">
        <f t="shared" si="87"/>
        <v>0</v>
      </c>
      <c r="JEX70" s="3">
        <f t="shared" si="87"/>
        <v>0</v>
      </c>
      <c r="JEY70" s="3">
        <f t="shared" si="87"/>
        <v>0</v>
      </c>
      <c r="JEZ70" s="3">
        <f t="shared" si="87"/>
        <v>0</v>
      </c>
      <c r="JFA70" s="3">
        <f t="shared" si="87"/>
        <v>0</v>
      </c>
      <c r="JFB70" s="3">
        <f t="shared" si="87"/>
        <v>0</v>
      </c>
      <c r="JFC70" s="3">
        <f t="shared" si="87"/>
        <v>0</v>
      </c>
      <c r="JFD70" s="3">
        <f t="shared" ref="JFD70:JHO70" si="88">SUM(JFD59:JFD68)</f>
        <v>0</v>
      </c>
      <c r="JFE70" s="3">
        <f t="shared" si="88"/>
        <v>0</v>
      </c>
      <c r="JFF70" s="3">
        <f t="shared" si="88"/>
        <v>0</v>
      </c>
      <c r="JFG70" s="3">
        <f t="shared" si="88"/>
        <v>0</v>
      </c>
      <c r="JFH70" s="3">
        <f t="shared" si="88"/>
        <v>0</v>
      </c>
      <c r="JFI70" s="3">
        <f t="shared" si="88"/>
        <v>0</v>
      </c>
      <c r="JFJ70" s="3">
        <f t="shared" si="88"/>
        <v>0</v>
      </c>
      <c r="JFK70" s="3">
        <f t="shared" si="88"/>
        <v>0</v>
      </c>
      <c r="JFL70" s="3">
        <f t="shared" si="88"/>
        <v>0</v>
      </c>
      <c r="JFM70" s="3">
        <f t="shared" si="88"/>
        <v>0</v>
      </c>
      <c r="JFN70" s="3">
        <f t="shared" si="88"/>
        <v>0</v>
      </c>
      <c r="JFO70" s="3">
        <f t="shared" si="88"/>
        <v>0</v>
      </c>
      <c r="JFP70" s="3">
        <f t="shared" si="88"/>
        <v>0</v>
      </c>
      <c r="JFQ70" s="3">
        <f t="shared" si="88"/>
        <v>0</v>
      </c>
      <c r="JFR70" s="3">
        <f t="shared" si="88"/>
        <v>0</v>
      </c>
      <c r="JFS70" s="3">
        <f t="shared" si="88"/>
        <v>0</v>
      </c>
      <c r="JFT70" s="3">
        <f t="shared" si="88"/>
        <v>0</v>
      </c>
      <c r="JFU70" s="3">
        <f t="shared" si="88"/>
        <v>0</v>
      </c>
      <c r="JFV70" s="3">
        <f t="shared" si="88"/>
        <v>0</v>
      </c>
      <c r="JFW70" s="3">
        <f t="shared" si="88"/>
        <v>0</v>
      </c>
      <c r="JFX70" s="3">
        <f t="shared" si="88"/>
        <v>0</v>
      </c>
      <c r="JFY70" s="3">
        <f t="shared" si="88"/>
        <v>0</v>
      </c>
      <c r="JFZ70" s="3">
        <f t="shared" si="88"/>
        <v>0</v>
      </c>
      <c r="JGA70" s="3">
        <f t="shared" si="88"/>
        <v>0</v>
      </c>
      <c r="JGB70" s="3">
        <f t="shared" si="88"/>
        <v>0</v>
      </c>
      <c r="JGC70" s="3">
        <f t="shared" si="88"/>
        <v>0</v>
      </c>
      <c r="JGD70" s="3">
        <f t="shared" si="88"/>
        <v>0</v>
      </c>
      <c r="JGE70" s="3">
        <f t="shared" si="88"/>
        <v>0</v>
      </c>
      <c r="JGF70" s="3">
        <f t="shared" si="88"/>
        <v>0</v>
      </c>
      <c r="JGG70" s="3">
        <f t="shared" si="88"/>
        <v>0</v>
      </c>
      <c r="JGH70" s="3">
        <f t="shared" si="88"/>
        <v>0</v>
      </c>
      <c r="JGI70" s="3">
        <f t="shared" si="88"/>
        <v>0</v>
      </c>
      <c r="JGJ70" s="3">
        <f t="shared" si="88"/>
        <v>0</v>
      </c>
      <c r="JGK70" s="3">
        <f t="shared" si="88"/>
        <v>0</v>
      </c>
      <c r="JGL70" s="3">
        <f t="shared" si="88"/>
        <v>0</v>
      </c>
      <c r="JGM70" s="3">
        <f t="shared" si="88"/>
        <v>0</v>
      </c>
      <c r="JGN70" s="3">
        <f t="shared" si="88"/>
        <v>0</v>
      </c>
      <c r="JGO70" s="3">
        <f t="shared" si="88"/>
        <v>0</v>
      </c>
      <c r="JGP70" s="3">
        <f t="shared" si="88"/>
        <v>0</v>
      </c>
      <c r="JGQ70" s="3">
        <f t="shared" si="88"/>
        <v>0</v>
      </c>
      <c r="JGR70" s="3">
        <f t="shared" si="88"/>
        <v>0</v>
      </c>
      <c r="JGS70" s="3">
        <f t="shared" si="88"/>
        <v>0</v>
      </c>
      <c r="JGT70" s="3">
        <f t="shared" si="88"/>
        <v>0</v>
      </c>
      <c r="JGU70" s="3">
        <f t="shared" si="88"/>
        <v>0</v>
      </c>
      <c r="JGV70" s="3">
        <f t="shared" si="88"/>
        <v>0</v>
      </c>
      <c r="JGW70" s="3">
        <f t="shared" si="88"/>
        <v>0</v>
      </c>
      <c r="JGX70" s="3">
        <f t="shared" si="88"/>
        <v>0</v>
      </c>
      <c r="JGY70" s="3">
        <f t="shared" si="88"/>
        <v>0</v>
      </c>
      <c r="JGZ70" s="3">
        <f t="shared" si="88"/>
        <v>0</v>
      </c>
      <c r="JHA70" s="3">
        <f t="shared" si="88"/>
        <v>0</v>
      </c>
      <c r="JHB70" s="3">
        <f t="shared" si="88"/>
        <v>0</v>
      </c>
      <c r="JHC70" s="3">
        <f t="shared" si="88"/>
        <v>0</v>
      </c>
      <c r="JHD70" s="3">
        <f t="shared" si="88"/>
        <v>0</v>
      </c>
      <c r="JHE70" s="3">
        <f t="shared" si="88"/>
        <v>0</v>
      </c>
      <c r="JHF70" s="3">
        <f t="shared" si="88"/>
        <v>0</v>
      </c>
      <c r="JHG70" s="3">
        <f t="shared" si="88"/>
        <v>0</v>
      </c>
      <c r="JHH70" s="3">
        <f t="shared" si="88"/>
        <v>0</v>
      </c>
      <c r="JHI70" s="3">
        <f t="shared" si="88"/>
        <v>0</v>
      </c>
      <c r="JHJ70" s="3">
        <f t="shared" si="88"/>
        <v>0</v>
      </c>
      <c r="JHK70" s="3">
        <f t="shared" si="88"/>
        <v>0</v>
      </c>
      <c r="JHL70" s="3">
        <f t="shared" si="88"/>
        <v>0</v>
      </c>
      <c r="JHM70" s="3">
        <f t="shared" si="88"/>
        <v>0</v>
      </c>
      <c r="JHN70" s="3">
        <f t="shared" si="88"/>
        <v>0</v>
      </c>
      <c r="JHO70" s="3">
        <f t="shared" si="88"/>
        <v>0</v>
      </c>
      <c r="JHP70" s="3">
        <f t="shared" ref="JHP70:JKA70" si="89">SUM(JHP59:JHP68)</f>
        <v>0</v>
      </c>
      <c r="JHQ70" s="3">
        <f t="shared" si="89"/>
        <v>0</v>
      </c>
      <c r="JHR70" s="3">
        <f t="shared" si="89"/>
        <v>0</v>
      </c>
      <c r="JHS70" s="3">
        <f t="shared" si="89"/>
        <v>0</v>
      </c>
      <c r="JHT70" s="3">
        <f t="shared" si="89"/>
        <v>0</v>
      </c>
      <c r="JHU70" s="3">
        <f t="shared" si="89"/>
        <v>0</v>
      </c>
      <c r="JHV70" s="3">
        <f t="shared" si="89"/>
        <v>0</v>
      </c>
      <c r="JHW70" s="3">
        <f t="shared" si="89"/>
        <v>0</v>
      </c>
      <c r="JHX70" s="3">
        <f t="shared" si="89"/>
        <v>0</v>
      </c>
      <c r="JHY70" s="3">
        <f t="shared" si="89"/>
        <v>0</v>
      </c>
      <c r="JHZ70" s="3">
        <f t="shared" si="89"/>
        <v>0</v>
      </c>
      <c r="JIA70" s="3">
        <f t="shared" si="89"/>
        <v>0</v>
      </c>
      <c r="JIB70" s="3">
        <f t="shared" si="89"/>
        <v>0</v>
      </c>
      <c r="JIC70" s="3">
        <f t="shared" si="89"/>
        <v>0</v>
      </c>
      <c r="JID70" s="3">
        <f t="shared" si="89"/>
        <v>0</v>
      </c>
      <c r="JIE70" s="3">
        <f t="shared" si="89"/>
        <v>0</v>
      </c>
      <c r="JIF70" s="3">
        <f t="shared" si="89"/>
        <v>0</v>
      </c>
      <c r="JIG70" s="3">
        <f t="shared" si="89"/>
        <v>0</v>
      </c>
      <c r="JIH70" s="3">
        <f t="shared" si="89"/>
        <v>0</v>
      </c>
      <c r="JII70" s="3">
        <f t="shared" si="89"/>
        <v>0</v>
      </c>
      <c r="JIJ70" s="3">
        <f t="shared" si="89"/>
        <v>0</v>
      </c>
      <c r="JIK70" s="3">
        <f t="shared" si="89"/>
        <v>0</v>
      </c>
      <c r="JIL70" s="3">
        <f t="shared" si="89"/>
        <v>0</v>
      </c>
      <c r="JIM70" s="3">
        <f t="shared" si="89"/>
        <v>0</v>
      </c>
      <c r="JIN70" s="3">
        <f t="shared" si="89"/>
        <v>0</v>
      </c>
      <c r="JIO70" s="3">
        <f t="shared" si="89"/>
        <v>0</v>
      </c>
      <c r="JIP70" s="3">
        <f t="shared" si="89"/>
        <v>0</v>
      </c>
      <c r="JIQ70" s="3">
        <f t="shared" si="89"/>
        <v>0</v>
      </c>
      <c r="JIR70" s="3">
        <f t="shared" si="89"/>
        <v>0</v>
      </c>
      <c r="JIS70" s="3">
        <f t="shared" si="89"/>
        <v>0</v>
      </c>
      <c r="JIT70" s="3">
        <f t="shared" si="89"/>
        <v>0</v>
      </c>
      <c r="JIU70" s="3">
        <f t="shared" si="89"/>
        <v>0</v>
      </c>
      <c r="JIV70" s="3">
        <f t="shared" si="89"/>
        <v>0</v>
      </c>
      <c r="JIW70" s="3">
        <f t="shared" si="89"/>
        <v>0</v>
      </c>
      <c r="JIX70" s="3">
        <f t="shared" si="89"/>
        <v>0</v>
      </c>
      <c r="JIY70" s="3">
        <f t="shared" si="89"/>
        <v>0</v>
      </c>
      <c r="JIZ70" s="3">
        <f t="shared" si="89"/>
        <v>0</v>
      </c>
      <c r="JJA70" s="3">
        <f t="shared" si="89"/>
        <v>0</v>
      </c>
      <c r="JJB70" s="3">
        <f t="shared" si="89"/>
        <v>0</v>
      </c>
      <c r="JJC70" s="3">
        <f t="shared" si="89"/>
        <v>0</v>
      </c>
      <c r="JJD70" s="3">
        <f t="shared" si="89"/>
        <v>0</v>
      </c>
      <c r="JJE70" s="3">
        <f t="shared" si="89"/>
        <v>0</v>
      </c>
      <c r="JJF70" s="3">
        <f t="shared" si="89"/>
        <v>0</v>
      </c>
      <c r="JJG70" s="3">
        <f t="shared" si="89"/>
        <v>0</v>
      </c>
      <c r="JJH70" s="3">
        <f t="shared" si="89"/>
        <v>0</v>
      </c>
      <c r="JJI70" s="3">
        <f t="shared" si="89"/>
        <v>0</v>
      </c>
      <c r="JJJ70" s="3">
        <f t="shared" si="89"/>
        <v>0</v>
      </c>
      <c r="JJK70" s="3">
        <f t="shared" si="89"/>
        <v>0</v>
      </c>
      <c r="JJL70" s="3">
        <f t="shared" si="89"/>
        <v>0</v>
      </c>
      <c r="JJM70" s="3">
        <f t="shared" si="89"/>
        <v>0</v>
      </c>
      <c r="JJN70" s="3">
        <f t="shared" si="89"/>
        <v>0</v>
      </c>
      <c r="JJO70" s="3">
        <f t="shared" si="89"/>
        <v>0</v>
      </c>
      <c r="JJP70" s="3">
        <f t="shared" si="89"/>
        <v>0</v>
      </c>
      <c r="JJQ70" s="3">
        <f t="shared" si="89"/>
        <v>0</v>
      </c>
      <c r="JJR70" s="3">
        <f t="shared" si="89"/>
        <v>0</v>
      </c>
      <c r="JJS70" s="3">
        <f t="shared" si="89"/>
        <v>0</v>
      </c>
      <c r="JJT70" s="3">
        <f t="shared" si="89"/>
        <v>0</v>
      </c>
      <c r="JJU70" s="3">
        <f t="shared" si="89"/>
        <v>0</v>
      </c>
      <c r="JJV70" s="3">
        <f t="shared" si="89"/>
        <v>0</v>
      </c>
      <c r="JJW70" s="3">
        <f t="shared" si="89"/>
        <v>0</v>
      </c>
      <c r="JJX70" s="3">
        <f t="shared" si="89"/>
        <v>0</v>
      </c>
      <c r="JJY70" s="3">
        <f t="shared" si="89"/>
        <v>0</v>
      </c>
      <c r="JJZ70" s="3">
        <f t="shared" si="89"/>
        <v>0</v>
      </c>
      <c r="JKA70" s="3">
        <f t="shared" si="89"/>
        <v>0</v>
      </c>
      <c r="JKB70" s="3">
        <f t="shared" ref="JKB70:JMM70" si="90">SUM(JKB59:JKB68)</f>
        <v>0</v>
      </c>
      <c r="JKC70" s="3">
        <f t="shared" si="90"/>
        <v>0</v>
      </c>
      <c r="JKD70" s="3">
        <f t="shared" si="90"/>
        <v>0</v>
      </c>
      <c r="JKE70" s="3">
        <f t="shared" si="90"/>
        <v>0</v>
      </c>
      <c r="JKF70" s="3">
        <f t="shared" si="90"/>
        <v>0</v>
      </c>
      <c r="JKG70" s="3">
        <f t="shared" si="90"/>
        <v>0</v>
      </c>
      <c r="JKH70" s="3">
        <f t="shared" si="90"/>
        <v>0</v>
      </c>
      <c r="JKI70" s="3">
        <f t="shared" si="90"/>
        <v>0</v>
      </c>
      <c r="JKJ70" s="3">
        <f t="shared" si="90"/>
        <v>0</v>
      </c>
      <c r="JKK70" s="3">
        <f t="shared" si="90"/>
        <v>0</v>
      </c>
      <c r="JKL70" s="3">
        <f t="shared" si="90"/>
        <v>0</v>
      </c>
      <c r="JKM70" s="3">
        <f t="shared" si="90"/>
        <v>0</v>
      </c>
      <c r="JKN70" s="3">
        <f t="shared" si="90"/>
        <v>0</v>
      </c>
      <c r="JKO70" s="3">
        <f t="shared" si="90"/>
        <v>0</v>
      </c>
      <c r="JKP70" s="3">
        <f t="shared" si="90"/>
        <v>0</v>
      </c>
      <c r="JKQ70" s="3">
        <f t="shared" si="90"/>
        <v>0</v>
      </c>
      <c r="JKR70" s="3">
        <f t="shared" si="90"/>
        <v>0</v>
      </c>
      <c r="JKS70" s="3">
        <f t="shared" si="90"/>
        <v>0</v>
      </c>
      <c r="JKT70" s="3">
        <f t="shared" si="90"/>
        <v>0</v>
      </c>
      <c r="JKU70" s="3">
        <f t="shared" si="90"/>
        <v>0</v>
      </c>
      <c r="JKV70" s="3">
        <f t="shared" si="90"/>
        <v>0</v>
      </c>
      <c r="JKW70" s="3">
        <f t="shared" si="90"/>
        <v>0</v>
      </c>
      <c r="JKX70" s="3">
        <f t="shared" si="90"/>
        <v>0</v>
      </c>
      <c r="JKY70" s="3">
        <f t="shared" si="90"/>
        <v>0</v>
      </c>
      <c r="JKZ70" s="3">
        <f t="shared" si="90"/>
        <v>0</v>
      </c>
      <c r="JLA70" s="3">
        <f t="shared" si="90"/>
        <v>0</v>
      </c>
      <c r="JLB70" s="3">
        <f t="shared" si="90"/>
        <v>0</v>
      </c>
      <c r="JLC70" s="3">
        <f t="shared" si="90"/>
        <v>0</v>
      </c>
      <c r="JLD70" s="3">
        <f t="shared" si="90"/>
        <v>0</v>
      </c>
      <c r="JLE70" s="3">
        <f t="shared" si="90"/>
        <v>0</v>
      </c>
      <c r="JLF70" s="3">
        <f t="shared" si="90"/>
        <v>0</v>
      </c>
      <c r="JLG70" s="3">
        <f t="shared" si="90"/>
        <v>0</v>
      </c>
      <c r="JLH70" s="3">
        <f t="shared" si="90"/>
        <v>0</v>
      </c>
      <c r="JLI70" s="3">
        <f t="shared" si="90"/>
        <v>0</v>
      </c>
      <c r="JLJ70" s="3">
        <f t="shared" si="90"/>
        <v>0</v>
      </c>
      <c r="JLK70" s="3">
        <f t="shared" si="90"/>
        <v>0</v>
      </c>
      <c r="JLL70" s="3">
        <f t="shared" si="90"/>
        <v>0</v>
      </c>
      <c r="JLM70" s="3">
        <f t="shared" si="90"/>
        <v>0</v>
      </c>
      <c r="JLN70" s="3">
        <f t="shared" si="90"/>
        <v>0</v>
      </c>
      <c r="JLO70" s="3">
        <f t="shared" si="90"/>
        <v>0</v>
      </c>
      <c r="JLP70" s="3">
        <f t="shared" si="90"/>
        <v>0</v>
      </c>
      <c r="JLQ70" s="3">
        <f t="shared" si="90"/>
        <v>0</v>
      </c>
      <c r="JLR70" s="3">
        <f t="shared" si="90"/>
        <v>0</v>
      </c>
      <c r="JLS70" s="3">
        <f t="shared" si="90"/>
        <v>0</v>
      </c>
      <c r="JLT70" s="3">
        <f t="shared" si="90"/>
        <v>0</v>
      </c>
      <c r="JLU70" s="3">
        <f t="shared" si="90"/>
        <v>0</v>
      </c>
      <c r="JLV70" s="3">
        <f t="shared" si="90"/>
        <v>0</v>
      </c>
      <c r="JLW70" s="3">
        <f t="shared" si="90"/>
        <v>0</v>
      </c>
      <c r="JLX70" s="3">
        <f t="shared" si="90"/>
        <v>0</v>
      </c>
      <c r="JLY70" s="3">
        <f t="shared" si="90"/>
        <v>0</v>
      </c>
      <c r="JLZ70" s="3">
        <f t="shared" si="90"/>
        <v>0</v>
      </c>
      <c r="JMA70" s="3">
        <f t="shared" si="90"/>
        <v>0</v>
      </c>
      <c r="JMB70" s="3">
        <f t="shared" si="90"/>
        <v>0</v>
      </c>
      <c r="JMC70" s="3">
        <f t="shared" si="90"/>
        <v>0</v>
      </c>
      <c r="JMD70" s="3">
        <f t="shared" si="90"/>
        <v>0</v>
      </c>
      <c r="JME70" s="3">
        <f t="shared" si="90"/>
        <v>0</v>
      </c>
      <c r="JMF70" s="3">
        <f t="shared" si="90"/>
        <v>0</v>
      </c>
      <c r="JMG70" s="3">
        <f t="shared" si="90"/>
        <v>0</v>
      </c>
      <c r="JMH70" s="3">
        <f t="shared" si="90"/>
        <v>0</v>
      </c>
      <c r="JMI70" s="3">
        <f t="shared" si="90"/>
        <v>0</v>
      </c>
      <c r="JMJ70" s="3">
        <f t="shared" si="90"/>
        <v>0</v>
      </c>
      <c r="JMK70" s="3">
        <f t="shared" si="90"/>
        <v>0</v>
      </c>
      <c r="JML70" s="3">
        <f t="shared" si="90"/>
        <v>0</v>
      </c>
      <c r="JMM70" s="3">
        <f t="shared" si="90"/>
        <v>0</v>
      </c>
      <c r="JMN70" s="3">
        <f t="shared" ref="JMN70:JOY70" si="91">SUM(JMN59:JMN68)</f>
        <v>0</v>
      </c>
      <c r="JMO70" s="3">
        <f t="shared" si="91"/>
        <v>0</v>
      </c>
      <c r="JMP70" s="3">
        <f t="shared" si="91"/>
        <v>0</v>
      </c>
      <c r="JMQ70" s="3">
        <f t="shared" si="91"/>
        <v>0</v>
      </c>
      <c r="JMR70" s="3">
        <f t="shared" si="91"/>
        <v>0</v>
      </c>
      <c r="JMS70" s="3">
        <f t="shared" si="91"/>
        <v>0</v>
      </c>
      <c r="JMT70" s="3">
        <f t="shared" si="91"/>
        <v>0</v>
      </c>
      <c r="JMU70" s="3">
        <f t="shared" si="91"/>
        <v>0</v>
      </c>
      <c r="JMV70" s="3">
        <f t="shared" si="91"/>
        <v>0</v>
      </c>
      <c r="JMW70" s="3">
        <f t="shared" si="91"/>
        <v>0</v>
      </c>
      <c r="JMX70" s="3">
        <f t="shared" si="91"/>
        <v>0</v>
      </c>
      <c r="JMY70" s="3">
        <f t="shared" si="91"/>
        <v>0</v>
      </c>
      <c r="JMZ70" s="3">
        <f t="shared" si="91"/>
        <v>0</v>
      </c>
      <c r="JNA70" s="3">
        <f t="shared" si="91"/>
        <v>0</v>
      </c>
      <c r="JNB70" s="3">
        <f t="shared" si="91"/>
        <v>0</v>
      </c>
      <c r="JNC70" s="3">
        <f t="shared" si="91"/>
        <v>0</v>
      </c>
      <c r="JND70" s="3">
        <f t="shared" si="91"/>
        <v>0</v>
      </c>
      <c r="JNE70" s="3">
        <f t="shared" si="91"/>
        <v>0</v>
      </c>
      <c r="JNF70" s="3">
        <f t="shared" si="91"/>
        <v>0</v>
      </c>
      <c r="JNG70" s="3">
        <f t="shared" si="91"/>
        <v>0</v>
      </c>
      <c r="JNH70" s="3">
        <f t="shared" si="91"/>
        <v>0</v>
      </c>
      <c r="JNI70" s="3">
        <f t="shared" si="91"/>
        <v>0</v>
      </c>
      <c r="JNJ70" s="3">
        <f t="shared" si="91"/>
        <v>0</v>
      </c>
      <c r="JNK70" s="3">
        <f t="shared" si="91"/>
        <v>0</v>
      </c>
      <c r="JNL70" s="3">
        <f t="shared" si="91"/>
        <v>0</v>
      </c>
      <c r="JNM70" s="3">
        <f t="shared" si="91"/>
        <v>0</v>
      </c>
      <c r="JNN70" s="3">
        <f t="shared" si="91"/>
        <v>0</v>
      </c>
      <c r="JNO70" s="3">
        <f t="shared" si="91"/>
        <v>0</v>
      </c>
      <c r="JNP70" s="3">
        <f t="shared" si="91"/>
        <v>0</v>
      </c>
      <c r="JNQ70" s="3">
        <f t="shared" si="91"/>
        <v>0</v>
      </c>
      <c r="JNR70" s="3">
        <f t="shared" si="91"/>
        <v>0</v>
      </c>
      <c r="JNS70" s="3">
        <f t="shared" si="91"/>
        <v>0</v>
      </c>
      <c r="JNT70" s="3">
        <f t="shared" si="91"/>
        <v>0</v>
      </c>
      <c r="JNU70" s="3">
        <f t="shared" si="91"/>
        <v>0</v>
      </c>
      <c r="JNV70" s="3">
        <f t="shared" si="91"/>
        <v>0</v>
      </c>
      <c r="JNW70" s="3">
        <f t="shared" si="91"/>
        <v>0</v>
      </c>
      <c r="JNX70" s="3">
        <f t="shared" si="91"/>
        <v>0</v>
      </c>
      <c r="JNY70" s="3">
        <f t="shared" si="91"/>
        <v>0</v>
      </c>
      <c r="JNZ70" s="3">
        <f t="shared" si="91"/>
        <v>0</v>
      </c>
      <c r="JOA70" s="3">
        <f t="shared" si="91"/>
        <v>0</v>
      </c>
      <c r="JOB70" s="3">
        <f t="shared" si="91"/>
        <v>0</v>
      </c>
      <c r="JOC70" s="3">
        <f t="shared" si="91"/>
        <v>0</v>
      </c>
      <c r="JOD70" s="3">
        <f t="shared" si="91"/>
        <v>0</v>
      </c>
      <c r="JOE70" s="3">
        <f t="shared" si="91"/>
        <v>0</v>
      </c>
      <c r="JOF70" s="3">
        <f t="shared" si="91"/>
        <v>0</v>
      </c>
      <c r="JOG70" s="3">
        <f t="shared" si="91"/>
        <v>0</v>
      </c>
      <c r="JOH70" s="3">
        <f t="shared" si="91"/>
        <v>0</v>
      </c>
      <c r="JOI70" s="3">
        <f t="shared" si="91"/>
        <v>0</v>
      </c>
      <c r="JOJ70" s="3">
        <f t="shared" si="91"/>
        <v>0</v>
      </c>
      <c r="JOK70" s="3">
        <f t="shared" si="91"/>
        <v>0</v>
      </c>
      <c r="JOL70" s="3">
        <f t="shared" si="91"/>
        <v>0</v>
      </c>
      <c r="JOM70" s="3">
        <f t="shared" si="91"/>
        <v>0</v>
      </c>
      <c r="JON70" s="3">
        <f t="shared" si="91"/>
        <v>0</v>
      </c>
      <c r="JOO70" s="3">
        <f t="shared" si="91"/>
        <v>0</v>
      </c>
      <c r="JOP70" s="3">
        <f t="shared" si="91"/>
        <v>0</v>
      </c>
      <c r="JOQ70" s="3">
        <f t="shared" si="91"/>
        <v>0</v>
      </c>
      <c r="JOR70" s="3">
        <f t="shared" si="91"/>
        <v>0</v>
      </c>
      <c r="JOS70" s="3">
        <f t="shared" si="91"/>
        <v>0</v>
      </c>
      <c r="JOT70" s="3">
        <f t="shared" si="91"/>
        <v>0</v>
      </c>
      <c r="JOU70" s="3">
        <f t="shared" si="91"/>
        <v>0</v>
      </c>
      <c r="JOV70" s="3">
        <f t="shared" si="91"/>
        <v>0</v>
      </c>
      <c r="JOW70" s="3">
        <f t="shared" si="91"/>
        <v>0</v>
      </c>
      <c r="JOX70" s="3">
        <f t="shared" si="91"/>
        <v>0</v>
      </c>
      <c r="JOY70" s="3">
        <f t="shared" si="91"/>
        <v>0</v>
      </c>
      <c r="JOZ70" s="3">
        <f t="shared" ref="JOZ70:JRK70" si="92">SUM(JOZ59:JOZ68)</f>
        <v>0</v>
      </c>
      <c r="JPA70" s="3">
        <f t="shared" si="92"/>
        <v>0</v>
      </c>
      <c r="JPB70" s="3">
        <f t="shared" si="92"/>
        <v>0</v>
      </c>
      <c r="JPC70" s="3">
        <f t="shared" si="92"/>
        <v>0</v>
      </c>
      <c r="JPD70" s="3">
        <f t="shared" si="92"/>
        <v>0</v>
      </c>
      <c r="JPE70" s="3">
        <f t="shared" si="92"/>
        <v>0</v>
      </c>
      <c r="JPF70" s="3">
        <f t="shared" si="92"/>
        <v>0</v>
      </c>
      <c r="JPG70" s="3">
        <f t="shared" si="92"/>
        <v>0</v>
      </c>
      <c r="JPH70" s="3">
        <f t="shared" si="92"/>
        <v>0</v>
      </c>
      <c r="JPI70" s="3">
        <f t="shared" si="92"/>
        <v>0</v>
      </c>
      <c r="JPJ70" s="3">
        <f t="shared" si="92"/>
        <v>0</v>
      </c>
      <c r="JPK70" s="3">
        <f t="shared" si="92"/>
        <v>0</v>
      </c>
      <c r="JPL70" s="3">
        <f t="shared" si="92"/>
        <v>0</v>
      </c>
      <c r="JPM70" s="3">
        <f t="shared" si="92"/>
        <v>0</v>
      </c>
      <c r="JPN70" s="3">
        <f t="shared" si="92"/>
        <v>0</v>
      </c>
      <c r="JPO70" s="3">
        <f t="shared" si="92"/>
        <v>0</v>
      </c>
      <c r="JPP70" s="3">
        <f t="shared" si="92"/>
        <v>0</v>
      </c>
      <c r="JPQ70" s="3">
        <f t="shared" si="92"/>
        <v>0</v>
      </c>
      <c r="JPR70" s="3">
        <f t="shared" si="92"/>
        <v>0</v>
      </c>
      <c r="JPS70" s="3">
        <f t="shared" si="92"/>
        <v>0</v>
      </c>
      <c r="JPT70" s="3">
        <f t="shared" si="92"/>
        <v>0</v>
      </c>
      <c r="JPU70" s="3">
        <f t="shared" si="92"/>
        <v>0</v>
      </c>
      <c r="JPV70" s="3">
        <f t="shared" si="92"/>
        <v>0</v>
      </c>
      <c r="JPW70" s="3">
        <f t="shared" si="92"/>
        <v>0</v>
      </c>
      <c r="JPX70" s="3">
        <f t="shared" si="92"/>
        <v>0</v>
      </c>
      <c r="JPY70" s="3">
        <f t="shared" si="92"/>
        <v>0</v>
      </c>
      <c r="JPZ70" s="3">
        <f t="shared" si="92"/>
        <v>0</v>
      </c>
      <c r="JQA70" s="3">
        <f t="shared" si="92"/>
        <v>0</v>
      </c>
      <c r="JQB70" s="3">
        <f t="shared" si="92"/>
        <v>0</v>
      </c>
      <c r="JQC70" s="3">
        <f t="shared" si="92"/>
        <v>0</v>
      </c>
      <c r="JQD70" s="3">
        <f t="shared" si="92"/>
        <v>0</v>
      </c>
      <c r="JQE70" s="3">
        <f t="shared" si="92"/>
        <v>0</v>
      </c>
      <c r="JQF70" s="3">
        <f t="shared" si="92"/>
        <v>0</v>
      </c>
      <c r="JQG70" s="3">
        <f t="shared" si="92"/>
        <v>0</v>
      </c>
      <c r="JQH70" s="3">
        <f t="shared" si="92"/>
        <v>0</v>
      </c>
      <c r="JQI70" s="3">
        <f t="shared" si="92"/>
        <v>0</v>
      </c>
      <c r="JQJ70" s="3">
        <f t="shared" si="92"/>
        <v>0</v>
      </c>
      <c r="JQK70" s="3">
        <f t="shared" si="92"/>
        <v>0</v>
      </c>
      <c r="JQL70" s="3">
        <f t="shared" si="92"/>
        <v>0</v>
      </c>
      <c r="JQM70" s="3">
        <f t="shared" si="92"/>
        <v>0</v>
      </c>
      <c r="JQN70" s="3">
        <f t="shared" si="92"/>
        <v>0</v>
      </c>
      <c r="JQO70" s="3">
        <f t="shared" si="92"/>
        <v>0</v>
      </c>
      <c r="JQP70" s="3">
        <f t="shared" si="92"/>
        <v>0</v>
      </c>
      <c r="JQQ70" s="3">
        <f t="shared" si="92"/>
        <v>0</v>
      </c>
      <c r="JQR70" s="3">
        <f t="shared" si="92"/>
        <v>0</v>
      </c>
      <c r="JQS70" s="3">
        <f t="shared" si="92"/>
        <v>0</v>
      </c>
      <c r="JQT70" s="3">
        <f t="shared" si="92"/>
        <v>0</v>
      </c>
      <c r="JQU70" s="3">
        <f t="shared" si="92"/>
        <v>0</v>
      </c>
      <c r="JQV70" s="3">
        <f t="shared" si="92"/>
        <v>0</v>
      </c>
      <c r="JQW70" s="3">
        <f t="shared" si="92"/>
        <v>0</v>
      </c>
      <c r="JQX70" s="3">
        <f t="shared" si="92"/>
        <v>0</v>
      </c>
      <c r="JQY70" s="3">
        <f t="shared" si="92"/>
        <v>0</v>
      </c>
      <c r="JQZ70" s="3">
        <f t="shared" si="92"/>
        <v>0</v>
      </c>
      <c r="JRA70" s="3">
        <f t="shared" si="92"/>
        <v>0</v>
      </c>
      <c r="JRB70" s="3">
        <f t="shared" si="92"/>
        <v>0</v>
      </c>
      <c r="JRC70" s="3">
        <f t="shared" si="92"/>
        <v>0</v>
      </c>
      <c r="JRD70" s="3">
        <f t="shared" si="92"/>
        <v>0</v>
      </c>
      <c r="JRE70" s="3">
        <f t="shared" si="92"/>
        <v>0</v>
      </c>
      <c r="JRF70" s="3">
        <f t="shared" si="92"/>
        <v>0</v>
      </c>
      <c r="JRG70" s="3">
        <f t="shared" si="92"/>
        <v>0</v>
      </c>
      <c r="JRH70" s="3">
        <f t="shared" si="92"/>
        <v>0</v>
      </c>
      <c r="JRI70" s="3">
        <f t="shared" si="92"/>
        <v>0</v>
      </c>
      <c r="JRJ70" s="3">
        <f t="shared" si="92"/>
        <v>0</v>
      </c>
      <c r="JRK70" s="3">
        <f t="shared" si="92"/>
        <v>0</v>
      </c>
      <c r="JRL70" s="3">
        <f t="shared" ref="JRL70:JTW70" si="93">SUM(JRL59:JRL68)</f>
        <v>0</v>
      </c>
      <c r="JRM70" s="3">
        <f t="shared" si="93"/>
        <v>0</v>
      </c>
      <c r="JRN70" s="3">
        <f t="shared" si="93"/>
        <v>0</v>
      </c>
      <c r="JRO70" s="3">
        <f t="shared" si="93"/>
        <v>0</v>
      </c>
      <c r="JRP70" s="3">
        <f t="shared" si="93"/>
        <v>0</v>
      </c>
      <c r="JRQ70" s="3">
        <f t="shared" si="93"/>
        <v>0</v>
      </c>
      <c r="JRR70" s="3">
        <f t="shared" si="93"/>
        <v>0</v>
      </c>
      <c r="JRS70" s="3">
        <f t="shared" si="93"/>
        <v>0</v>
      </c>
      <c r="JRT70" s="3">
        <f t="shared" si="93"/>
        <v>0</v>
      </c>
      <c r="JRU70" s="3">
        <f t="shared" si="93"/>
        <v>0</v>
      </c>
      <c r="JRV70" s="3">
        <f t="shared" si="93"/>
        <v>0</v>
      </c>
      <c r="JRW70" s="3">
        <f t="shared" si="93"/>
        <v>0</v>
      </c>
      <c r="JRX70" s="3">
        <f t="shared" si="93"/>
        <v>0</v>
      </c>
      <c r="JRY70" s="3">
        <f t="shared" si="93"/>
        <v>0</v>
      </c>
      <c r="JRZ70" s="3">
        <f t="shared" si="93"/>
        <v>0</v>
      </c>
      <c r="JSA70" s="3">
        <f t="shared" si="93"/>
        <v>0</v>
      </c>
      <c r="JSB70" s="3">
        <f t="shared" si="93"/>
        <v>0</v>
      </c>
      <c r="JSC70" s="3">
        <f t="shared" si="93"/>
        <v>0</v>
      </c>
      <c r="JSD70" s="3">
        <f t="shared" si="93"/>
        <v>0</v>
      </c>
      <c r="JSE70" s="3">
        <f t="shared" si="93"/>
        <v>0</v>
      </c>
      <c r="JSF70" s="3">
        <f t="shared" si="93"/>
        <v>0</v>
      </c>
      <c r="JSG70" s="3">
        <f t="shared" si="93"/>
        <v>0</v>
      </c>
      <c r="JSH70" s="3">
        <f t="shared" si="93"/>
        <v>0</v>
      </c>
      <c r="JSI70" s="3">
        <f t="shared" si="93"/>
        <v>0</v>
      </c>
      <c r="JSJ70" s="3">
        <f t="shared" si="93"/>
        <v>0</v>
      </c>
      <c r="JSK70" s="3">
        <f t="shared" si="93"/>
        <v>0</v>
      </c>
      <c r="JSL70" s="3">
        <f t="shared" si="93"/>
        <v>0</v>
      </c>
      <c r="JSM70" s="3">
        <f t="shared" si="93"/>
        <v>0</v>
      </c>
      <c r="JSN70" s="3">
        <f t="shared" si="93"/>
        <v>0</v>
      </c>
      <c r="JSO70" s="3">
        <f t="shared" si="93"/>
        <v>0</v>
      </c>
      <c r="JSP70" s="3">
        <f t="shared" si="93"/>
        <v>0</v>
      </c>
      <c r="JSQ70" s="3">
        <f t="shared" si="93"/>
        <v>0</v>
      </c>
      <c r="JSR70" s="3">
        <f t="shared" si="93"/>
        <v>0</v>
      </c>
      <c r="JSS70" s="3">
        <f t="shared" si="93"/>
        <v>0</v>
      </c>
      <c r="JST70" s="3">
        <f t="shared" si="93"/>
        <v>0</v>
      </c>
      <c r="JSU70" s="3">
        <f t="shared" si="93"/>
        <v>0</v>
      </c>
      <c r="JSV70" s="3">
        <f t="shared" si="93"/>
        <v>0</v>
      </c>
      <c r="JSW70" s="3">
        <f t="shared" si="93"/>
        <v>0</v>
      </c>
      <c r="JSX70" s="3">
        <f t="shared" si="93"/>
        <v>0</v>
      </c>
      <c r="JSY70" s="3">
        <f t="shared" si="93"/>
        <v>0</v>
      </c>
      <c r="JSZ70" s="3">
        <f t="shared" si="93"/>
        <v>0</v>
      </c>
      <c r="JTA70" s="3">
        <f t="shared" si="93"/>
        <v>0</v>
      </c>
      <c r="JTB70" s="3">
        <f t="shared" si="93"/>
        <v>0</v>
      </c>
      <c r="JTC70" s="3">
        <f t="shared" si="93"/>
        <v>0</v>
      </c>
      <c r="JTD70" s="3">
        <f t="shared" si="93"/>
        <v>0</v>
      </c>
      <c r="JTE70" s="3">
        <f t="shared" si="93"/>
        <v>0</v>
      </c>
      <c r="JTF70" s="3">
        <f t="shared" si="93"/>
        <v>0</v>
      </c>
      <c r="JTG70" s="3">
        <f t="shared" si="93"/>
        <v>0</v>
      </c>
      <c r="JTH70" s="3">
        <f t="shared" si="93"/>
        <v>0</v>
      </c>
      <c r="JTI70" s="3">
        <f t="shared" si="93"/>
        <v>0</v>
      </c>
      <c r="JTJ70" s="3">
        <f t="shared" si="93"/>
        <v>0</v>
      </c>
      <c r="JTK70" s="3">
        <f t="shared" si="93"/>
        <v>0</v>
      </c>
      <c r="JTL70" s="3">
        <f t="shared" si="93"/>
        <v>0</v>
      </c>
      <c r="JTM70" s="3">
        <f t="shared" si="93"/>
        <v>0</v>
      </c>
      <c r="JTN70" s="3">
        <f t="shared" si="93"/>
        <v>0</v>
      </c>
      <c r="JTO70" s="3">
        <f t="shared" si="93"/>
        <v>0</v>
      </c>
      <c r="JTP70" s="3">
        <f t="shared" si="93"/>
        <v>0</v>
      </c>
      <c r="JTQ70" s="3">
        <f t="shared" si="93"/>
        <v>0</v>
      </c>
      <c r="JTR70" s="3">
        <f t="shared" si="93"/>
        <v>0</v>
      </c>
      <c r="JTS70" s="3">
        <f t="shared" si="93"/>
        <v>0</v>
      </c>
      <c r="JTT70" s="3">
        <f t="shared" si="93"/>
        <v>0</v>
      </c>
      <c r="JTU70" s="3">
        <f t="shared" si="93"/>
        <v>0</v>
      </c>
      <c r="JTV70" s="3">
        <f t="shared" si="93"/>
        <v>0</v>
      </c>
      <c r="JTW70" s="3">
        <f t="shared" si="93"/>
        <v>0</v>
      </c>
      <c r="JTX70" s="3">
        <f t="shared" ref="JTX70:JWI70" si="94">SUM(JTX59:JTX68)</f>
        <v>0</v>
      </c>
      <c r="JTY70" s="3">
        <f t="shared" si="94"/>
        <v>0</v>
      </c>
      <c r="JTZ70" s="3">
        <f t="shared" si="94"/>
        <v>0</v>
      </c>
      <c r="JUA70" s="3">
        <f t="shared" si="94"/>
        <v>0</v>
      </c>
      <c r="JUB70" s="3">
        <f t="shared" si="94"/>
        <v>0</v>
      </c>
      <c r="JUC70" s="3">
        <f t="shared" si="94"/>
        <v>0</v>
      </c>
      <c r="JUD70" s="3">
        <f t="shared" si="94"/>
        <v>0</v>
      </c>
      <c r="JUE70" s="3">
        <f t="shared" si="94"/>
        <v>0</v>
      </c>
      <c r="JUF70" s="3">
        <f t="shared" si="94"/>
        <v>0</v>
      </c>
      <c r="JUG70" s="3">
        <f t="shared" si="94"/>
        <v>0</v>
      </c>
      <c r="JUH70" s="3">
        <f t="shared" si="94"/>
        <v>0</v>
      </c>
      <c r="JUI70" s="3">
        <f t="shared" si="94"/>
        <v>0</v>
      </c>
      <c r="JUJ70" s="3">
        <f t="shared" si="94"/>
        <v>0</v>
      </c>
      <c r="JUK70" s="3">
        <f t="shared" si="94"/>
        <v>0</v>
      </c>
      <c r="JUL70" s="3">
        <f t="shared" si="94"/>
        <v>0</v>
      </c>
      <c r="JUM70" s="3">
        <f t="shared" si="94"/>
        <v>0</v>
      </c>
      <c r="JUN70" s="3">
        <f t="shared" si="94"/>
        <v>0</v>
      </c>
      <c r="JUO70" s="3">
        <f t="shared" si="94"/>
        <v>0</v>
      </c>
      <c r="JUP70" s="3">
        <f t="shared" si="94"/>
        <v>0</v>
      </c>
      <c r="JUQ70" s="3">
        <f t="shared" si="94"/>
        <v>0</v>
      </c>
      <c r="JUR70" s="3">
        <f t="shared" si="94"/>
        <v>0</v>
      </c>
      <c r="JUS70" s="3">
        <f t="shared" si="94"/>
        <v>0</v>
      </c>
      <c r="JUT70" s="3">
        <f t="shared" si="94"/>
        <v>0</v>
      </c>
      <c r="JUU70" s="3">
        <f t="shared" si="94"/>
        <v>0</v>
      </c>
      <c r="JUV70" s="3">
        <f t="shared" si="94"/>
        <v>0</v>
      </c>
      <c r="JUW70" s="3">
        <f t="shared" si="94"/>
        <v>0</v>
      </c>
      <c r="JUX70" s="3">
        <f t="shared" si="94"/>
        <v>0</v>
      </c>
      <c r="JUY70" s="3">
        <f t="shared" si="94"/>
        <v>0</v>
      </c>
      <c r="JUZ70" s="3">
        <f t="shared" si="94"/>
        <v>0</v>
      </c>
      <c r="JVA70" s="3">
        <f t="shared" si="94"/>
        <v>0</v>
      </c>
      <c r="JVB70" s="3">
        <f t="shared" si="94"/>
        <v>0</v>
      </c>
      <c r="JVC70" s="3">
        <f t="shared" si="94"/>
        <v>0</v>
      </c>
      <c r="JVD70" s="3">
        <f t="shared" si="94"/>
        <v>0</v>
      </c>
      <c r="JVE70" s="3">
        <f t="shared" si="94"/>
        <v>0</v>
      </c>
      <c r="JVF70" s="3">
        <f t="shared" si="94"/>
        <v>0</v>
      </c>
      <c r="JVG70" s="3">
        <f t="shared" si="94"/>
        <v>0</v>
      </c>
      <c r="JVH70" s="3">
        <f t="shared" si="94"/>
        <v>0</v>
      </c>
      <c r="JVI70" s="3">
        <f t="shared" si="94"/>
        <v>0</v>
      </c>
      <c r="JVJ70" s="3">
        <f t="shared" si="94"/>
        <v>0</v>
      </c>
      <c r="JVK70" s="3">
        <f t="shared" si="94"/>
        <v>0</v>
      </c>
      <c r="JVL70" s="3">
        <f t="shared" si="94"/>
        <v>0</v>
      </c>
      <c r="JVM70" s="3">
        <f t="shared" si="94"/>
        <v>0</v>
      </c>
      <c r="JVN70" s="3">
        <f t="shared" si="94"/>
        <v>0</v>
      </c>
      <c r="JVO70" s="3">
        <f t="shared" si="94"/>
        <v>0</v>
      </c>
      <c r="JVP70" s="3">
        <f t="shared" si="94"/>
        <v>0</v>
      </c>
      <c r="JVQ70" s="3">
        <f t="shared" si="94"/>
        <v>0</v>
      </c>
      <c r="JVR70" s="3">
        <f t="shared" si="94"/>
        <v>0</v>
      </c>
      <c r="JVS70" s="3">
        <f t="shared" si="94"/>
        <v>0</v>
      </c>
      <c r="JVT70" s="3">
        <f t="shared" si="94"/>
        <v>0</v>
      </c>
      <c r="JVU70" s="3">
        <f t="shared" si="94"/>
        <v>0</v>
      </c>
      <c r="JVV70" s="3">
        <f t="shared" si="94"/>
        <v>0</v>
      </c>
      <c r="JVW70" s="3">
        <f t="shared" si="94"/>
        <v>0</v>
      </c>
      <c r="JVX70" s="3">
        <f t="shared" si="94"/>
        <v>0</v>
      </c>
      <c r="JVY70" s="3">
        <f t="shared" si="94"/>
        <v>0</v>
      </c>
      <c r="JVZ70" s="3">
        <f t="shared" si="94"/>
        <v>0</v>
      </c>
      <c r="JWA70" s="3">
        <f t="shared" si="94"/>
        <v>0</v>
      </c>
      <c r="JWB70" s="3">
        <f t="shared" si="94"/>
        <v>0</v>
      </c>
      <c r="JWC70" s="3">
        <f t="shared" si="94"/>
        <v>0</v>
      </c>
      <c r="JWD70" s="3">
        <f t="shared" si="94"/>
        <v>0</v>
      </c>
      <c r="JWE70" s="3">
        <f t="shared" si="94"/>
        <v>0</v>
      </c>
      <c r="JWF70" s="3">
        <f t="shared" si="94"/>
        <v>0</v>
      </c>
      <c r="JWG70" s="3">
        <f t="shared" si="94"/>
        <v>0</v>
      </c>
      <c r="JWH70" s="3">
        <f t="shared" si="94"/>
        <v>0</v>
      </c>
      <c r="JWI70" s="3">
        <f t="shared" si="94"/>
        <v>0</v>
      </c>
      <c r="JWJ70" s="3">
        <f t="shared" ref="JWJ70:JYU70" si="95">SUM(JWJ59:JWJ68)</f>
        <v>0</v>
      </c>
      <c r="JWK70" s="3">
        <f t="shared" si="95"/>
        <v>0</v>
      </c>
      <c r="JWL70" s="3">
        <f t="shared" si="95"/>
        <v>0</v>
      </c>
      <c r="JWM70" s="3">
        <f t="shared" si="95"/>
        <v>0</v>
      </c>
      <c r="JWN70" s="3">
        <f t="shared" si="95"/>
        <v>0</v>
      </c>
      <c r="JWO70" s="3">
        <f t="shared" si="95"/>
        <v>0</v>
      </c>
      <c r="JWP70" s="3">
        <f t="shared" si="95"/>
        <v>0</v>
      </c>
      <c r="JWQ70" s="3">
        <f t="shared" si="95"/>
        <v>0</v>
      </c>
      <c r="JWR70" s="3">
        <f t="shared" si="95"/>
        <v>0</v>
      </c>
      <c r="JWS70" s="3">
        <f t="shared" si="95"/>
        <v>0</v>
      </c>
      <c r="JWT70" s="3">
        <f t="shared" si="95"/>
        <v>0</v>
      </c>
      <c r="JWU70" s="3">
        <f t="shared" si="95"/>
        <v>0</v>
      </c>
      <c r="JWV70" s="3">
        <f t="shared" si="95"/>
        <v>0</v>
      </c>
      <c r="JWW70" s="3">
        <f t="shared" si="95"/>
        <v>0</v>
      </c>
      <c r="JWX70" s="3">
        <f t="shared" si="95"/>
        <v>0</v>
      </c>
      <c r="JWY70" s="3">
        <f t="shared" si="95"/>
        <v>0</v>
      </c>
      <c r="JWZ70" s="3">
        <f t="shared" si="95"/>
        <v>0</v>
      </c>
      <c r="JXA70" s="3">
        <f t="shared" si="95"/>
        <v>0</v>
      </c>
      <c r="JXB70" s="3">
        <f t="shared" si="95"/>
        <v>0</v>
      </c>
      <c r="JXC70" s="3">
        <f t="shared" si="95"/>
        <v>0</v>
      </c>
      <c r="JXD70" s="3">
        <f t="shared" si="95"/>
        <v>0</v>
      </c>
      <c r="JXE70" s="3">
        <f t="shared" si="95"/>
        <v>0</v>
      </c>
      <c r="JXF70" s="3">
        <f t="shared" si="95"/>
        <v>0</v>
      </c>
      <c r="JXG70" s="3">
        <f t="shared" si="95"/>
        <v>0</v>
      </c>
      <c r="JXH70" s="3">
        <f t="shared" si="95"/>
        <v>0</v>
      </c>
      <c r="JXI70" s="3">
        <f t="shared" si="95"/>
        <v>0</v>
      </c>
      <c r="JXJ70" s="3">
        <f t="shared" si="95"/>
        <v>0</v>
      </c>
      <c r="JXK70" s="3">
        <f t="shared" si="95"/>
        <v>0</v>
      </c>
      <c r="JXL70" s="3">
        <f t="shared" si="95"/>
        <v>0</v>
      </c>
      <c r="JXM70" s="3">
        <f t="shared" si="95"/>
        <v>0</v>
      </c>
      <c r="JXN70" s="3">
        <f t="shared" si="95"/>
        <v>0</v>
      </c>
      <c r="JXO70" s="3">
        <f t="shared" si="95"/>
        <v>0</v>
      </c>
      <c r="JXP70" s="3">
        <f t="shared" si="95"/>
        <v>0</v>
      </c>
      <c r="JXQ70" s="3">
        <f t="shared" si="95"/>
        <v>0</v>
      </c>
      <c r="JXR70" s="3">
        <f t="shared" si="95"/>
        <v>0</v>
      </c>
      <c r="JXS70" s="3">
        <f t="shared" si="95"/>
        <v>0</v>
      </c>
      <c r="JXT70" s="3">
        <f t="shared" si="95"/>
        <v>0</v>
      </c>
      <c r="JXU70" s="3">
        <f t="shared" si="95"/>
        <v>0</v>
      </c>
      <c r="JXV70" s="3">
        <f t="shared" si="95"/>
        <v>0</v>
      </c>
      <c r="JXW70" s="3">
        <f t="shared" si="95"/>
        <v>0</v>
      </c>
      <c r="JXX70" s="3">
        <f t="shared" si="95"/>
        <v>0</v>
      </c>
      <c r="JXY70" s="3">
        <f t="shared" si="95"/>
        <v>0</v>
      </c>
      <c r="JXZ70" s="3">
        <f t="shared" si="95"/>
        <v>0</v>
      </c>
      <c r="JYA70" s="3">
        <f t="shared" si="95"/>
        <v>0</v>
      </c>
      <c r="JYB70" s="3">
        <f t="shared" si="95"/>
        <v>0</v>
      </c>
      <c r="JYC70" s="3">
        <f t="shared" si="95"/>
        <v>0</v>
      </c>
      <c r="JYD70" s="3">
        <f t="shared" si="95"/>
        <v>0</v>
      </c>
      <c r="JYE70" s="3">
        <f t="shared" si="95"/>
        <v>0</v>
      </c>
      <c r="JYF70" s="3">
        <f t="shared" si="95"/>
        <v>0</v>
      </c>
      <c r="JYG70" s="3">
        <f t="shared" si="95"/>
        <v>0</v>
      </c>
      <c r="JYH70" s="3">
        <f t="shared" si="95"/>
        <v>0</v>
      </c>
      <c r="JYI70" s="3">
        <f t="shared" si="95"/>
        <v>0</v>
      </c>
      <c r="JYJ70" s="3">
        <f t="shared" si="95"/>
        <v>0</v>
      </c>
      <c r="JYK70" s="3">
        <f t="shared" si="95"/>
        <v>0</v>
      </c>
      <c r="JYL70" s="3">
        <f t="shared" si="95"/>
        <v>0</v>
      </c>
      <c r="JYM70" s="3">
        <f t="shared" si="95"/>
        <v>0</v>
      </c>
      <c r="JYN70" s="3">
        <f t="shared" si="95"/>
        <v>0</v>
      </c>
      <c r="JYO70" s="3">
        <f t="shared" si="95"/>
        <v>0</v>
      </c>
      <c r="JYP70" s="3">
        <f t="shared" si="95"/>
        <v>0</v>
      </c>
      <c r="JYQ70" s="3">
        <f t="shared" si="95"/>
        <v>0</v>
      </c>
      <c r="JYR70" s="3">
        <f t="shared" si="95"/>
        <v>0</v>
      </c>
      <c r="JYS70" s="3">
        <f t="shared" si="95"/>
        <v>0</v>
      </c>
      <c r="JYT70" s="3">
        <f t="shared" si="95"/>
        <v>0</v>
      </c>
      <c r="JYU70" s="3">
        <f t="shared" si="95"/>
        <v>0</v>
      </c>
      <c r="JYV70" s="3">
        <f t="shared" ref="JYV70:KBG70" si="96">SUM(JYV59:JYV68)</f>
        <v>0</v>
      </c>
      <c r="JYW70" s="3">
        <f t="shared" si="96"/>
        <v>0</v>
      </c>
      <c r="JYX70" s="3">
        <f t="shared" si="96"/>
        <v>0</v>
      </c>
      <c r="JYY70" s="3">
        <f t="shared" si="96"/>
        <v>0</v>
      </c>
      <c r="JYZ70" s="3">
        <f t="shared" si="96"/>
        <v>0</v>
      </c>
      <c r="JZA70" s="3">
        <f t="shared" si="96"/>
        <v>0</v>
      </c>
      <c r="JZB70" s="3">
        <f t="shared" si="96"/>
        <v>0</v>
      </c>
      <c r="JZC70" s="3">
        <f t="shared" si="96"/>
        <v>0</v>
      </c>
      <c r="JZD70" s="3">
        <f t="shared" si="96"/>
        <v>0</v>
      </c>
      <c r="JZE70" s="3">
        <f t="shared" si="96"/>
        <v>0</v>
      </c>
      <c r="JZF70" s="3">
        <f t="shared" si="96"/>
        <v>0</v>
      </c>
      <c r="JZG70" s="3">
        <f t="shared" si="96"/>
        <v>0</v>
      </c>
      <c r="JZH70" s="3">
        <f t="shared" si="96"/>
        <v>0</v>
      </c>
      <c r="JZI70" s="3">
        <f t="shared" si="96"/>
        <v>0</v>
      </c>
      <c r="JZJ70" s="3">
        <f t="shared" si="96"/>
        <v>0</v>
      </c>
      <c r="JZK70" s="3">
        <f t="shared" si="96"/>
        <v>0</v>
      </c>
      <c r="JZL70" s="3">
        <f t="shared" si="96"/>
        <v>0</v>
      </c>
      <c r="JZM70" s="3">
        <f t="shared" si="96"/>
        <v>0</v>
      </c>
      <c r="JZN70" s="3">
        <f t="shared" si="96"/>
        <v>0</v>
      </c>
      <c r="JZO70" s="3">
        <f t="shared" si="96"/>
        <v>0</v>
      </c>
      <c r="JZP70" s="3">
        <f t="shared" si="96"/>
        <v>0</v>
      </c>
      <c r="JZQ70" s="3">
        <f t="shared" si="96"/>
        <v>0</v>
      </c>
      <c r="JZR70" s="3">
        <f t="shared" si="96"/>
        <v>0</v>
      </c>
      <c r="JZS70" s="3">
        <f t="shared" si="96"/>
        <v>0</v>
      </c>
      <c r="JZT70" s="3">
        <f t="shared" si="96"/>
        <v>0</v>
      </c>
      <c r="JZU70" s="3">
        <f t="shared" si="96"/>
        <v>0</v>
      </c>
      <c r="JZV70" s="3">
        <f t="shared" si="96"/>
        <v>0</v>
      </c>
      <c r="JZW70" s="3">
        <f t="shared" si="96"/>
        <v>0</v>
      </c>
      <c r="JZX70" s="3">
        <f t="shared" si="96"/>
        <v>0</v>
      </c>
      <c r="JZY70" s="3">
        <f t="shared" si="96"/>
        <v>0</v>
      </c>
      <c r="JZZ70" s="3">
        <f t="shared" si="96"/>
        <v>0</v>
      </c>
      <c r="KAA70" s="3">
        <f t="shared" si="96"/>
        <v>0</v>
      </c>
      <c r="KAB70" s="3">
        <f t="shared" si="96"/>
        <v>0</v>
      </c>
      <c r="KAC70" s="3">
        <f t="shared" si="96"/>
        <v>0</v>
      </c>
      <c r="KAD70" s="3">
        <f t="shared" si="96"/>
        <v>0</v>
      </c>
      <c r="KAE70" s="3">
        <f t="shared" si="96"/>
        <v>0</v>
      </c>
      <c r="KAF70" s="3">
        <f t="shared" si="96"/>
        <v>0</v>
      </c>
      <c r="KAG70" s="3">
        <f t="shared" si="96"/>
        <v>0</v>
      </c>
      <c r="KAH70" s="3">
        <f t="shared" si="96"/>
        <v>0</v>
      </c>
      <c r="KAI70" s="3">
        <f t="shared" si="96"/>
        <v>0</v>
      </c>
      <c r="KAJ70" s="3">
        <f t="shared" si="96"/>
        <v>0</v>
      </c>
      <c r="KAK70" s="3">
        <f t="shared" si="96"/>
        <v>0</v>
      </c>
      <c r="KAL70" s="3">
        <f t="shared" si="96"/>
        <v>0</v>
      </c>
      <c r="KAM70" s="3">
        <f t="shared" si="96"/>
        <v>0</v>
      </c>
      <c r="KAN70" s="3">
        <f t="shared" si="96"/>
        <v>0</v>
      </c>
      <c r="KAO70" s="3">
        <f t="shared" si="96"/>
        <v>0</v>
      </c>
      <c r="KAP70" s="3">
        <f t="shared" si="96"/>
        <v>0</v>
      </c>
      <c r="KAQ70" s="3">
        <f t="shared" si="96"/>
        <v>0</v>
      </c>
      <c r="KAR70" s="3">
        <f t="shared" si="96"/>
        <v>0</v>
      </c>
      <c r="KAS70" s="3">
        <f t="shared" si="96"/>
        <v>0</v>
      </c>
      <c r="KAT70" s="3">
        <f t="shared" si="96"/>
        <v>0</v>
      </c>
      <c r="KAU70" s="3">
        <f t="shared" si="96"/>
        <v>0</v>
      </c>
      <c r="KAV70" s="3">
        <f t="shared" si="96"/>
        <v>0</v>
      </c>
      <c r="KAW70" s="3">
        <f t="shared" si="96"/>
        <v>0</v>
      </c>
      <c r="KAX70" s="3">
        <f t="shared" si="96"/>
        <v>0</v>
      </c>
      <c r="KAY70" s="3">
        <f t="shared" si="96"/>
        <v>0</v>
      </c>
      <c r="KAZ70" s="3">
        <f t="shared" si="96"/>
        <v>0</v>
      </c>
      <c r="KBA70" s="3">
        <f t="shared" si="96"/>
        <v>0</v>
      </c>
      <c r="KBB70" s="3">
        <f t="shared" si="96"/>
        <v>0</v>
      </c>
      <c r="KBC70" s="3">
        <f t="shared" si="96"/>
        <v>0</v>
      </c>
      <c r="KBD70" s="3">
        <f t="shared" si="96"/>
        <v>0</v>
      </c>
      <c r="KBE70" s="3">
        <f t="shared" si="96"/>
        <v>0</v>
      </c>
      <c r="KBF70" s="3">
        <f t="shared" si="96"/>
        <v>0</v>
      </c>
      <c r="KBG70" s="3">
        <f t="shared" si="96"/>
        <v>0</v>
      </c>
      <c r="KBH70" s="3">
        <f t="shared" ref="KBH70:KDS70" si="97">SUM(KBH59:KBH68)</f>
        <v>0</v>
      </c>
      <c r="KBI70" s="3">
        <f t="shared" si="97"/>
        <v>0</v>
      </c>
      <c r="KBJ70" s="3">
        <f t="shared" si="97"/>
        <v>0</v>
      </c>
      <c r="KBK70" s="3">
        <f t="shared" si="97"/>
        <v>0</v>
      </c>
      <c r="KBL70" s="3">
        <f t="shared" si="97"/>
        <v>0</v>
      </c>
      <c r="KBM70" s="3">
        <f t="shared" si="97"/>
        <v>0</v>
      </c>
      <c r="KBN70" s="3">
        <f t="shared" si="97"/>
        <v>0</v>
      </c>
      <c r="KBO70" s="3">
        <f t="shared" si="97"/>
        <v>0</v>
      </c>
      <c r="KBP70" s="3">
        <f t="shared" si="97"/>
        <v>0</v>
      </c>
      <c r="KBQ70" s="3">
        <f t="shared" si="97"/>
        <v>0</v>
      </c>
      <c r="KBR70" s="3">
        <f t="shared" si="97"/>
        <v>0</v>
      </c>
      <c r="KBS70" s="3">
        <f t="shared" si="97"/>
        <v>0</v>
      </c>
      <c r="KBT70" s="3">
        <f t="shared" si="97"/>
        <v>0</v>
      </c>
      <c r="KBU70" s="3">
        <f t="shared" si="97"/>
        <v>0</v>
      </c>
      <c r="KBV70" s="3">
        <f t="shared" si="97"/>
        <v>0</v>
      </c>
      <c r="KBW70" s="3">
        <f t="shared" si="97"/>
        <v>0</v>
      </c>
      <c r="KBX70" s="3">
        <f t="shared" si="97"/>
        <v>0</v>
      </c>
      <c r="KBY70" s="3">
        <f t="shared" si="97"/>
        <v>0</v>
      </c>
      <c r="KBZ70" s="3">
        <f t="shared" si="97"/>
        <v>0</v>
      </c>
      <c r="KCA70" s="3">
        <f t="shared" si="97"/>
        <v>0</v>
      </c>
      <c r="KCB70" s="3">
        <f t="shared" si="97"/>
        <v>0</v>
      </c>
      <c r="KCC70" s="3">
        <f t="shared" si="97"/>
        <v>0</v>
      </c>
      <c r="KCD70" s="3">
        <f t="shared" si="97"/>
        <v>0</v>
      </c>
      <c r="KCE70" s="3">
        <f t="shared" si="97"/>
        <v>0</v>
      </c>
      <c r="KCF70" s="3">
        <f t="shared" si="97"/>
        <v>0</v>
      </c>
      <c r="KCG70" s="3">
        <f t="shared" si="97"/>
        <v>0</v>
      </c>
      <c r="KCH70" s="3">
        <f t="shared" si="97"/>
        <v>0</v>
      </c>
      <c r="KCI70" s="3">
        <f t="shared" si="97"/>
        <v>0</v>
      </c>
      <c r="KCJ70" s="3">
        <f t="shared" si="97"/>
        <v>0</v>
      </c>
      <c r="KCK70" s="3">
        <f t="shared" si="97"/>
        <v>0</v>
      </c>
      <c r="KCL70" s="3">
        <f t="shared" si="97"/>
        <v>0</v>
      </c>
      <c r="KCM70" s="3">
        <f t="shared" si="97"/>
        <v>0</v>
      </c>
      <c r="KCN70" s="3">
        <f t="shared" si="97"/>
        <v>0</v>
      </c>
      <c r="KCO70" s="3">
        <f t="shared" si="97"/>
        <v>0</v>
      </c>
      <c r="KCP70" s="3">
        <f t="shared" si="97"/>
        <v>0</v>
      </c>
      <c r="KCQ70" s="3">
        <f t="shared" si="97"/>
        <v>0</v>
      </c>
      <c r="KCR70" s="3">
        <f t="shared" si="97"/>
        <v>0</v>
      </c>
      <c r="KCS70" s="3">
        <f t="shared" si="97"/>
        <v>0</v>
      </c>
      <c r="KCT70" s="3">
        <f t="shared" si="97"/>
        <v>0</v>
      </c>
      <c r="KCU70" s="3">
        <f t="shared" si="97"/>
        <v>0</v>
      </c>
      <c r="KCV70" s="3">
        <f t="shared" si="97"/>
        <v>0</v>
      </c>
      <c r="KCW70" s="3">
        <f t="shared" si="97"/>
        <v>0</v>
      </c>
      <c r="KCX70" s="3">
        <f t="shared" si="97"/>
        <v>0</v>
      </c>
      <c r="KCY70" s="3">
        <f t="shared" si="97"/>
        <v>0</v>
      </c>
      <c r="KCZ70" s="3">
        <f t="shared" si="97"/>
        <v>0</v>
      </c>
      <c r="KDA70" s="3">
        <f t="shared" si="97"/>
        <v>0</v>
      </c>
      <c r="KDB70" s="3">
        <f t="shared" si="97"/>
        <v>0</v>
      </c>
      <c r="KDC70" s="3">
        <f t="shared" si="97"/>
        <v>0</v>
      </c>
      <c r="KDD70" s="3">
        <f t="shared" si="97"/>
        <v>0</v>
      </c>
      <c r="KDE70" s="3">
        <f t="shared" si="97"/>
        <v>0</v>
      </c>
      <c r="KDF70" s="3">
        <f t="shared" si="97"/>
        <v>0</v>
      </c>
      <c r="KDG70" s="3">
        <f t="shared" si="97"/>
        <v>0</v>
      </c>
      <c r="KDH70" s="3">
        <f t="shared" si="97"/>
        <v>0</v>
      </c>
      <c r="KDI70" s="3">
        <f t="shared" si="97"/>
        <v>0</v>
      </c>
      <c r="KDJ70" s="3">
        <f t="shared" si="97"/>
        <v>0</v>
      </c>
      <c r="KDK70" s="3">
        <f t="shared" si="97"/>
        <v>0</v>
      </c>
      <c r="KDL70" s="3">
        <f t="shared" si="97"/>
        <v>0</v>
      </c>
      <c r="KDM70" s="3">
        <f t="shared" si="97"/>
        <v>0</v>
      </c>
      <c r="KDN70" s="3">
        <f t="shared" si="97"/>
        <v>0</v>
      </c>
      <c r="KDO70" s="3">
        <f t="shared" si="97"/>
        <v>0</v>
      </c>
      <c r="KDP70" s="3">
        <f t="shared" si="97"/>
        <v>0</v>
      </c>
      <c r="KDQ70" s="3">
        <f t="shared" si="97"/>
        <v>0</v>
      </c>
      <c r="KDR70" s="3">
        <f t="shared" si="97"/>
        <v>0</v>
      </c>
      <c r="KDS70" s="3">
        <f t="shared" si="97"/>
        <v>0</v>
      </c>
      <c r="KDT70" s="3">
        <f t="shared" ref="KDT70:KGE70" si="98">SUM(KDT59:KDT68)</f>
        <v>0</v>
      </c>
      <c r="KDU70" s="3">
        <f t="shared" si="98"/>
        <v>0</v>
      </c>
      <c r="KDV70" s="3">
        <f t="shared" si="98"/>
        <v>0</v>
      </c>
      <c r="KDW70" s="3">
        <f t="shared" si="98"/>
        <v>0</v>
      </c>
      <c r="KDX70" s="3">
        <f t="shared" si="98"/>
        <v>0</v>
      </c>
      <c r="KDY70" s="3">
        <f t="shared" si="98"/>
        <v>0</v>
      </c>
      <c r="KDZ70" s="3">
        <f t="shared" si="98"/>
        <v>0</v>
      </c>
      <c r="KEA70" s="3">
        <f t="shared" si="98"/>
        <v>0</v>
      </c>
      <c r="KEB70" s="3">
        <f t="shared" si="98"/>
        <v>0</v>
      </c>
      <c r="KEC70" s="3">
        <f t="shared" si="98"/>
        <v>0</v>
      </c>
      <c r="KED70" s="3">
        <f t="shared" si="98"/>
        <v>0</v>
      </c>
      <c r="KEE70" s="3">
        <f t="shared" si="98"/>
        <v>0</v>
      </c>
      <c r="KEF70" s="3">
        <f t="shared" si="98"/>
        <v>0</v>
      </c>
      <c r="KEG70" s="3">
        <f t="shared" si="98"/>
        <v>0</v>
      </c>
      <c r="KEH70" s="3">
        <f t="shared" si="98"/>
        <v>0</v>
      </c>
      <c r="KEI70" s="3">
        <f t="shared" si="98"/>
        <v>0</v>
      </c>
      <c r="KEJ70" s="3">
        <f t="shared" si="98"/>
        <v>0</v>
      </c>
      <c r="KEK70" s="3">
        <f t="shared" si="98"/>
        <v>0</v>
      </c>
      <c r="KEL70" s="3">
        <f t="shared" si="98"/>
        <v>0</v>
      </c>
      <c r="KEM70" s="3">
        <f t="shared" si="98"/>
        <v>0</v>
      </c>
      <c r="KEN70" s="3">
        <f t="shared" si="98"/>
        <v>0</v>
      </c>
      <c r="KEO70" s="3">
        <f t="shared" si="98"/>
        <v>0</v>
      </c>
      <c r="KEP70" s="3">
        <f t="shared" si="98"/>
        <v>0</v>
      </c>
      <c r="KEQ70" s="3">
        <f t="shared" si="98"/>
        <v>0</v>
      </c>
      <c r="KER70" s="3">
        <f t="shared" si="98"/>
        <v>0</v>
      </c>
      <c r="KES70" s="3">
        <f t="shared" si="98"/>
        <v>0</v>
      </c>
      <c r="KET70" s="3">
        <f t="shared" si="98"/>
        <v>0</v>
      </c>
      <c r="KEU70" s="3">
        <f t="shared" si="98"/>
        <v>0</v>
      </c>
      <c r="KEV70" s="3">
        <f t="shared" si="98"/>
        <v>0</v>
      </c>
      <c r="KEW70" s="3">
        <f t="shared" si="98"/>
        <v>0</v>
      </c>
      <c r="KEX70" s="3">
        <f t="shared" si="98"/>
        <v>0</v>
      </c>
      <c r="KEY70" s="3">
        <f t="shared" si="98"/>
        <v>0</v>
      </c>
      <c r="KEZ70" s="3">
        <f t="shared" si="98"/>
        <v>0</v>
      </c>
      <c r="KFA70" s="3">
        <f t="shared" si="98"/>
        <v>0</v>
      </c>
      <c r="KFB70" s="3">
        <f t="shared" si="98"/>
        <v>0</v>
      </c>
      <c r="KFC70" s="3">
        <f t="shared" si="98"/>
        <v>0</v>
      </c>
      <c r="KFD70" s="3">
        <f t="shared" si="98"/>
        <v>0</v>
      </c>
      <c r="KFE70" s="3">
        <f t="shared" si="98"/>
        <v>0</v>
      </c>
      <c r="KFF70" s="3">
        <f t="shared" si="98"/>
        <v>0</v>
      </c>
      <c r="KFG70" s="3">
        <f t="shared" si="98"/>
        <v>0</v>
      </c>
      <c r="KFH70" s="3">
        <f t="shared" si="98"/>
        <v>0</v>
      </c>
      <c r="KFI70" s="3">
        <f t="shared" si="98"/>
        <v>0</v>
      </c>
      <c r="KFJ70" s="3">
        <f t="shared" si="98"/>
        <v>0</v>
      </c>
      <c r="KFK70" s="3">
        <f t="shared" si="98"/>
        <v>0</v>
      </c>
      <c r="KFL70" s="3">
        <f t="shared" si="98"/>
        <v>0</v>
      </c>
      <c r="KFM70" s="3">
        <f t="shared" si="98"/>
        <v>0</v>
      </c>
      <c r="KFN70" s="3">
        <f t="shared" si="98"/>
        <v>0</v>
      </c>
      <c r="KFO70" s="3">
        <f t="shared" si="98"/>
        <v>0</v>
      </c>
      <c r="KFP70" s="3">
        <f t="shared" si="98"/>
        <v>0</v>
      </c>
      <c r="KFQ70" s="3">
        <f t="shared" si="98"/>
        <v>0</v>
      </c>
      <c r="KFR70" s="3">
        <f t="shared" si="98"/>
        <v>0</v>
      </c>
      <c r="KFS70" s="3">
        <f t="shared" si="98"/>
        <v>0</v>
      </c>
      <c r="KFT70" s="3">
        <f t="shared" si="98"/>
        <v>0</v>
      </c>
      <c r="KFU70" s="3">
        <f t="shared" si="98"/>
        <v>0</v>
      </c>
      <c r="KFV70" s="3">
        <f t="shared" si="98"/>
        <v>0</v>
      </c>
      <c r="KFW70" s="3">
        <f t="shared" si="98"/>
        <v>0</v>
      </c>
      <c r="KFX70" s="3">
        <f t="shared" si="98"/>
        <v>0</v>
      </c>
      <c r="KFY70" s="3">
        <f t="shared" si="98"/>
        <v>0</v>
      </c>
      <c r="KFZ70" s="3">
        <f t="shared" si="98"/>
        <v>0</v>
      </c>
      <c r="KGA70" s="3">
        <f t="shared" si="98"/>
        <v>0</v>
      </c>
      <c r="KGB70" s="3">
        <f t="shared" si="98"/>
        <v>0</v>
      </c>
      <c r="KGC70" s="3">
        <f t="shared" si="98"/>
        <v>0</v>
      </c>
      <c r="KGD70" s="3">
        <f t="shared" si="98"/>
        <v>0</v>
      </c>
      <c r="KGE70" s="3">
        <f t="shared" si="98"/>
        <v>0</v>
      </c>
      <c r="KGF70" s="3">
        <f t="shared" ref="KGF70:KIQ70" si="99">SUM(KGF59:KGF68)</f>
        <v>0</v>
      </c>
      <c r="KGG70" s="3">
        <f t="shared" si="99"/>
        <v>0</v>
      </c>
      <c r="KGH70" s="3">
        <f t="shared" si="99"/>
        <v>0</v>
      </c>
      <c r="KGI70" s="3">
        <f t="shared" si="99"/>
        <v>0</v>
      </c>
      <c r="KGJ70" s="3">
        <f t="shared" si="99"/>
        <v>0</v>
      </c>
      <c r="KGK70" s="3">
        <f t="shared" si="99"/>
        <v>0</v>
      </c>
      <c r="KGL70" s="3">
        <f t="shared" si="99"/>
        <v>0</v>
      </c>
      <c r="KGM70" s="3">
        <f t="shared" si="99"/>
        <v>0</v>
      </c>
      <c r="KGN70" s="3">
        <f t="shared" si="99"/>
        <v>0</v>
      </c>
      <c r="KGO70" s="3">
        <f t="shared" si="99"/>
        <v>0</v>
      </c>
      <c r="KGP70" s="3">
        <f t="shared" si="99"/>
        <v>0</v>
      </c>
      <c r="KGQ70" s="3">
        <f t="shared" si="99"/>
        <v>0</v>
      </c>
      <c r="KGR70" s="3">
        <f t="shared" si="99"/>
        <v>0</v>
      </c>
      <c r="KGS70" s="3">
        <f t="shared" si="99"/>
        <v>0</v>
      </c>
      <c r="KGT70" s="3">
        <f t="shared" si="99"/>
        <v>0</v>
      </c>
      <c r="KGU70" s="3">
        <f t="shared" si="99"/>
        <v>0</v>
      </c>
      <c r="KGV70" s="3">
        <f t="shared" si="99"/>
        <v>0</v>
      </c>
      <c r="KGW70" s="3">
        <f t="shared" si="99"/>
        <v>0</v>
      </c>
      <c r="KGX70" s="3">
        <f t="shared" si="99"/>
        <v>0</v>
      </c>
      <c r="KGY70" s="3">
        <f t="shared" si="99"/>
        <v>0</v>
      </c>
      <c r="KGZ70" s="3">
        <f t="shared" si="99"/>
        <v>0</v>
      </c>
      <c r="KHA70" s="3">
        <f t="shared" si="99"/>
        <v>0</v>
      </c>
      <c r="KHB70" s="3">
        <f t="shared" si="99"/>
        <v>0</v>
      </c>
      <c r="KHC70" s="3">
        <f t="shared" si="99"/>
        <v>0</v>
      </c>
      <c r="KHD70" s="3">
        <f t="shared" si="99"/>
        <v>0</v>
      </c>
      <c r="KHE70" s="3">
        <f t="shared" si="99"/>
        <v>0</v>
      </c>
      <c r="KHF70" s="3">
        <f t="shared" si="99"/>
        <v>0</v>
      </c>
      <c r="KHG70" s="3">
        <f t="shared" si="99"/>
        <v>0</v>
      </c>
      <c r="KHH70" s="3">
        <f t="shared" si="99"/>
        <v>0</v>
      </c>
      <c r="KHI70" s="3">
        <f t="shared" si="99"/>
        <v>0</v>
      </c>
      <c r="KHJ70" s="3">
        <f t="shared" si="99"/>
        <v>0</v>
      </c>
      <c r="KHK70" s="3">
        <f t="shared" si="99"/>
        <v>0</v>
      </c>
      <c r="KHL70" s="3">
        <f t="shared" si="99"/>
        <v>0</v>
      </c>
      <c r="KHM70" s="3">
        <f t="shared" si="99"/>
        <v>0</v>
      </c>
      <c r="KHN70" s="3">
        <f t="shared" si="99"/>
        <v>0</v>
      </c>
      <c r="KHO70" s="3">
        <f t="shared" si="99"/>
        <v>0</v>
      </c>
      <c r="KHP70" s="3">
        <f t="shared" si="99"/>
        <v>0</v>
      </c>
      <c r="KHQ70" s="3">
        <f t="shared" si="99"/>
        <v>0</v>
      </c>
      <c r="KHR70" s="3">
        <f t="shared" si="99"/>
        <v>0</v>
      </c>
      <c r="KHS70" s="3">
        <f t="shared" si="99"/>
        <v>0</v>
      </c>
      <c r="KHT70" s="3">
        <f t="shared" si="99"/>
        <v>0</v>
      </c>
      <c r="KHU70" s="3">
        <f t="shared" si="99"/>
        <v>0</v>
      </c>
      <c r="KHV70" s="3">
        <f t="shared" si="99"/>
        <v>0</v>
      </c>
      <c r="KHW70" s="3">
        <f t="shared" si="99"/>
        <v>0</v>
      </c>
      <c r="KHX70" s="3">
        <f t="shared" si="99"/>
        <v>0</v>
      </c>
      <c r="KHY70" s="3">
        <f t="shared" si="99"/>
        <v>0</v>
      </c>
      <c r="KHZ70" s="3">
        <f t="shared" si="99"/>
        <v>0</v>
      </c>
      <c r="KIA70" s="3">
        <f t="shared" si="99"/>
        <v>0</v>
      </c>
      <c r="KIB70" s="3">
        <f t="shared" si="99"/>
        <v>0</v>
      </c>
      <c r="KIC70" s="3">
        <f t="shared" si="99"/>
        <v>0</v>
      </c>
      <c r="KID70" s="3">
        <f t="shared" si="99"/>
        <v>0</v>
      </c>
      <c r="KIE70" s="3">
        <f t="shared" si="99"/>
        <v>0</v>
      </c>
      <c r="KIF70" s="3">
        <f t="shared" si="99"/>
        <v>0</v>
      </c>
      <c r="KIG70" s="3">
        <f t="shared" si="99"/>
        <v>0</v>
      </c>
      <c r="KIH70" s="3">
        <f t="shared" si="99"/>
        <v>0</v>
      </c>
      <c r="KII70" s="3">
        <f t="shared" si="99"/>
        <v>0</v>
      </c>
      <c r="KIJ70" s="3">
        <f t="shared" si="99"/>
        <v>0</v>
      </c>
      <c r="KIK70" s="3">
        <f t="shared" si="99"/>
        <v>0</v>
      </c>
      <c r="KIL70" s="3">
        <f t="shared" si="99"/>
        <v>0</v>
      </c>
      <c r="KIM70" s="3">
        <f t="shared" si="99"/>
        <v>0</v>
      </c>
      <c r="KIN70" s="3">
        <f t="shared" si="99"/>
        <v>0</v>
      </c>
      <c r="KIO70" s="3">
        <f t="shared" si="99"/>
        <v>0</v>
      </c>
      <c r="KIP70" s="3">
        <f t="shared" si="99"/>
        <v>0</v>
      </c>
      <c r="KIQ70" s="3">
        <f t="shared" si="99"/>
        <v>0</v>
      </c>
      <c r="KIR70" s="3">
        <f t="shared" ref="KIR70:KLC70" si="100">SUM(KIR59:KIR68)</f>
        <v>0</v>
      </c>
      <c r="KIS70" s="3">
        <f t="shared" si="100"/>
        <v>0</v>
      </c>
      <c r="KIT70" s="3">
        <f t="shared" si="100"/>
        <v>0</v>
      </c>
      <c r="KIU70" s="3">
        <f t="shared" si="100"/>
        <v>0</v>
      </c>
      <c r="KIV70" s="3">
        <f t="shared" si="100"/>
        <v>0</v>
      </c>
      <c r="KIW70" s="3">
        <f t="shared" si="100"/>
        <v>0</v>
      </c>
      <c r="KIX70" s="3">
        <f t="shared" si="100"/>
        <v>0</v>
      </c>
      <c r="KIY70" s="3">
        <f t="shared" si="100"/>
        <v>0</v>
      </c>
      <c r="KIZ70" s="3">
        <f t="shared" si="100"/>
        <v>0</v>
      </c>
      <c r="KJA70" s="3">
        <f t="shared" si="100"/>
        <v>0</v>
      </c>
      <c r="KJB70" s="3">
        <f t="shared" si="100"/>
        <v>0</v>
      </c>
      <c r="KJC70" s="3">
        <f t="shared" si="100"/>
        <v>0</v>
      </c>
      <c r="KJD70" s="3">
        <f t="shared" si="100"/>
        <v>0</v>
      </c>
      <c r="KJE70" s="3">
        <f t="shared" si="100"/>
        <v>0</v>
      </c>
      <c r="KJF70" s="3">
        <f t="shared" si="100"/>
        <v>0</v>
      </c>
      <c r="KJG70" s="3">
        <f t="shared" si="100"/>
        <v>0</v>
      </c>
      <c r="KJH70" s="3">
        <f t="shared" si="100"/>
        <v>0</v>
      </c>
      <c r="KJI70" s="3">
        <f t="shared" si="100"/>
        <v>0</v>
      </c>
      <c r="KJJ70" s="3">
        <f t="shared" si="100"/>
        <v>0</v>
      </c>
      <c r="KJK70" s="3">
        <f t="shared" si="100"/>
        <v>0</v>
      </c>
      <c r="KJL70" s="3">
        <f t="shared" si="100"/>
        <v>0</v>
      </c>
      <c r="KJM70" s="3">
        <f t="shared" si="100"/>
        <v>0</v>
      </c>
      <c r="KJN70" s="3">
        <f t="shared" si="100"/>
        <v>0</v>
      </c>
      <c r="KJO70" s="3">
        <f t="shared" si="100"/>
        <v>0</v>
      </c>
      <c r="KJP70" s="3">
        <f t="shared" si="100"/>
        <v>0</v>
      </c>
      <c r="KJQ70" s="3">
        <f t="shared" si="100"/>
        <v>0</v>
      </c>
      <c r="KJR70" s="3">
        <f t="shared" si="100"/>
        <v>0</v>
      </c>
      <c r="KJS70" s="3">
        <f t="shared" si="100"/>
        <v>0</v>
      </c>
      <c r="KJT70" s="3">
        <f t="shared" si="100"/>
        <v>0</v>
      </c>
      <c r="KJU70" s="3">
        <f t="shared" si="100"/>
        <v>0</v>
      </c>
      <c r="KJV70" s="3">
        <f t="shared" si="100"/>
        <v>0</v>
      </c>
      <c r="KJW70" s="3">
        <f t="shared" si="100"/>
        <v>0</v>
      </c>
      <c r="KJX70" s="3">
        <f t="shared" si="100"/>
        <v>0</v>
      </c>
      <c r="KJY70" s="3">
        <f t="shared" si="100"/>
        <v>0</v>
      </c>
      <c r="KJZ70" s="3">
        <f t="shared" si="100"/>
        <v>0</v>
      </c>
      <c r="KKA70" s="3">
        <f t="shared" si="100"/>
        <v>0</v>
      </c>
      <c r="KKB70" s="3">
        <f t="shared" si="100"/>
        <v>0</v>
      </c>
      <c r="KKC70" s="3">
        <f t="shared" si="100"/>
        <v>0</v>
      </c>
      <c r="KKD70" s="3">
        <f t="shared" si="100"/>
        <v>0</v>
      </c>
      <c r="KKE70" s="3">
        <f t="shared" si="100"/>
        <v>0</v>
      </c>
      <c r="KKF70" s="3">
        <f t="shared" si="100"/>
        <v>0</v>
      </c>
      <c r="KKG70" s="3">
        <f t="shared" si="100"/>
        <v>0</v>
      </c>
      <c r="KKH70" s="3">
        <f t="shared" si="100"/>
        <v>0</v>
      </c>
      <c r="KKI70" s="3">
        <f t="shared" si="100"/>
        <v>0</v>
      </c>
      <c r="KKJ70" s="3">
        <f t="shared" si="100"/>
        <v>0</v>
      </c>
      <c r="KKK70" s="3">
        <f t="shared" si="100"/>
        <v>0</v>
      </c>
      <c r="KKL70" s="3">
        <f t="shared" si="100"/>
        <v>0</v>
      </c>
      <c r="KKM70" s="3">
        <f t="shared" si="100"/>
        <v>0</v>
      </c>
      <c r="KKN70" s="3">
        <f t="shared" si="100"/>
        <v>0</v>
      </c>
      <c r="KKO70" s="3">
        <f t="shared" si="100"/>
        <v>0</v>
      </c>
      <c r="KKP70" s="3">
        <f t="shared" si="100"/>
        <v>0</v>
      </c>
      <c r="KKQ70" s="3">
        <f t="shared" si="100"/>
        <v>0</v>
      </c>
      <c r="KKR70" s="3">
        <f t="shared" si="100"/>
        <v>0</v>
      </c>
      <c r="KKS70" s="3">
        <f t="shared" si="100"/>
        <v>0</v>
      </c>
      <c r="KKT70" s="3">
        <f t="shared" si="100"/>
        <v>0</v>
      </c>
      <c r="KKU70" s="3">
        <f t="shared" si="100"/>
        <v>0</v>
      </c>
      <c r="KKV70" s="3">
        <f t="shared" si="100"/>
        <v>0</v>
      </c>
      <c r="KKW70" s="3">
        <f t="shared" si="100"/>
        <v>0</v>
      </c>
      <c r="KKX70" s="3">
        <f t="shared" si="100"/>
        <v>0</v>
      </c>
      <c r="KKY70" s="3">
        <f t="shared" si="100"/>
        <v>0</v>
      </c>
      <c r="KKZ70" s="3">
        <f t="shared" si="100"/>
        <v>0</v>
      </c>
      <c r="KLA70" s="3">
        <f t="shared" si="100"/>
        <v>0</v>
      </c>
      <c r="KLB70" s="3">
        <f t="shared" si="100"/>
        <v>0</v>
      </c>
      <c r="KLC70" s="3">
        <f t="shared" si="100"/>
        <v>0</v>
      </c>
      <c r="KLD70" s="3">
        <f t="shared" ref="KLD70:KNO70" si="101">SUM(KLD59:KLD68)</f>
        <v>0</v>
      </c>
      <c r="KLE70" s="3">
        <f t="shared" si="101"/>
        <v>0</v>
      </c>
      <c r="KLF70" s="3">
        <f t="shared" si="101"/>
        <v>0</v>
      </c>
      <c r="KLG70" s="3">
        <f t="shared" si="101"/>
        <v>0</v>
      </c>
      <c r="KLH70" s="3">
        <f t="shared" si="101"/>
        <v>0</v>
      </c>
      <c r="KLI70" s="3">
        <f t="shared" si="101"/>
        <v>0</v>
      </c>
      <c r="KLJ70" s="3">
        <f t="shared" si="101"/>
        <v>0</v>
      </c>
      <c r="KLK70" s="3">
        <f t="shared" si="101"/>
        <v>0</v>
      </c>
      <c r="KLL70" s="3">
        <f t="shared" si="101"/>
        <v>0</v>
      </c>
      <c r="KLM70" s="3">
        <f t="shared" si="101"/>
        <v>0</v>
      </c>
      <c r="KLN70" s="3">
        <f t="shared" si="101"/>
        <v>0</v>
      </c>
      <c r="KLO70" s="3">
        <f t="shared" si="101"/>
        <v>0</v>
      </c>
      <c r="KLP70" s="3">
        <f t="shared" si="101"/>
        <v>0</v>
      </c>
      <c r="KLQ70" s="3">
        <f t="shared" si="101"/>
        <v>0</v>
      </c>
      <c r="KLR70" s="3">
        <f t="shared" si="101"/>
        <v>0</v>
      </c>
      <c r="KLS70" s="3">
        <f t="shared" si="101"/>
        <v>0</v>
      </c>
      <c r="KLT70" s="3">
        <f t="shared" si="101"/>
        <v>0</v>
      </c>
      <c r="KLU70" s="3">
        <f t="shared" si="101"/>
        <v>0</v>
      </c>
      <c r="KLV70" s="3">
        <f t="shared" si="101"/>
        <v>0</v>
      </c>
      <c r="KLW70" s="3">
        <f t="shared" si="101"/>
        <v>0</v>
      </c>
      <c r="KLX70" s="3">
        <f t="shared" si="101"/>
        <v>0</v>
      </c>
      <c r="KLY70" s="3">
        <f t="shared" si="101"/>
        <v>0</v>
      </c>
      <c r="KLZ70" s="3">
        <f t="shared" si="101"/>
        <v>0</v>
      </c>
      <c r="KMA70" s="3">
        <f t="shared" si="101"/>
        <v>0</v>
      </c>
      <c r="KMB70" s="3">
        <f t="shared" si="101"/>
        <v>0</v>
      </c>
      <c r="KMC70" s="3">
        <f t="shared" si="101"/>
        <v>0</v>
      </c>
      <c r="KMD70" s="3">
        <f t="shared" si="101"/>
        <v>0</v>
      </c>
      <c r="KME70" s="3">
        <f t="shared" si="101"/>
        <v>0</v>
      </c>
      <c r="KMF70" s="3">
        <f t="shared" si="101"/>
        <v>0</v>
      </c>
      <c r="KMG70" s="3">
        <f t="shared" si="101"/>
        <v>0</v>
      </c>
      <c r="KMH70" s="3">
        <f t="shared" si="101"/>
        <v>0</v>
      </c>
      <c r="KMI70" s="3">
        <f t="shared" si="101"/>
        <v>0</v>
      </c>
      <c r="KMJ70" s="3">
        <f t="shared" si="101"/>
        <v>0</v>
      </c>
      <c r="KMK70" s="3">
        <f t="shared" si="101"/>
        <v>0</v>
      </c>
      <c r="KML70" s="3">
        <f t="shared" si="101"/>
        <v>0</v>
      </c>
      <c r="KMM70" s="3">
        <f t="shared" si="101"/>
        <v>0</v>
      </c>
      <c r="KMN70" s="3">
        <f t="shared" si="101"/>
        <v>0</v>
      </c>
      <c r="KMO70" s="3">
        <f t="shared" si="101"/>
        <v>0</v>
      </c>
      <c r="KMP70" s="3">
        <f t="shared" si="101"/>
        <v>0</v>
      </c>
      <c r="KMQ70" s="3">
        <f t="shared" si="101"/>
        <v>0</v>
      </c>
      <c r="KMR70" s="3">
        <f t="shared" si="101"/>
        <v>0</v>
      </c>
      <c r="KMS70" s="3">
        <f t="shared" si="101"/>
        <v>0</v>
      </c>
      <c r="KMT70" s="3">
        <f t="shared" si="101"/>
        <v>0</v>
      </c>
      <c r="KMU70" s="3">
        <f t="shared" si="101"/>
        <v>0</v>
      </c>
      <c r="KMV70" s="3">
        <f t="shared" si="101"/>
        <v>0</v>
      </c>
      <c r="KMW70" s="3">
        <f t="shared" si="101"/>
        <v>0</v>
      </c>
      <c r="KMX70" s="3">
        <f t="shared" si="101"/>
        <v>0</v>
      </c>
      <c r="KMY70" s="3">
        <f t="shared" si="101"/>
        <v>0</v>
      </c>
      <c r="KMZ70" s="3">
        <f t="shared" si="101"/>
        <v>0</v>
      </c>
      <c r="KNA70" s="3">
        <f t="shared" si="101"/>
        <v>0</v>
      </c>
      <c r="KNB70" s="3">
        <f t="shared" si="101"/>
        <v>0</v>
      </c>
      <c r="KNC70" s="3">
        <f t="shared" si="101"/>
        <v>0</v>
      </c>
      <c r="KND70" s="3">
        <f t="shared" si="101"/>
        <v>0</v>
      </c>
      <c r="KNE70" s="3">
        <f t="shared" si="101"/>
        <v>0</v>
      </c>
      <c r="KNF70" s="3">
        <f t="shared" si="101"/>
        <v>0</v>
      </c>
      <c r="KNG70" s="3">
        <f t="shared" si="101"/>
        <v>0</v>
      </c>
      <c r="KNH70" s="3">
        <f t="shared" si="101"/>
        <v>0</v>
      </c>
      <c r="KNI70" s="3">
        <f t="shared" si="101"/>
        <v>0</v>
      </c>
      <c r="KNJ70" s="3">
        <f t="shared" si="101"/>
        <v>0</v>
      </c>
      <c r="KNK70" s="3">
        <f t="shared" si="101"/>
        <v>0</v>
      </c>
      <c r="KNL70" s="3">
        <f t="shared" si="101"/>
        <v>0</v>
      </c>
      <c r="KNM70" s="3">
        <f t="shared" si="101"/>
        <v>0</v>
      </c>
      <c r="KNN70" s="3">
        <f t="shared" si="101"/>
        <v>0</v>
      </c>
      <c r="KNO70" s="3">
        <f t="shared" si="101"/>
        <v>0</v>
      </c>
      <c r="KNP70" s="3">
        <f t="shared" ref="KNP70:KQA70" si="102">SUM(KNP59:KNP68)</f>
        <v>0</v>
      </c>
      <c r="KNQ70" s="3">
        <f t="shared" si="102"/>
        <v>0</v>
      </c>
      <c r="KNR70" s="3">
        <f t="shared" si="102"/>
        <v>0</v>
      </c>
      <c r="KNS70" s="3">
        <f t="shared" si="102"/>
        <v>0</v>
      </c>
      <c r="KNT70" s="3">
        <f t="shared" si="102"/>
        <v>0</v>
      </c>
      <c r="KNU70" s="3">
        <f t="shared" si="102"/>
        <v>0</v>
      </c>
      <c r="KNV70" s="3">
        <f t="shared" si="102"/>
        <v>0</v>
      </c>
      <c r="KNW70" s="3">
        <f t="shared" si="102"/>
        <v>0</v>
      </c>
      <c r="KNX70" s="3">
        <f t="shared" si="102"/>
        <v>0</v>
      </c>
      <c r="KNY70" s="3">
        <f t="shared" si="102"/>
        <v>0</v>
      </c>
      <c r="KNZ70" s="3">
        <f t="shared" si="102"/>
        <v>0</v>
      </c>
      <c r="KOA70" s="3">
        <f t="shared" si="102"/>
        <v>0</v>
      </c>
      <c r="KOB70" s="3">
        <f t="shared" si="102"/>
        <v>0</v>
      </c>
      <c r="KOC70" s="3">
        <f t="shared" si="102"/>
        <v>0</v>
      </c>
      <c r="KOD70" s="3">
        <f t="shared" si="102"/>
        <v>0</v>
      </c>
      <c r="KOE70" s="3">
        <f t="shared" si="102"/>
        <v>0</v>
      </c>
      <c r="KOF70" s="3">
        <f t="shared" si="102"/>
        <v>0</v>
      </c>
      <c r="KOG70" s="3">
        <f t="shared" si="102"/>
        <v>0</v>
      </c>
      <c r="KOH70" s="3">
        <f t="shared" si="102"/>
        <v>0</v>
      </c>
      <c r="KOI70" s="3">
        <f t="shared" si="102"/>
        <v>0</v>
      </c>
      <c r="KOJ70" s="3">
        <f t="shared" si="102"/>
        <v>0</v>
      </c>
      <c r="KOK70" s="3">
        <f t="shared" si="102"/>
        <v>0</v>
      </c>
      <c r="KOL70" s="3">
        <f t="shared" si="102"/>
        <v>0</v>
      </c>
      <c r="KOM70" s="3">
        <f t="shared" si="102"/>
        <v>0</v>
      </c>
      <c r="KON70" s="3">
        <f t="shared" si="102"/>
        <v>0</v>
      </c>
      <c r="KOO70" s="3">
        <f t="shared" si="102"/>
        <v>0</v>
      </c>
      <c r="KOP70" s="3">
        <f t="shared" si="102"/>
        <v>0</v>
      </c>
      <c r="KOQ70" s="3">
        <f t="shared" si="102"/>
        <v>0</v>
      </c>
      <c r="KOR70" s="3">
        <f t="shared" si="102"/>
        <v>0</v>
      </c>
      <c r="KOS70" s="3">
        <f t="shared" si="102"/>
        <v>0</v>
      </c>
      <c r="KOT70" s="3">
        <f t="shared" si="102"/>
        <v>0</v>
      </c>
      <c r="KOU70" s="3">
        <f t="shared" si="102"/>
        <v>0</v>
      </c>
      <c r="KOV70" s="3">
        <f t="shared" si="102"/>
        <v>0</v>
      </c>
      <c r="KOW70" s="3">
        <f t="shared" si="102"/>
        <v>0</v>
      </c>
      <c r="KOX70" s="3">
        <f t="shared" si="102"/>
        <v>0</v>
      </c>
      <c r="KOY70" s="3">
        <f t="shared" si="102"/>
        <v>0</v>
      </c>
      <c r="KOZ70" s="3">
        <f t="shared" si="102"/>
        <v>0</v>
      </c>
      <c r="KPA70" s="3">
        <f t="shared" si="102"/>
        <v>0</v>
      </c>
      <c r="KPB70" s="3">
        <f t="shared" si="102"/>
        <v>0</v>
      </c>
      <c r="KPC70" s="3">
        <f t="shared" si="102"/>
        <v>0</v>
      </c>
      <c r="KPD70" s="3">
        <f t="shared" si="102"/>
        <v>0</v>
      </c>
      <c r="KPE70" s="3">
        <f t="shared" si="102"/>
        <v>0</v>
      </c>
      <c r="KPF70" s="3">
        <f t="shared" si="102"/>
        <v>0</v>
      </c>
      <c r="KPG70" s="3">
        <f t="shared" si="102"/>
        <v>0</v>
      </c>
      <c r="KPH70" s="3">
        <f t="shared" si="102"/>
        <v>0</v>
      </c>
      <c r="KPI70" s="3">
        <f t="shared" si="102"/>
        <v>0</v>
      </c>
      <c r="KPJ70" s="3">
        <f t="shared" si="102"/>
        <v>0</v>
      </c>
      <c r="KPK70" s="3">
        <f t="shared" si="102"/>
        <v>0</v>
      </c>
      <c r="KPL70" s="3">
        <f t="shared" si="102"/>
        <v>0</v>
      </c>
      <c r="KPM70" s="3">
        <f t="shared" si="102"/>
        <v>0</v>
      </c>
      <c r="KPN70" s="3">
        <f t="shared" si="102"/>
        <v>0</v>
      </c>
      <c r="KPO70" s="3">
        <f t="shared" si="102"/>
        <v>0</v>
      </c>
      <c r="KPP70" s="3">
        <f t="shared" si="102"/>
        <v>0</v>
      </c>
      <c r="KPQ70" s="3">
        <f t="shared" si="102"/>
        <v>0</v>
      </c>
      <c r="KPR70" s="3">
        <f t="shared" si="102"/>
        <v>0</v>
      </c>
      <c r="KPS70" s="3">
        <f t="shared" si="102"/>
        <v>0</v>
      </c>
      <c r="KPT70" s="3">
        <f t="shared" si="102"/>
        <v>0</v>
      </c>
      <c r="KPU70" s="3">
        <f t="shared" si="102"/>
        <v>0</v>
      </c>
      <c r="KPV70" s="3">
        <f t="shared" si="102"/>
        <v>0</v>
      </c>
      <c r="KPW70" s="3">
        <f t="shared" si="102"/>
        <v>0</v>
      </c>
      <c r="KPX70" s="3">
        <f t="shared" si="102"/>
        <v>0</v>
      </c>
      <c r="KPY70" s="3">
        <f t="shared" si="102"/>
        <v>0</v>
      </c>
      <c r="KPZ70" s="3">
        <f t="shared" si="102"/>
        <v>0</v>
      </c>
      <c r="KQA70" s="3">
        <f t="shared" si="102"/>
        <v>0</v>
      </c>
      <c r="KQB70" s="3">
        <f t="shared" ref="KQB70:KSM70" si="103">SUM(KQB59:KQB68)</f>
        <v>0</v>
      </c>
      <c r="KQC70" s="3">
        <f t="shared" si="103"/>
        <v>0</v>
      </c>
      <c r="KQD70" s="3">
        <f t="shared" si="103"/>
        <v>0</v>
      </c>
      <c r="KQE70" s="3">
        <f t="shared" si="103"/>
        <v>0</v>
      </c>
      <c r="KQF70" s="3">
        <f t="shared" si="103"/>
        <v>0</v>
      </c>
      <c r="KQG70" s="3">
        <f t="shared" si="103"/>
        <v>0</v>
      </c>
      <c r="KQH70" s="3">
        <f t="shared" si="103"/>
        <v>0</v>
      </c>
      <c r="KQI70" s="3">
        <f t="shared" si="103"/>
        <v>0</v>
      </c>
      <c r="KQJ70" s="3">
        <f t="shared" si="103"/>
        <v>0</v>
      </c>
      <c r="KQK70" s="3">
        <f t="shared" si="103"/>
        <v>0</v>
      </c>
      <c r="KQL70" s="3">
        <f t="shared" si="103"/>
        <v>0</v>
      </c>
      <c r="KQM70" s="3">
        <f t="shared" si="103"/>
        <v>0</v>
      </c>
      <c r="KQN70" s="3">
        <f t="shared" si="103"/>
        <v>0</v>
      </c>
      <c r="KQO70" s="3">
        <f t="shared" si="103"/>
        <v>0</v>
      </c>
      <c r="KQP70" s="3">
        <f t="shared" si="103"/>
        <v>0</v>
      </c>
      <c r="KQQ70" s="3">
        <f t="shared" si="103"/>
        <v>0</v>
      </c>
      <c r="KQR70" s="3">
        <f t="shared" si="103"/>
        <v>0</v>
      </c>
      <c r="KQS70" s="3">
        <f t="shared" si="103"/>
        <v>0</v>
      </c>
      <c r="KQT70" s="3">
        <f t="shared" si="103"/>
        <v>0</v>
      </c>
      <c r="KQU70" s="3">
        <f t="shared" si="103"/>
        <v>0</v>
      </c>
      <c r="KQV70" s="3">
        <f t="shared" si="103"/>
        <v>0</v>
      </c>
      <c r="KQW70" s="3">
        <f t="shared" si="103"/>
        <v>0</v>
      </c>
      <c r="KQX70" s="3">
        <f t="shared" si="103"/>
        <v>0</v>
      </c>
      <c r="KQY70" s="3">
        <f t="shared" si="103"/>
        <v>0</v>
      </c>
      <c r="KQZ70" s="3">
        <f t="shared" si="103"/>
        <v>0</v>
      </c>
      <c r="KRA70" s="3">
        <f t="shared" si="103"/>
        <v>0</v>
      </c>
      <c r="KRB70" s="3">
        <f t="shared" si="103"/>
        <v>0</v>
      </c>
      <c r="KRC70" s="3">
        <f t="shared" si="103"/>
        <v>0</v>
      </c>
      <c r="KRD70" s="3">
        <f t="shared" si="103"/>
        <v>0</v>
      </c>
      <c r="KRE70" s="3">
        <f t="shared" si="103"/>
        <v>0</v>
      </c>
      <c r="KRF70" s="3">
        <f t="shared" si="103"/>
        <v>0</v>
      </c>
      <c r="KRG70" s="3">
        <f t="shared" si="103"/>
        <v>0</v>
      </c>
      <c r="KRH70" s="3">
        <f t="shared" si="103"/>
        <v>0</v>
      </c>
      <c r="KRI70" s="3">
        <f t="shared" si="103"/>
        <v>0</v>
      </c>
      <c r="KRJ70" s="3">
        <f t="shared" si="103"/>
        <v>0</v>
      </c>
      <c r="KRK70" s="3">
        <f t="shared" si="103"/>
        <v>0</v>
      </c>
      <c r="KRL70" s="3">
        <f t="shared" si="103"/>
        <v>0</v>
      </c>
      <c r="KRM70" s="3">
        <f t="shared" si="103"/>
        <v>0</v>
      </c>
      <c r="KRN70" s="3">
        <f t="shared" si="103"/>
        <v>0</v>
      </c>
      <c r="KRO70" s="3">
        <f t="shared" si="103"/>
        <v>0</v>
      </c>
      <c r="KRP70" s="3">
        <f t="shared" si="103"/>
        <v>0</v>
      </c>
      <c r="KRQ70" s="3">
        <f t="shared" si="103"/>
        <v>0</v>
      </c>
      <c r="KRR70" s="3">
        <f t="shared" si="103"/>
        <v>0</v>
      </c>
      <c r="KRS70" s="3">
        <f t="shared" si="103"/>
        <v>0</v>
      </c>
      <c r="KRT70" s="3">
        <f t="shared" si="103"/>
        <v>0</v>
      </c>
      <c r="KRU70" s="3">
        <f t="shared" si="103"/>
        <v>0</v>
      </c>
      <c r="KRV70" s="3">
        <f t="shared" si="103"/>
        <v>0</v>
      </c>
      <c r="KRW70" s="3">
        <f t="shared" si="103"/>
        <v>0</v>
      </c>
      <c r="KRX70" s="3">
        <f t="shared" si="103"/>
        <v>0</v>
      </c>
      <c r="KRY70" s="3">
        <f t="shared" si="103"/>
        <v>0</v>
      </c>
      <c r="KRZ70" s="3">
        <f t="shared" si="103"/>
        <v>0</v>
      </c>
      <c r="KSA70" s="3">
        <f t="shared" si="103"/>
        <v>0</v>
      </c>
      <c r="KSB70" s="3">
        <f t="shared" si="103"/>
        <v>0</v>
      </c>
      <c r="KSC70" s="3">
        <f t="shared" si="103"/>
        <v>0</v>
      </c>
      <c r="KSD70" s="3">
        <f t="shared" si="103"/>
        <v>0</v>
      </c>
      <c r="KSE70" s="3">
        <f t="shared" si="103"/>
        <v>0</v>
      </c>
      <c r="KSF70" s="3">
        <f t="shared" si="103"/>
        <v>0</v>
      </c>
      <c r="KSG70" s="3">
        <f t="shared" si="103"/>
        <v>0</v>
      </c>
      <c r="KSH70" s="3">
        <f t="shared" si="103"/>
        <v>0</v>
      </c>
      <c r="KSI70" s="3">
        <f t="shared" si="103"/>
        <v>0</v>
      </c>
      <c r="KSJ70" s="3">
        <f t="shared" si="103"/>
        <v>0</v>
      </c>
      <c r="KSK70" s="3">
        <f t="shared" si="103"/>
        <v>0</v>
      </c>
      <c r="KSL70" s="3">
        <f t="shared" si="103"/>
        <v>0</v>
      </c>
      <c r="KSM70" s="3">
        <f t="shared" si="103"/>
        <v>0</v>
      </c>
      <c r="KSN70" s="3">
        <f t="shared" ref="KSN70:KUY70" si="104">SUM(KSN59:KSN68)</f>
        <v>0</v>
      </c>
      <c r="KSO70" s="3">
        <f t="shared" si="104"/>
        <v>0</v>
      </c>
      <c r="KSP70" s="3">
        <f t="shared" si="104"/>
        <v>0</v>
      </c>
      <c r="KSQ70" s="3">
        <f t="shared" si="104"/>
        <v>0</v>
      </c>
      <c r="KSR70" s="3">
        <f t="shared" si="104"/>
        <v>0</v>
      </c>
      <c r="KSS70" s="3">
        <f t="shared" si="104"/>
        <v>0</v>
      </c>
      <c r="KST70" s="3">
        <f t="shared" si="104"/>
        <v>0</v>
      </c>
      <c r="KSU70" s="3">
        <f t="shared" si="104"/>
        <v>0</v>
      </c>
      <c r="KSV70" s="3">
        <f t="shared" si="104"/>
        <v>0</v>
      </c>
      <c r="KSW70" s="3">
        <f t="shared" si="104"/>
        <v>0</v>
      </c>
      <c r="KSX70" s="3">
        <f t="shared" si="104"/>
        <v>0</v>
      </c>
      <c r="KSY70" s="3">
        <f t="shared" si="104"/>
        <v>0</v>
      </c>
      <c r="KSZ70" s="3">
        <f t="shared" si="104"/>
        <v>0</v>
      </c>
      <c r="KTA70" s="3">
        <f t="shared" si="104"/>
        <v>0</v>
      </c>
      <c r="KTB70" s="3">
        <f t="shared" si="104"/>
        <v>0</v>
      </c>
      <c r="KTC70" s="3">
        <f t="shared" si="104"/>
        <v>0</v>
      </c>
      <c r="KTD70" s="3">
        <f t="shared" si="104"/>
        <v>0</v>
      </c>
      <c r="KTE70" s="3">
        <f t="shared" si="104"/>
        <v>0</v>
      </c>
      <c r="KTF70" s="3">
        <f t="shared" si="104"/>
        <v>0</v>
      </c>
      <c r="KTG70" s="3">
        <f t="shared" si="104"/>
        <v>0</v>
      </c>
      <c r="KTH70" s="3">
        <f t="shared" si="104"/>
        <v>0</v>
      </c>
      <c r="KTI70" s="3">
        <f t="shared" si="104"/>
        <v>0</v>
      </c>
      <c r="KTJ70" s="3">
        <f t="shared" si="104"/>
        <v>0</v>
      </c>
      <c r="KTK70" s="3">
        <f t="shared" si="104"/>
        <v>0</v>
      </c>
      <c r="KTL70" s="3">
        <f t="shared" si="104"/>
        <v>0</v>
      </c>
      <c r="KTM70" s="3">
        <f t="shared" si="104"/>
        <v>0</v>
      </c>
      <c r="KTN70" s="3">
        <f t="shared" si="104"/>
        <v>0</v>
      </c>
      <c r="KTO70" s="3">
        <f t="shared" si="104"/>
        <v>0</v>
      </c>
      <c r="KTP70" s="3">
        <f t="shared" si="104"/>
        <v>0</v>
      </c>
      <c r="KTQ70" s="3">
        <f t="shared" si="104"/>
        <v>0</v>
      </c>
      <c r="KTR70" s="3">
        <f t="shared" si="104"/>
        <v>0</v>
      </c>
      <c r="KTS70" s="3">
        <f t="shared" si="104"/>
        <v>0</v>
      </c>
      <c r="KTT70" s="3">
        <f t="shared" si="104"/>
        <v>0</v>
      </c>
      <c r="KTU70" s="3">
        <f t="shared" si="104"/>
        <v>0</v>
      </c>
      <c r="KTV70" s="3">
        <f t="shared" si="104"/>
        <v>0</v>
      </c>
      <c r="KTW70" s="3">
        <f t="shared" si="104"/>
        <v>0</v>
      </c>
      <c r="KTX70" s="3">
        <f t="shared" si="104"/>
        <v>0</v>
      </c>
      <c r="KTY70" s="3">
        <f t="shared" si="104"/>
        <v>0</v>
      </c>
      <c r="KTZ70" s="3">
        <f t="shared" si="104"/>
        <v>0</v>
      </c>
      <c r="KUA70" s="3">
        <f t="shared" si="104"/>
        <v>0</v>
      </c>
      <c r="KUB70" s="3">
        <f t="shared" si="104"/>
        <v>0</v>
      </c>
      <c r="KUC70" s="3">
        <f t="shared" si="104"/>
        <v>0</v>
      </c>
      <c r="KUD70" s="3">
        <f t="shared" si="104"/>
        <v>0</v>
      </c>
      <c r="KUE70" s="3">
        <f t="shared" si="104"/>
        <v>0</v>
      </c>
      <c r="KUF70" s="3">
        <f t="shared" si="104"/>
        <v>0</v>
      </c>
      <c r="KUG70" s="3">
        <f t="shared" si="104"/>
        <v>0</v>
      </c>
      <c r="KUH70" s="3">
        <f t="shared" si="104"/>
        <v>0</v>
      </c>
      <c r="KUI70" s="3">
        <f t="shared" si="104"/>
        <v>0</v>
      </c>
      <c r="KUJ70" s="3">
        <f t="shared" si="104"/>
        <v>0</v>
      </c>
      <c r="KUK70" s="3">
        <f t="shared" si="104"/>
        <v>0</v>
      </c>
      <c r="KUL70" s="3">
        <f t="shared" si="104"/>
        <v>0</v>
      </c>
      <c r="KUM70" s="3">
        <f t="shared" si="104"/>
        <v>0</v>
      </c>
      <c r="KUN70" s="3">
        <f t="shared" si="104"/>
        <v>0</v>
      </c>
      <c r="KUO70" s="3">
        <f t="shared" si="104"/>
        <v>0</v>
      </c>
      <c r="KUP70" s="3">
        <f t="shared" si="104"/>
        <v>0</v>
      </c>
      <c r="KUQ70" s="3">
        <f t="shared" si="104"/>
        <v>0</v>
      </c>
      <c r="KUR70" s="3">
        <f t="shared" si="104"/>
        <v>0</v>
      </c>
      <c r="KUS70" s="3">
        <f t="shared" si="104"/>
        <v>0</v>
      </c>
      <c r="KUT70" s="3">
        <f t="shared" si="104"/>
        <v>0</v>
      </c>
      <c r="KUU70" s="3">
        <f t="shared" si="104"/>
        <v>0</v>
      </c>
      <c r="KUV70" s="3">
        <f t="shared" si="104"/>
        <v>0</v>
      </c>
      <c r="KUW70" s="3">
        <f t="shared" si="104"/>
        <v>0</v>
      </c>
      <c r="KUX70" s="3">
        <f t="shared" si="104"/>
        <v>0</v>
      </c>
      <c r="KUY70" s="3">
        <f t="shared" si="104"/>
        <v>0</v>
      </c>
      <c r="KUZ70" s="3">
        <f t="shared" ref="KUZ70:KXK70" si="105">SUM(KUZ59:KUZ68)</f>
        <v>0</v>
      </c>
      <c r="KVA70" s="3">
        <f t="shared" si="105"/>
        <v>0</v>
      </c>
      <c r="KVB70" s="3">
        <f t="shared" si="105"/>
        <v>0</v>
      </c>
      <c r="KVC70" s="3">
        <f t="shared" si="105"/>
        <v>0</v>
      </c>
      <c r="KVD70" s="3">
        <f t="shared" si="105"/>
        <v>0</v>
      </c>
      <c r="KVE70" s="3">
        <f t="shared" si="105"/>
        <v>0</v>
      </c>
      <c r="KVF70" s="3">
        <f t="shared" si="105"/>
        <v>0</v>
      </c>
      <c r="KVG70" s="3">
        <f t="shared" si="105"/>
        <v>0</v>
      </c>
      <c r="KVH70" s="3">
        <f t="shared" si="105"/>
        <v>0</v>
      </c>
      <c r="KVI70" s="3">
        <f t="shared" si="105"/>
        <v>0</v>
      </c>
      <c r="KVJ70" s="3">
        <f t="shared" si="105"/>
        <v>0</v>
      </c>
      <c r="KVK70" s="3">
        <f t="shared" si="105"/>
        <v>0</v>
      </c>
      <c r="KVL70" s="3">
        <f t="shared" si="105"/>
        <v>0</v>
      </c>
      <c r="KVM70" s="3">
        <f t="shared" si="105"/>
        <v>0</v>
      </c>
      <c r="KVN70" s="3">
        <f t="shared" si="105"/>
        <v>0</v>
      </c>
      <c r="KVO70" s="3">
        <f t="shared" si="105"/>
        <v>0</v>
      </c>
      <c r="KVP70" s="3">
        <f t="shared" si="105"/>
        <v>0</v>
      </c>
      <c r="KVQ70" s="3">
        <f t="shared" si="105"/>
        <v>0</v>
      </c>
      <c r="KVR70" s="3">
        <f t="shared" si="105"/>
        <v>0</v>
      </c>
      <c r="KVS70" s="3">
        <f t="shared" si="105"/>
        <v>0</v>
      </c>
      <c r="KVT70" s="3">
        <f t="shared" si="105"/>
        <v>0</v>
      </c>
      <c r="KVU70" s="3">
        <f t="shared" si="105"/>
        <v>0</v>
      </c>
      <c r="KVV70" s="3">
        <f t="shared" si="105"/>
        <v>0</v>
      </c>
      <c r="KVW70" s="3">
        <f t="shared" si="105"/>
        <v>0</v>
      </c>
      <c r="KVX70" s="3">
        <f t="shared" si="105"/>
        <v>0</v>
      </c>
      <c r="KVY70" s="3">
        <f t="shared" si="105"/>
        <v>0</v>
      </c>
      <c r="KVZ70" s="3">
        <f t="shared" si="105"/>
        <v>0</v>
      </c>
      <c r="KWA70" s="3">
        <f t="shared" si="105"/>
        <v>0</v>
      </c>
      <c r="KWB70" s="3">
        <f t="shared" si="105"/>
        <v>0</v>
      </c>
      <c r="KWC70" s="3">
        <f t="shared" si="105"/>
        <v>0</v>
      </c>
      <c r="KWD70" s="3">
        <f t="shared" si="105"/>
        <v>0</v>
      </c>
      <c r="KWE70" s="3">
        <f t="shared" si="105"/>
        <v>0</v>
      </c>
      <c r="KWF70" s="3">
        <f t="shared" si="105"/>
        <v>0</v>
      </c>
      <c r="KWG70" s="3">
        <f t="shared" si="105"/>
        <v>0</v>
      </c>
      <c r="KWH70" s="3">
        <f t="shared" si="105"/>
        <v>0</v>
      </c>
      <c r="KWI70" s="3">
        <f t="shared" si="105"/>
        <v>0</v>
      </c>
      <c r="KWJ70" s="3">
        <f t="shared" si="105"/>
        <v>0</v>
      </c>
      <c r="KWK70" s="3">
        <f t="shared" si="105"/>
        <v>0</v>
      </c>
      <c r="KWL70" s="3">
        <f t="shared" si="105"/>
        <v>0</v>
      </c>
      <c r="KWM70" s="3">
        <f t="shared" si="105"/>
        <v>0</v>
      </c>
      <c r="KWN70" s="3">
        <f t="shared" si="105"/>
        <v>0</v>
      </c>
      <c r="KWO70" s="3">
        <f t="shared" si="105"/>
        <v>0</v>
      </c>
      <c r="KWP70" s="3">
        <f t="shared" si="105"/>
        <v>0</v>
      </c>
      <c r="KWQ70" s="3">
        <f t="shared" si="105"/>
        <v>0</v>
      </c>
      <c r="KWR70" s="3">
        <f t="shared" si="105"/>
        <v>0</v>
      </c>
      <c r="KWS70" s="3">
        <f t="shared" si="105"/>
        <v>0</v>
      </c>
      <c r="KWT70" s="3">
        <f t="shared" si="105"/>
        <v>0</v>
      </c>
      <c r="KWU70" s="3">
        <f t="shared" si="105"/>
        <v>0</v>
      </c>
      <c r="KWV70" s="3">
        <f t="shared" si="105"/>
        <v>0</v>
      </c>
      <c r="KWW70" s="3">
        <f t="shared" si="105"/>
        <v>0</v>
      </c>
      <c r="KWX70" s="3">
        <f t="shared" si="105"/>
        <v>0</v>
      </c>
      <c r="KWY70" s="3">
        <f t="shared" si="105"/>
        <v>0</v>
      </c>
      <c r="KWZ70" s="3">
        <f t="shared" si="105"/>
        <v>0</v>
      </c>
      <c r="KXA70" s="3">
        <f t="shared" si="105"/>
        <v>0</v>
      </c>
      <c r="KXB70" s="3">
        <f t="shared" si="105"/>
        <v>0</v>
      </c>
      <c r="KXC70" s="3">
        <f t="shared" si="105"/>
        <v>0</v>
      </c>
      <c r="KXD70" s="3">
        <f t="shared" si="105"/>
        <v>0</v>
      </c>
      <c r="KXE70" s="3">
        <f t="shared" si="105"/>
        <v>0</v>
      </c>
      <c r="KXF70" s="3">
        <f t="shared" si="105"/>
        <v>0</v>
      </c>
      <c r="KXG70" s="3">
        <f t="shared" si="105"/>
        <v>0</v>
      </c>
      <c r="KXH70" s="3">
        <f t="shared" si="105"/>
        <v>0</v>
      </c>
      <c r="KXI70" s="3">
        <f t="shared" si="105"/>
        <v>0</v>
      </c>
      <c r="KXJ70" s="3">
        <f t="shared" si="105"/>
        <v>0</v>
      </c>
      <c r="KXK70" s="3">
        <f t="shared" si="105"/>
        <v>0</v>
      </c>
      <c r="KXL70" s="3">
        <f t="shared" ref="KXL70:KZW70" si="106">SUM(KXL59:KXL68)</f>
        <v>0</v>
      </c>
      <c r="KXM70" s="3">
        <f t="shared" si="106"/>
        <v>0</v>
      </c>
      <c r="KXN70" s="3">
        <f t="shared" si="106"/>
        <v>0</v>
      </c>
      <c r="KXO70" s="3">
        <f t="shared" si="106"/>
        <v>0</v>
      </c>
      <c r="KXP70" s="3">
        <f t="shared" si="106"/>
        <v>0</v>
      </c>
      <c r="KXQ70" s="3">
        <f t="shared" si="106"/>
        <v>0</v>
      </c>
      <c r="KXR70" s="3">
        <f t="shared" si="106"/>
        <v>0</v>
      </c>
      <c r="KXS70" s="3">
        <f t="shared" si="106"/>
        <v>0</v>
      </c>
      <c r="KXT70" s="3">
        <f t="shared" si="106"/>
        <v>0</v>
      </c>
      <c r="KXU70" s="3">
        <f t="shared" si="106"/>
        <v>0</v>
      </c>
      <c r="KXV70" s="3">
        <f t="shared" si="106"/>
        <v>0</v>
      </c>
      <c r="KXW70" s="3">
        <f t="shared" si="106"/>
        <v>0</v>
      </c>
      <c r="KXX70" s="3">
        <f t="shared" si="106"/>
        <v>0</v>
      </c>
      <c r="KXY70" s="3">
        <f t="shared" si="106"/>
        <v>0</v>
      </c>
      <c r="KXZ70" s="3">
        <f t="shared" si="106"/>
        <v>0</v>
      </c>
      <c r="KYA70" s="3">
        <f t="shared" si="106"/>
        <v>0</v>
      </c>
      <c r="KYB70" s="3">
        <f t="shared" si="106"/>
        <v>0</v>
      </c>
      <c r="KYC70" s="3">
        <f t="shared" si="106"/>
        <v>0</v>
      </c>
      <c r="KYD70" s="3">
        <f t="shared" si="106"/>
        <v>0</v>
      </c>
      <c r="KYE70" s="3">
        <f t="shared" si="106"/>
        <v>0</v>
      </c>
      <c r="KYF70" s="3">
        <f t="shared" si="106"/>
        <v>0</v>
      </c>
      <c r="KYG70" s="3">
        <f t="shared" si="106"/>
        <v>0</v>
      </c>
      <c r="KYH70" s="3">
        <f t="shared" si="106"/>
        <v>0</v>
      </c>
      <c r="KYI70" s="3">
        <f t="shared" si="106"/>
        <v>0</v>
      </c>
      <c r="KYJ70" s="3">
        <f t="shared" si="106"/>
        <v>0</v>
      </c>
      <c r="KYK70" s="3">
        <f t="shared" si="106"/>
        <v>0</v>
      </c>
      <c r="KYL70" s="3">
        <f t="shared" si="106"/>
        <v>0</v>
      </c>
      <c r="KYM70" s="3">
        <f t="shared" si="106"/>
        <v>0</v>
      </c>
      <c r="KYN70" s="3">
        <f t="shared" si="106"/>
        <v>0</v>
      </c>
      <c r="KYO70" s="3">
        <f t="shared" si="106"/>
        <v>0</v>
      </c>
      <c r="KYP70" s="3">
        <f t="shared" si="106"/>
        <v>0</v>
      </c>
      <c r="KYQ70" s="3">
        <f t="shared" si="106"/>
        <v>0</v>
      </c>
      <c r="KYR70" s="3">
        <f t="shared" si="106"/>
        <v>0</v>
      </c>
      <c r="KYS70" s="3">
        <f t="shared" si="106"/>
        <v>0</v>
      </c>
      <c r="KYT70" s="3">
        <f t="shared" si="106"/>
        <v>0</v>
      </c>
      <c r="KYU70" s="3">
        <f t="shared" si="106"/>
        <v>0</v>
      </c>
      <c r="KYV70" s="3">
        <f t="shared" si="106"/>
        <v>0</v>
      </c>
      <c r="KYW70" s="3">
        <f t="shared" si="106"/>
        <v>0</v>
      </c>
      <c r="KYX70" s="3">
        <f t="shared" si="106"/>
        <v>0</v>
      </c>
      <c r="KYY70" s="3">
        <f t="shared" si="106"/>
        <v>0</v>
      </c>
      <c r="KYZ70" s="3">
        <f t="shared" si="106"/>
        <v>0</v>
      </c>
      <c r="KZA70" s="3">
        <f t="shared" si="106"/>
        <v>0</v>
      </c>
      <c r="KZB70" s="3">
        <f t="shared" si="106"/>
        <v>0</v>
      </c>
      <c r="KZC70" s="3">
        <f t="shared" si="106"/>
        <v>0</v>
      </c>
      <c r="KZD70" s="3">
        <f t="shared" si="106"/>
        <v>0</v>
      </c>
      <c r="KZE70" s="3">
        <f t="shared" si="106"/>
        <v>0</v>
      </c>
      <c r="KZF70" s="3">
        <f t="shared" si="106"/>
        <v>0</v>
      </c>
      <c r="KZG70" s="3">
        <f t="shared" si="106"/>
        <v>0</v>
      </c>
      <c r="KZH70" s="3">
        <f t="shared" si="106"/>
        <v>0</v>
      </c>
      <c r="KZI70" s="3">
        <f t="shared" si="106"/>
        <v>0</v>
      </c>
      <c r="KZJ70" s="3">
        <f t="shared" si="106"/>
        <v>0</v>
      </c>
      <c r="KZK70" s="3">
        <f t="shared" si="106"/>
        <v>0</v>
      </c>
      <c r="KZL70" s="3">
        <f t="shared" si="106"/>
        <v>0</v>
      </c>
      <c r="KZM70" s="3">
        <f t="shared" si="106"/>
        <v>0</v>
      </c>
      <c r="KZN70" s="3">
        <f t="shared" si="106"/>
        <v>0</v>
      </c>
      <c r="KZO70" s="3">
        <f t="shared" si="106"/>
        <v>0</v>
      </c>
      <c r="KZP70" s="3">
        <f t="shared" si="106"/>
        <v>0</v>
      </c>
      <c r="KZQ70" s="3">
        <f t="shared" si="106"/>
        <v>0</v>
      </c>
      <c r="KZR70" s="3">
        <f t="shared" si="106"/>
        <v>0</v>
      </c>
      <c r="KZS70" s="3">
        <f t="shared" si="106"/>
        <v>0</v>
      </c>
      <c r="KZT70" s="3">
        <f t="shared" si="106"/>
        <v>0</v>
      </c>
      <c r="KZU70" s="3">
        <f t="shared" si="106"/>
        <v>0</v>
      </c>
      <c r="KZV70" s="3">
        <f t="shared" si="106"/>
        <v>0</v>
      </c>
      <c r="KZW70" s="3">
        <f t="shared" si="106"/>
        <v>0</v>
      </c>
      <c r="KZX70" s="3">
        <f t="shared" ref="KZX70:LCI70" si="107">SUM(KZX59:KZX68)</f>
        <v>0</v>
      </c>
      <c r="KZY70" s="3">
        <f t="shared" si="107"/>
        <v>0</v>
      </c>
      <c r="KZZ70" s="3">
        <f t="shared" si="107"/>
        <v>0</v>
      </c>
      <c r="LAA70" s="3">
        <f t="shared" si="107"/>
        <v>0</v>
      </c>
      <c r="LAB70" s="3">
        <f t="shared" si="107"/>
        <v>0</v>
      </c>
      <c r="LAC70" s="3">
        <f t="shared" si="107"/>
        <v>0</v>
      </c>
      <c r="LAD70" s="3">
        <f t="shared" si="107"/>
        <v>0</v>
      </c>
      <c r="LAE70" s="3">
        <f t="shared" si="107"/>
        <v>0</v>
      </c>
      <c r="LAF70" s="3">
        <f t="shared" si="107"/>
        <v>0</v>
      </c>
      <c r="LAG70" s="3">
        <f t="shared" si="107"/>
        <v>0</v>
      </c>
      <c r="LAH70" s="3">
        <f t="shared" si="107"/>
        <v>0</v>
      </c>
      <c r="LAI70" s="3">
        <f t="shared" si="107"/>
        <v>0</v>
      </c>
      <c r="LAJ70" s="3">
        <f t="shared" si="107"/>
        <v>0</v>
      </c>
      <c r="LAK70" s="3">
        <f t="shared" si="107"/>
        <v>0</v>
      </c>
      <c r="LAL70" s="3">
        <f t="shared" si="107"/>
        <v>0</v>
      </c>
      <c r="LAM70" s="3">
        <f t="shared" si="107"/>
        <v>0</v>
      </c>
      <c r="LAN70" s="3">
        <f t="shared" si="107"/>
        <v>0</v>
      </c>
      <c r="LAO70" s="3">
        <f t="shared" si="107"/>
        <v>0</v>
      </c>
      <c r="LAP70" s="3">
        <f t="shared" si="107"/>
        <v>0</v>
      </c>
      <c r="LAQ70" s="3">
        <f t="shared" si="107"/>
        <v>0</v>
      </c>
      <c r="LAR70" s="3">
        <f t="shared" si="107"/>
        <v>0</v>
      </c>
      <c r="LAS70" s="3">
        <f t="shared" si="107"/>
        <v>0</v>
      </c>
      <c r="LAT70" s="3">
        <f t="shared" si="107"/>
        <v>0</v>
      </c>
      <c r="LAU70" s="3">
        <f t="shared" si="107"/>
        <v>0</v>
      </c>
      <c r="LAV70" s="3">
        <f t="shared" si="107"/>
        <v>0</v>
      </c>
      <c r="LAW70" s="3">
        <f t="shared" si="107"/>
        <v>0</v>
      </c>
      <c r="LAX70" s="3">
        <f t="shared" si="107"/>
        <v>0</v>
      </c>
      <c r="LAY70" s="3">
        <f t="shared" si="107"/>
        <v>0</v>
      </c>
      <c r="LAZ70" s="3">
        <f t="shared" si="107"/>
        <v>0</v>
      </c>
      <c r="LBA70" s="3">
        <f t="shared" si="107"/>
        <v>0</v>
      </c>
      <c r="LBB70" s="3">
        <f t="shared" si="107"/>
        <v>0</v>
      </c>
      <c r="LBC70" s="3">
        <f t="shared" si="107"/>
        <v>0</v>
      </c>
      <c r="LBD70" s="3">
        <f t="shared" si="107"/>
        <v>0</v>
      </c>
      <c r="LBE70" s="3">
        <f t="shared" si="107"/>
        <v>0</v>
      </c>
      <c r="LBF70" s="3">
        <f t="shared" si="107"/>
        <v>0</v>
      </c>
      <c r="LBG70" s="3">
        <f t="shared" si="107"/>
        <v>0</v>
      </c>
      <c r="LBH70" s="3">
        <f t="shared" si="107"/>
        <v>0</v>
      </c>
      <c r="LBI70" s="3">
        <f t="shared" si="107"/>
        <v>0</v>
      </c>
      <c r="LBJ70" s="3">
        <f t="shared" si="107"/>
        <v>0</v>
      </c>
      <c r="LBK70" s="3">
        <f t="shared" si="107"/>
        <v>0</v>
      </c>
      <c r="LBL70" s="3">
        <f t="shared" si="107"/>
        <v>0</v>
      </c>
      <c r="LBM70" s="3">
        <f t="shared" si="107"/>
        <v>0</v>
      </c>
      <c r="LBN70" s="3">
        <f t="shared" si="107"/>
        <v>0</v>
      </c>
      <c r="LBO70" s="3">
        <f t="shared" si="107"/>
        <v>0</v>
      </c>
      <c r="LBP70" s="3">
        <f t="shared" si="107"/>
        <v>0</v>
      </c>
      <c r="LBQ70" s="3">
        <f t="shared" si="107"/>
        <v>0</v>
      </c>
      <c r="LBR70" s="3">
        <f t="shared" si="107"/>
        <v>0</v>
      </c>
      <c r="LBS70" s="3">
        <f t="shared" si="107"/>
        <v>0</v>
      </c>
      <c r="LBT70" s="3">
        <f t="shared" si="107"/>
        <v>0</v>
      </c>
      <c r="LBU70" s="3">
        <f t="shared" si="107"/>
        <v>0</v>
      </c>
      <c r="LBV70" s="3">
        <f t="shared" si="107"/>
        <v>0</v>
      </c>
      <c r="LBW70" s="3">
        <f t="shared" si="107"/>
        <v>0</v>
      </c>
      <c r="LBX70" s="3">
        <f t="shared" si="107"/>
        <v>0</v>
      </c>
      <c r="LBY70" s="3">
        <f t="shared" si="107"/>
        <v>0</v>
      </c>
      <c r="LBZ70" s="3">
        <f t="shared" si="107"/>
        <v>0</v>
      </c>
      <c r="LCA70" s="3">
        <f t="shared" si="107"/>
        <v>0</v>
      </c>
      <c r="LCB70" s="3">
        <f t="shared" si="107"/>
        <v>0</v>
      </c>
      <c r="LCC70" s="3">
        <f t="shared" si="107"/>
        <v>0</v>
      </c>
      <c r="LCD70" s="3">
        <f t="shared" si="107"/>
        <v>0</v>
      </c>
      <c r="LCE70" s="3">
        <f t="shared" si="107"/>
        <v>0</v>
      </c>
      <c r="LCF70" s="3">
        <f t="shared" si="107"/>
        <v>0</v>
      </c>
      <c r="LCG70" s="3">
        <f t="shared" si="107"/>
        <v>0</v>
      </c>
      <c r="LCH70" s="3">
        <f t="shared" si="107"/>
        <v>0</v>
      </c>
      <c r="LCI70" s="3">
        <f t="shared" si="107"/>
        <v>0</v>
      </c>
      <c r="LCJ70" s="3">
        <f t="shared" ref="LCJ70:LEU70" si="108">SUM(LCJ59:LCJ68)</f>
        <v>0</v>
      </c>
      <c r="LCK70" s="3">
        <f t="shared" si="108"/>
        <v>0</v>
      </c>
      <c r="LCL70" s="3">
        <f t="shared" si="108"/>
        <v>0</v>
      </c>
      <c r="LCM70" s="3">
        <f t="shared" si="108"/>
        <v>0</v>
      </c>
      <c r="LCN70" s="3">
        <f t="shared" si="108"/>
        <v>0</v>
      </c>
      <c r="LCO70" s="3">
        <f t="shared" si="108"/>
        <v>0</v>
      </c>
      <c r="LCP70" s="3">
        <f t="shared" si="108"/>
        <v>0</v>
      </c>
      <c r="LCQ70" s="3">
        <f t="shared" si="108"/>
        <v>0</v>
      </c>
      <c r="LCR70" s="3">
        <f t="shared" si="108"/>
        <v>0</v>
      </c>
      <c r="LCS70" s="3">
        <f t="shared" si="108"/>
        <v>0</v>
      </c>
      <c r="LCT70" s="3">
        <f t="shared" si="108"/>
        <v>0</v>
      </c>
      <c r="LCU70" s="3">
        <f t="shared" si="108"/>
        <v>0</v>
      </c>
      <c r="LCV70" s="3">
        <f t="shared" si="108"/>
        <v>0</v>
      </c>
      <c r="LCW70" s="3">
        <f t="shared" si="108"/>
        <v>0</v>
      </c>
      <c r="LCX70" s="3">
        <f t="shared" si="108"/>
        <v>0</v>
      </c>
      <c r="LCY70" s="3">
        <f t="shared" si="108"/>
        <v>0</v>
      </c>
      <c r="LCZ70" s="3">
        <f t="shared" si="108"/>
        <v>0</v>
      </c>
      <c r="LDA70" s="3">
        <f t="shared" si="108"/>
        <v>0</v>
      </c>
      <c r="LDB70" s="3">
        <f t="shared" si="108"/>
        <v>0</v>
      </c>
      <c r="LDC70" s="3">
        <f t="shared" si="108"/>
        <v>0</v>
      </c>
      <c r="LDD70" s="3">
        <f t="shared" si="108"/>
        <v>0</v>
      </c>
      <c r="LDE70" s="3">
        <f t="shared" si="108"/>
        <v>0</v>
      </c>
      <c r="LDF70" s="3">
        <f t="shared" si="108"/>
        <v>0</v>
      </c>
      <c r="LDG70" s="3">
        <f t="shared" si="108"/>
        <v>0</v>
      </c>
      <c r="LDH70" s="3">
        <f t="shared" si="108"/>
        <v>0</v>
      </c>
      <c r="LDI70" s="3">
        <f t="shared" si="108"/>
        <v>0</v>
      </c>
      <c r="LDJ70" s="3">
        <f t="shared" si="108"/>
        <v>0</v>
      </c>
      <c r="LDK70" s="3">
        <f t="shared" si="108"/>
        <v>0</v>
      </c>
      <c r="LDL70" s="3">
        <f t="shared" si="108"/>
        <v>0</v>
      </c>
      <c r="LDM70" s="3">
        <f t="shared" si="108"/>
        <v>0</v>
      </c>
      <c r="LDN70" s="3">
        <f t="shared" si="108"/>
        <v>0</v>
      </c>
      <c r="LDO70" s="3">
        <f t="shared" si="108"/>
        <v>0</v>
      </c>
      <c r="LDP70" s="3">
        <f t="shared" si="108"/>
        <v>0</v>
      </c>
      <c r="LDQ70" s="3">
        <f t="shared" si="108"/>
        <v>0</v>
      </c>
      <c r="LDR70" s="3">
        <f t="shared" si="108"/>
        <v>0</v>
      </c>
      <c r="LDS70" s="3">
        <f t="shared" si="108"/>
        <v>0</v>
      </c>
      <c r="LDT70" s="3">
        <f t="shared" si="108"/>
        <v>0</v>
      </c>
      <c r="LDU70" s="3">
        <f t="shared" si="108"/>
        <v>0</v>
      </c>
      <c r="LDV70" s="3">
        <f t="shared" si="108"/>
        <v>0</v>
      </c>
      <c r="LDW70" s="3">
        <f t="shared" si="108"/>
        <v>0</v>
      </c>
      <c r="LDX70" s="3">
        <f t="shared" si="108"/>
        <v>0</v>
      </c>
      <c r="LDY70" s="3">
        <f t="shared" si="108"/>
        <v>0</v>
      </c>
      <c r="LDZ70" s="3">
        <f t="shared" si="108"/>
        <v>0</v>
      </c>
      <c r="LEA70" s="3">
        <f t="shared" si="108"/>
        <v>0</v>
      </c>
      <c r="LEB70" s="3">
        <f t="shared" si="108"/>
        <v>0</v>
      </c>
      <c r="LEC70" s="3">
        <f t="shared" si="108"/>
        <v>0</v>
      </c>
      <c r="LED70" s="3">
        <f t="shared" si="108"/>
        <v>0</v>
      </c>
      <c r="LEE70" s="3">
        <f t="shared" si="108"/>
        <v>0</v>
      </c>
      <c r="LEF70" s="3">
        <f t="shared" si="108"/>
        <v>0</v>
      </c>
      <c r="LEG70" s="3">
        <f t="shared" si="108"/>
        <v>0</v>
      </c>
      <c r="LEH70" s="3">
        <f t="shared" si="108"/>
        <v>0</v>
      </c>
      <c r="LEI70" s="3">
        <f t="shared" si="108"/>
        <v>0</v>
      </c>
      <c r="LEJ70" s="3">
        <f t="shared" si="108"/>
        <v>0</v>
      </c>
      <c r="LEK70" s="3">
        <f t="shared" si="108"/>
        <v>0</v>
      </c>
      <c r="LEL70" s="3">
        <f t="shared" si="108"/>
        <v>0</v>
      </c>
      <c r="LEM70" s="3">
        <f t="shared" si="108"/>
        <v>0</v>
      </c>
      <c r="LEN70" s="3">
        <f t="shared" si="108"/>
        <v>0</v>
      </c>
      <c r="LEO70" s="3">
        <f t="shared" si="108"/>
        <v>0</v>
      </c>
      <c r="LEP70" s="3">
        <f t="shared" si="108"/>
        <v>0</v>
      </c>
      <c r="LEQ70" s="3">
        <f t="shared" si="108"/>
        <v>0</v>
      </c>
      <c r="LER70" s="3">
        <f t="shared" si="108"/>
        <v>0</v>
      </c>
      <c r="LES70" s="3">
        <f t="shared" si="108"/>
        <v>0</v>
      </c>
      <c r="LET70" s="3">
        <f t="shared" si="108"/>
        <v>0</v>
      </c>
      <c r="LEU70" s="3">
        <f t="shared" si="108"/>
        <v>0</v>
      </c>
      <c r="LEV70" s="3">
        <f t="shared" ref="LEV70:LHG70" si="109">SUM(LEV59:LEV68)</f>
        <v>0</v>
      </c>
      <c r="LEW70" s="3">
        <f t="shared" si="109"/>
        <v>0</v>
      </c>
      <c r="LEX70" s="3">
        <f t="shared" si="109"/>
        <v>0</v>
      </c>
      <c r="LEY70" s="3">
        <f t="shared" si="109"/>
        <v>0</v>
      </c>
      <c r="LEZ70" s="3">
        <f t="shared" si="109"/>
        <v>0</v>
      </c>
      <c r="LFA70" s="3">
        <f t="shared" si="109"/>
        <v>0</v>
      </c>
      <c r="LFB70" s="3">
        <f t="shared" si="109"/>
        <v>0</v>
      </c>
      <c r="LFC70" s="3">
        <f t="shared" si="109"/>
        <v>0</v>
      </c>
      <c r="LFD70" s="3">
        <f t="shared" si="109"/>
        <v>0</v>
      </c>
      <c r="LFE70" s="3">
        <f t="shared" si="109"/>
        <v>0</v>
      </c>
      <c r="LFF70" s="3">
        <f t="shared" si="109"/>
        <v>0</v>
      </c>
      <c r="LFG70" s="3">
        <f t="shared" si="109"/>
        <v>0</v>
      </c>
      <c r="LFH70" s="3">
        <f t="shared" si="109"/>
        <v>0</v>
      </c>
      <c r="LFI70" s="3">
        <f t="shared" si="109"/>
        <v>0</v>
      </c>
      <c r="LFJ70" s="3">
        <f t="shared" si="109"/>
        <v>0</v>
      </c>
      <c r="LFK70" s="3">
        <f t="shared" si="109"/>
        <v>0</v>
      </c>
      <c r="LFL70" s="3">
        <f t="shared" si="109"/>
        <v>0</v>
      </c>
      <c r="LFM70" s="3">
        <f t="shared" si="109"/>
        <v>0</v>
      </c>
      <c r="LFN70" s="3">
        <f t="shared" si="109"/>
        <v>0</v>
      </c>
      <c r="LFO70" s="3">
        <f t="shared" si="109"/>
        <v>0</v>
      </c>
      <c r="LFP70" s="3">
        <f t="shared" si="109"/>
        <v>0</v>
      </c>
      <c r="LFQ70" s="3">
        <f t="shared" si="109"/>
        <v>0</v>
      </c>
      <c r="LFR70" s="3">
        <f t="shared" si="109"/>
        <v>0</v>
      </c>
      <c r="LFS70" s="3">
        <f t="shared" si="109"/>
        <v>0</v>
      </c>
      <c r="LFT70" s="3">
        <f t="shared" si="109"/>
        <v>0</v>
      </c>
      <c r="LFU70" s="3">
        <f t="shared" si="109"/>
        <v>0</v>
      </c>
      <c r="LFV70" s="3">
        <f t="shared" si="109"/>
        <v>0</v>
      </c>
      <c r="LFW70" s="3">
        <f t="shared" si="109"/>
        <v>0</v>
      </c>
      <c r="LFX70" s="3">
        <f t="shared" si="109"/>
        <v>0</v>
      </c>
      <c r="LFY70" s="3">
        <f t="shared" si="109"/>
        <v>0</v>
      </c>
      <c r="LFZ70" s="3">
        <f t="shared" si="109"/>
        <v>0</v>
      </c>
      <c r="LGA70" s="3">
        <f t="shared" si="109"/>
        <v>0</v>
      </c>
      <c r="LGB70" s="3">
        <f t="shared" si="109"/>
        <v>0</v>
      </c>
      <c r="LGC70" s="3">
        <f t="shared" si="109"/>
        <v>0</v>
      </c>
      <c r="LGD70" s="3">
        <f t="shared" si="109"/>
        <v>0</v>
      </c>
      <c r="LGE70" s="3">
        <f t="shared" si="109"/>
        <v>0</v>
      </c>
      <c r="LGF70" s="3">
        <f t="shared" si="109"/>
        <v>0</v>
      </c>
      <c r="LGG70" s="3">
        <f t="shared" si="109"/>
        <v>0</v>
      </c>
      <c r="LGH70" s="3">
        <f t="shared" si="109"/>
        <v>0</v>
      </c>
      <c r="LGI70" s="3">
        <f t="shared" si="109"/>
        <v>0</v>
      </c>
      <c r="LGJ70" s="3">
        <f t="shared" si="109"/>
        <v>0</v>
      </c>
      <c r="LGK70" s="3">
        <f t="shared" si="109"/>
        <v>0</v>
      </c>
      <c r="LGL70" s="3">
        <f t="shared" si="109"/>
        <v>0</v>
      </c>
      <c r="LGM70" s="3">
        <f t="shared" si="109"/>
        <v>0</v>
      </c>
      <c r="LGN70" s="3">
        <f t="shared" si="109"/>
        <v>0</v>
      </c>
      <c r="LGO70" s="3">
        <f t="shared" si="109"/>
        <v>0</v>
      </c>
      <c r="LGP70" s="3">
        <f t="shared" si="109"/>
        <v>0</v>
      </c>
      <c r="LGQ70" s="3">
        <f t="shared" si="109"/>
        <v>0</v>
      </c>
      <c r="LGR70" s="3">
        <f t="shared" si="109"/>
        <v>0</v>
      </c>
      <c r="LGS70" s="3">
        <f t="shared" si="109"/>
        <v>0</v>
      </c>
      <c r="LGT70" s="3">
        <f t="shared" si="109"/>
        <v>0</v>
      </c>
      <c r="LGU70" s="3">
        <f t="shared" si="109"/>
        <v>0</v>
      </c>
      <c r="LGV70" s="3">
        <f t="shared" si="109"/>
        <v>0</v>
      </c>
      <c r="LGW70" s="3">
        <f t="shared" si="109"/>
        <v>0</v>
      </c>
      <c r="LGX70" s="3">
        <f t="shared" si="109"/>
        <v>0</v>
      </c>
      <c r="LGY70" s="3">
        <f t="shared" si="109"/>
        <v>0</v>
      </c>
      <c r="LGZ70" s="3">
        <f t="shared" si="109"/>
        <v>0</v>
      </c>
      <c r="LHA70" s="3">
        <f t="shared" si="109"/>
        <v>0</v>
      </c>
      <c r="LHB70" s="3">
        <f t="shared" si="109"/>
        <v>0</v>
      </c>
      <c r="LHC70" s="3">
        <f t="shared" si="109"/>
        <v>0</v>
      </c>
      <c r="LHD70" s="3">
        <f t="shared" si="109"/>
        <v>0</v>
      </c>
      <c r="LHE70" s="3">
        <f t="shared" si="109"/>
        <v>0</v>
      </c>
      <c r="LHF70" s="3">
        <f t="shared" si="109"/>
        <v>0</v>
      </c>
      <c r="LHG70" s="3">
        <f t="shared" si="109"/>
        <v>0</v>
      </c>
      <c r="LHH70" s="3">
        <f t="shared" ref="LHH70:LJS70" si="110">SUM(LHH59:LHH68)</f>
        <v>0</v>
      </c>
      <c r="LHI70" s="3">
        <f t="shared" si="110"/>
        <v>0</v>
      </c>
      <c r="LHJ70" s="3">
        <f t="shared" si="110"/>
        <v>0</v>
      </c>
      <c r="LHK70" s="3">
        <f t="shared" si="110"/>
        <v>0</v>
      </c>
      <c r="LHL70" s="3">
        <f t="shared" si="110"/>
        <v>0</v>
      </c>
      <c r="LHM70" s="3">
        <f t="shared" si="110"/>
        <v>0</v>
      </c>
      <c r="LHN70" s="3">
        <f t="shared" si="110"/>
        <v>0</v>
      </c>
      <c r="LHO70" s="3">
        <f t="shared" si="110"/>
        <v>0</v>
      </c>
      <c r="LHP70" s="3">
        <f t="shared" si="110"/>
        <v>0</v>
      </c>
      <c r="LHQ70" s="3">
        <f t="shared" si="110"/>
        <v>0</v>
      </c>
      <c r="LHR70" s="3">
        <f t="shared" si="110"/>
        <v>0</v>
      </c>
      <c r="LHS70" s="3">
        <f t="shared" si="110"/>
        <v>0</v>
      </c>
      <c r="LHT70" s="3">
        <f t="shared" si="110"/>
        <v>0</v>
      </c>
      <c r="LHU70" s="3">
        <f t="shared" si="110"/>
        <v>0</v>
      </c>
      <c r="LHV70" s="3">
        <f t="shared" si="110"/>
        <v>0</v>
      </c>
      <c r="LHW70" s="3">
        <f t="shared" si="110"/>
        <v>0</v>
      </c>
      <c r="LHX70" s="3">
        <f t="shared" si="110"/>
        <v>0</v>
      </c>
      <c r="LHY70" s="3">
        <f t="shared" si="110"/>
        <v>0</v>
      </c>
      <c r="LHZ70" s="3">
        <f t="shared" si="110"/>
        <v>0</v>
      </c>
      <c r="LIA70" s="3">
        <f t="shared" si="110"/>
        <v>0</v>
      </c>
      <c r="LIB70" s="3">
        <f t="shared" si="110"/>
        <v>0</v>
      </c>
      <c r="LIC70" s="3">
        <f t="shared" si="110"/>
        <v>0</v>
      </c>
      <c r="LID70" s="3">
        <f t="shared" si="110"/>
        <v>0</v>
      </c>
      <c r="LIE70" s="3">
        <f t="shared" si="110"/>
        <v>0</v>
      </c>
      <c r="LIF70" s="3">
        <f t="shared" si="110"/>
        <v>0</v>
      </c>
      <c r="LIG70" s="3">
        <f t="shared" si="110"/>
        <v>0</v>
      </c>
      <c r="LIH70" s="3">
        <f t="shared" si="110"/>
        <v>0</v>
      </c>
      <c r="LII70" s="3">
        <f t="shared" si="110"/>
        <v>0</v>
      </c>
      <c r="LIJ70" s="3">
        <f t="shared" si="110"/>
        <v>0</v>
      </c>
      <c r="LIK70" s="3">
        <f t="shared" si="110"/>
        <v>0</v>
      </c>
      <c r="LIL70" s="3">
        <f t="shared" si="110"/>
        <v>0</v>
      </c>
      <c r="LIM70" s="3">
        <f t="shared" si="110"/>
        <v>0</v>
      </c>
      <c r="LIN70" s="3">
        <f t="shared" si="110"/>
        <v>0</v>
      </c>
      <c r="LIO70" s="3">
        <f t="shared" si="110"/>
        <v>0</v>
      </c>
      <c r="LIP70" s="3">
        <f t="shared" si="110"/>
        <v>0</v>
      </c>
      <c r="LIQ70" s="3">
        <f t="shared" si="110"/>
        <v>0</v>
      </c>
      <c r="LIR70" s="3">
        <f t="shared" si="110"/>
        <v>0</v>
      </c>
      <c r="LIS70" s="3">
        <f t="shared" si="110"/>
        <v>0</v>
      </c>
      <c r="LIT70" s="3">
        <f t="shared" si="110"/>
        <v>0</v>
      </c>
      <c r="LIU70" s="3">
        <f t="shared" si="110"/>
        <v>0</v>
      </c>
      <c r="LIV70" s="3">
        <f t="shared" si="110"/>
        <v>0</v>
      </c>
      <c r="LIW70" s="3">
        <f t="shared" si="110"/>
        <v>0</v>
      </c>
      <c r="LIX70" s="3">
        <f t="shared" si="110"/>
        <v>0</v>
      </c>
      <c r="LIY70" s="3">
        <f t="shared" si="110"/>
        <v>0</v>
      </c>
      <c r="LIZ70" s="3">
        <f t="shared" si="110"/>
        <v>0</v>
      </c>
      <c r="LJA70" s="3">
        <f t="shared" si="110"/>
        <v>0</v>
      </c>
      <c r="LJB70" s="3">
        <f t="shared" si="110"/>
        <v>0</v>
      </c>
      <c r="LJC70" s="3">
        <f t="shared" si="110"/>
        <v>0</v>
      </c>
      <c r="LJD70" s="3">
        <f t="shared" si="110"/>
        <v>0</v>
      </c>
      <c r="LJE70" s="3">
        <f t="shared" si="110"/>
        <v>0</v>
      </c>
      <c r="LJF70" s="3">
        <f t="shared" si="110"/>
        <v>0</v>
      </c>
      <c r="LJG70" s="3">
        <f t="shared" si="110"/>
        <v>0</v>
      </c>
      <c r="LJH70" s="3">
        <f t="shared" si="110"/>
        <v>0</v>
      </c>
      <c r="LJI70" s="3">
        <f t="shared" si="110"/>
        <v>0</v>
      </c>
      <c r="LJJ70" s="3">
        <f t="shared" si="110"/>
        <v>0</v>
      </c>
      <c r="LJK70" s="3">
        <f t="shared" si="110"/>
        <v>0</v>
      </c>
      <c r="LJL70" s="3">
        <f t="shared" si="110"/>
        <v>0</v>
      </c>
      <c r="LJM70" s="3">
        <f t="shared" si="110"/>
        <v>0</v>
      </c>
      <c r="LJN70" s="3">
        <f t="shared" si="110"/>
        <v>0</v>
      </c>
      <c r="LJO70" s="3">
        <f t="shared" si="110"/>
        <v>0</v>
      </c>
      <c r="LJP70" s="3">
        <f t="shared" si="110"/>
        <v>0</v>
      </c>
      <c r="LJQ70" s="3">
        <f t="shared" si="110"/>
        <v>0</v>
      </c>
      <c r="LJR70" s="3">
        <f t="shared" si="110"/>
        <v>0</v>
      </c>
      <c r="LJS70" s="3">
        <f t="shared" si="110"/>
        <v>0</v>
      </c>
      <c r="LJT70" s="3">
        <f t="shared" ref="LJT70:LME70" si="111">SUM(LJT59:LJT68)</f>
        <v>0</v>
      </c>
      <c r="LJU70" s="3">
        <f t="shared" si="111"/>
        <v>0</v>
      </c>
      <c r="LJV70" s="3">
        <f t="shared" si="111"/>
        <v>0</v>
      </c>
      <c r="LJW70" s="3">
        <f t="shared" si="111"/>
        <v>0</v>
      </c>
      <c r="LJX70" s="3">
        <f t="shared" si="111"/>
        <v>0</v>
      </c>
      <c r="LJY70" s="3">
        <f t="shared" si="111"/>
        <v>0</v>
      </c>
      <c r="LJZ70" s="3">
        <f t="shared" si="111"/>
        <v>0</v>
      </c>
      <c r="LKA70" s="3">
        <f t="shared" si="111"/>
        <v>0</v>
      </c>
      <c r="LKB70" s="3">
        <f t="shared" si="111"/>
        <v>0</v>
      </c>
      <c r="LKC70" s="3">
        <f t="shared" si="111"/>
        <v>0</v>
      </c>
      <c r="LKD70" s="3">
        <f t="shared" si="111"/>
        <v>0</v>
      </c>
      <c r="LKE70" s="3">
        <f t="shared" si="111"/>
        <v>0</v>
      </c>
      <c r="LKF70" s="3">
        <f t="shared" si="111"/>
        <v>0</v>
      </c>
      <c r="LKG70" s="3">
        <f t="shared" si="111"/>
        <v>0</v>
      </c>
      <c r="LKH70" s="3">
        <f t="shared" si="111"/>
        <v>0</v>
      </c>
      <c r="LKI70" s="3">
        <f t="shared" si="111"/>
        <v>0</v>
      </c>
      <c r="LKJ70" s="3">
        <f t="shared" si="111"/>
        <v>0</v>
      </c>
      <c r="LKK70" s="3">
        <f t="shared" si="111"/>
        <v>0</v>
      </c>
      <c r="LKL70" s="3">
        <f t="shared" si="111"/>
        <v>0</v>
      </c>
      <c r="LKM70" s="3">
        <f t="shared" si="111"/>
        <v>0</v>
      </c>
      <c r="LKN70" s="3">
        <f t="shared" si="111"/>
        <v>0</v>
      </c>
      <c r="LKO70" s="3">
        <f t="shared" si="111"/>
        <v>0</v>
      </c>
      <c r="LKP70" s="3">
        <f t="shared" si="111"/>
        <v>0</v>
      </c>
      <c r="LKQ70" s="3">
        <f t="shared" si="111"/>
        <v>0</v>
      </c>
      <c r="LKR70" s="3">
        <f t="shared" si="111"/>
        <v>0</v>
      </c>
      <c r="LKS70" s="3">
        <f t="shared" si="111"/>
        <v>0</v>
      </c>
      <c r="LKT70" s="3">
        <f t="shared" si="111"/>
        <v>0</v>
      </c>
      <c r="LKU70" s="3">
        <f t="shared" si="111"/>
        <v>0</v>
      </c>
      <c r="LKV70" s="3">
        <f t="shared" si="111"/>
        <v>0</v>
      </c>
      <c r="LKW70" s="3">
        <f t="shared" si="111"/>
        <v>0</v>
      </c>
      <c r="LKX70" s="3">
        <f t="shared" si="111"/>
        <v>0</v>
      </c>
      <c r="LKY70" s="3">
        <f t="shared" si="111"/>
        <v>0</v>
      </c>
      <c r="LKZ70" s="3">
        <f t="shared" si="111"/>
        <v>0</v>
      </c>
      <c r="LLA70" s="3">
        <f t="shared" si="111"/>
        <v>0</v>
      </c>
      <c r="LLB70" s="3">
        <f t="shared" si="111"/>
        <v>0</v>
      </c>
      <c r="LLC70" s="3">
        <f t="shared" si="111"/>
        <v>0</v>
      </c>
      <c r="LLD70" s="3">
        <f t="shared" si="111"/>
        <v>0</v>
      </c>
      <c r="LLE70" s="3">
        <f t="shared" si="111"/>
        <v>0</v>
      </c>
      <c r="LLF70" s="3">
        <f t="shared" si="111"/>
        <v>0</v>
      </c>
      <c r="LLG70" s="3">
        <f t="shared" si="111"/>
        <v>0</v>
      </c>
      <c r="LLH70" s="3">
        <f t="shared" si="111"/>
        <v>0</v>
      </c>
      <c r="LLI70" s="3">
        <f t="shared" si="111"/>
        <v>0</v>
      </c>
      <c r="LLJ70" s="3">
        <f t="shared" si="111"/>
        <v>0</v>
      </c>
      <c r="LLK70" s="3">
        <f t="shared" si="111"/>
        <v>0</v>
      </c>
      <c r="LLL70" s="3">
        <f t="shared" si="111"/>
        <v>0</v>
      </c>
      <c r="LLM70" s="3">
        <f t="shared" si="111"/>
        <v>0</v>
      </c>
      <c r="LLN70" s="3">
        <f t="shared" si="111"/>
        <v>0</v>
      </c>
      <c r="LLO70" s="3">
        <f t="shared" si="111"/>
        <v>0</v>
      </c>
      <c r="LLP70" s="3">
        <f t="shared" si="111"/>
        <v>0</v>
      </c>
      <c r="LLQ70" s="3">
        <f t="shared" si="111"/>
        <v>0</v>
      </c>
      <c r="LLR70" s="3">
        <f t="shared" si="111"/>
        <v>0</v>
      </c>
      <c r="LLS70" s="3">
        <f t="shared" si="111"/>
        <v>0</v>
      </c>
      <c r="LLT70" s="3">
        <f t="shared" si="111"/>
        <v>0</v>
      </c>
      <c r="LLU70" s="3">
        <f t="shared" si="111"/>
        <v>0</v>
      </c>
      <c r="LLV70" s="3">
        <f t="shared" si="111"/>
        <v>0</v>
      </c>
      <c r="LLW70" s="3">
        <f t="shared" si="111"/>
        <v>0</v>
      </c>
      <c r="LLX70" s="3">
        <f t="shared" si="111"/>
        <v>0</v>
      </c>
      <c r="LLY70" s="3">
        <f t="shared" si="111"/>
        <v>0</v>
      </c>
      <c r="LLZ70" s="3">
        <f t="shared" si="111"/>
        <v>0</v>
      </c>
      <c r="LMA70" s="3">
        <f t="shared" si="111"/>
        <v>0</v>
      </c>
      <c r="LMB70" s="3">
        <f t="shared" si="111"/>
        <v>0</v>
      </c>
      <c r="LMC70" s="3">
        <f t="shared" si="111"/>
        <v>0</v>
      </c>
      <c r="LMD70" s="3">
        <f t="shared" si="111"/>
        <v>0</v>
      </c>
      <c r="LME70" s="3">
        <f t="shared" si="111"/>
        <v>0</v>
      </c>
      <c r="LMF70" s="3">
        <f t="shared" ref="LMF70:LOQ70" si="112">SUM(LMF59:LMF68)</f>
        <v>0</v>
      </c>
      <c r="LMG70" s="3">
        <f t="shared" si="112"/>
        <v>0</v>
      </c>
      <c r="LMH70" s="3">
        <f t="shared" si="112"/>
        <v>0</v>
      </c>
      <c r="LMI70" s="3">
        <f t="shared" si="112"/>
        <v>0</v>
      </c>
      <c r="LMJ70" s="3">
        <f t="shared" si="112"/>
        <v>0</v>
      </c>
      <c r="LMK70" s="3">
        <f t="shared" si="112"/>
        <v>0</v>
      </c>
      <c r="LML70" s="3">
        <f t="shared" si="112"/>
        <v>0</v>
      </c>
      <c r="LMM70" s="3">
        <f t="shared" si="112"/>
        <v>0</v>
      </c>
      <c r="LMN70" s="3">
        <f t="shared" si="112"/>
        <v>0</v>
      </c>
      <c r="LMO70" s="3">
        <f t="shared" si="112"/>
        <v>0</v>
      </c>
      <c r="LMP70" s="3">
        <f t="shared" si="112"/>
        <v>0</v>
      </c>
      <c r="LMQ70" s="3">
        <f t="shared" si="112"/>
        <v>0</v>
      </c>
      <c r="LMR70" s="3">
        <f t="shared" si="112"/>
        <v>0</v>
      </c>
      <c r="LMS70" s="3">
        <f t="shared" si="112"/>
        <v>0</v>
      </c>
      <c r="LMT70" s="3">
        <f t="shared" si="112"/>
        <v>0</v>
      </c>
      <c r="LMU70" s="3">
        <f t="shared" si="112"/>
        <v>0</v>
      </c>
      <c r="LMV70" s="3">
        <f t="shared" si="112"/>
        <v>0</v>
      </c>
      <c r="LMW70" s="3">
        <f t="shared" si="112"/>
        <v>0</v>
      </c>
      <c r="LMX70" s="3">
        <f t="shared" si="112"/>
        <v>0</v>
      </c>
      <c r="LMY70" s="3">
        <f t="shared" si="112"/>
        <v>0</v>
      </c>
      <c r="LMZ70" s="3">
        <f t="shared" si="112"/>
        <v>0</v>
      </c>
      <c r="LNA70" s="3">
        <f t="shared" si="112"/>
        <v>0</v>
      </c>
      <c r="LNB70" s="3">
        <f t="shared" si="112"/>
        <v>0</v>
      </c>
      <c r="LNC70" s="3">
        <f t="shared" si="112"/>
        <v>0</v>
      </c>
      <c r="LND70" s="3">
        <f t="shared" si="112"/>
        <v>0</v>
      </c>
      <c r="LNE70" s="3">
        <f t="shared" si="112"/>
        <v>0</v>
      </c>
      <c r="LNF70" s="3">
        <f t="shared" si="112"/>
        <v>0</v>
      </c>
      <c r="LNG70" s="3">
        <f t="shared" si="112"/>
        <v>0</v>
      </c>
      <c r="LNH70" s="3">
        <f t="shared" si="112"/>
        <v>0</v>
      </c>
      <c r="LNI70" s="3">
        <f t="shared" si="112"/>
        <v>0</v>
      </c>
      <c r="LNJ70" s="3">
        <f t="shared" si="112"/>
        <v>0</v>
      </c>
      <c r="LNK70" s="3">
        <f t="shared" si="112"/>
        <v>0</v>
      </c>
      <c r="LNL70" s="3">
        <f t="shared" si="112"/>
        <v>0</v>
      </c>
      <c r="LNM70" s="3">
        <f t="shared" si="112"/>
        <v>0</v>
      </c>
      <c r="LNN70" s="3">
        <f t="shared" si="112"/>
        <v>0</v>
      </c>
      <c r="LNO70" s="3">
        <f t="shared" si="112"/>
        <v>0</v>
      </c>
      <c r="LNP70" s="3">
        <f t="shared" si="112"/>
        <v>0</v>
      </c>
      <c r="LNQ70" s="3">
        <f t="shared" si="112"/>
        <v>0</v>
      </c>
      <c r="LNR70" s="3">
        <f t="shared" si="112"/>
        <v>0</v>
      </c>
      <c r="LNS70" s="3">
        <f t="shared" si="112"/>
        <v>0</v>
      </c>
      <c r="LNT70" s="3">
        <f t="shared" si="112"/>
        <v>0</v>
      </c>
      <c r="LNU70" s="3">
        <f t="shared" si="112"/>
        <v>0</v>
      </c>
      <c r="LNV70" s="3">
        <f t="shared" si="112"/>
        <v>0</v>
      </c>
      <c r="LNW70" s="3">
        <f t="shared" si="112"/>
        <v>0</v>
      </c>
      <c r="LNX70" s="3">
        <f t="shared" si="112"/>
        <v>0</v>
      </c>
      <c r="LNY70" s="3">
        <f t="shared" si="112"/>
        <v>0</v>
      </c>
      <c r="LNZ70" s="3">
        <f t="shared" si="112"/>
        <v>0</v>
      </c>
      <c r="LOA70" s="3">
        <f t="shared" si="112"/>
        <v>0</v>
      </c>
      <c r="LOB70" s="3">
        <f t="shared" si="112"/>
        <v>0</v>
      </c>
      <c r="LOC70" s="3">
        <f t="shared" si="112"/>
        <v>0</v>
      </c>
      <c r="LOD70" s="3">
        <f t="shared" si="112"/>
        <v>0</v>
      </c>
      <c r="LOE70" s="3">
        <f t="shared" si="112"/>
        <v>0</v>
      </c>
      <c r="LOF70" s="3">
        <f t="shared" si="112"/>
        <v>0</v>
      </c>
      <c r="LOG70" s="3">
        <f t="shared" si="112"/>
        <v>0</v>
      </c>
      <c r="LOH70" s="3">
        <f t="shared" si="112"/>
        <v>0</v>
      </c>
      <c r="LOI70" s="3">
        <f t="shared" si="112"/>
        <v>0</v>
      </c>
      <c r="LOJ70" s="3">
        <f t="shared" si="112"/>
        <v>0</v>
      </c>
      <c r="LOK70" s="3">
        <f t="shared" si="112"/>
        <v>0</v>
      </c>
      <c r="LOL70" s="3">
        <f t="shared" si="112"/>
        <v>0</v>
      </c>
      <c r="LOM70" s="3">
        <f t="shared" si="112"/>
        <v>0</v>
      </c>
      <c r="LON70" s="3">
        <f t="shared" si="112"/>
        <v>0</v>
      </c>
      <c r="LOO70" s="3">
        <f t="shared" si="112"/>
        <v>0</v>
      </c>
      <c r="LOP70" s="3">
        <f t="shared" si="112"/>
        <v>0</v>
      </c>
      <c r="LOQ70" s="3">
        <f t="shared" si="112"/>
        <v>0</v>
      </c>
      <c r="LOR70" s="3">
        <f t="shared" ref="LOR70:LRC70" si="113">SUM(LOR59:LOR68)</f>
        <v>0</v>
      </c>
      <c r="LOS70" s="3">
        <f t="shared" si="113"/>
        <v>0</v>
      </c>
      <c r="LOT70" s="3">
        <f t="shared" si="113"/>
        <v>0</v>
      </c>
      <c r="LOU70" s="3">
        <f t="shared" si="113"/>
        <v>0</v>
      </c>
      <c r="LOV70" s="3">
        <f t="shared" si="113"/>
        <v>0</v>
      </c>
      <c r="LOW70" s="3">
        <f t="shared" si="113"/>
        <v>0</v>
      </c>
      <c r="LOX70" s="3">
        <f t="shared" si="113"/>
        <v>0</v>
      </c>
      <c r="LOY70" s="3">
        <f t="shared" si="113"/>
        <v>0</v>
      </c>
      <c r="LOZ70" s="3">
        <f t="shared" si="113"/>
        <v>0</v>
      </c>
      <c r="LPA70" s="3">
        <f t="shared" si="113"/>
        <v>0</v>
      </c>
      <c r="LPB70" s="3">
        <f t="shared" si="113"/>
        <v>0</v>
      </c>
      <c r="LPC70" s="3">
        <f t="shared" si="113"/>
        <v>0</v>
      </c>
      <c r="LPD70" s="3">
        <f t="shared" si="113"/>
        <v>0</v>
      </c>
      <c r="LPE70" s="3">
        <f t="shared" si="113"/>
        <v>0</v>
      </c>
      <c r="LPF70" s="3">
        <f t="shared" si="113"/>
        <v>0</v>
      </c>
      <c r="LPG70" s="3">
        <f t="shared" si="113"/>
        <v>0</v>
      </c>
      <c r="LPH70" s="3">
        <f t="shared" si="113"/>
        <v>0</v>
      </c>
      <c r="LPI70" s="3">
        <f t="shared" si="113"/>
        <v>0</v>
      </c>
      <c r="LPJ70" s="3">
        <f t="shared" si="113"/>
        <v>0</v>
      </c>
      <c r="LPK70" s="3">
        <f t="shared" si="113"/>
        <v>0</v>
      </c>
      <c r="LPL70" s="3">
        <f t="shared" si="113"/>
        <v>0</v>
      </c>
      <c r="LPM70" s="3">
        <f t="shared" si="113"/>
        <v>0</v>
      </c>
      <c r="LPN70" s="3">
        <f t="shared" si="113"/>
        <v>0</v>
      </c>
      <c r="LPO70" s="3">
        <f t="shared" si="113"/>
        <v>0</v>
      </c>
      <c r="LPP70" s="3">
        <f t="shared" si="113"/>
        <v>0</v>
      </c>
      <c r="LPQ70" s="3">
        <f t="shared" si="113"/>
        <v>0</v>
      </c>
      <c r="LPR70" s="3">
        <f t="shared" si="113"/>
        <v>0</v>
      </c>
      <c r="LPS70" s="3">
        <f t="shared" si="113"/>
        <v>0</v>
      </c>
      <c r="LPT70" s="3">
        <f t="shared" si="113"/>
        <v>0</v>
      </c>
      <c r="LPU70" s="3">
        <f t="shared" si="113"/>
        <v>0</v>
      </c>
      <c r="LPV70" s="3">
        <f t="shared" si="113"/>
        <v>0</v>
      </c>
      <c r="LPW70" s="3">
        <f t="shared" si="113"/>
        <v>0</v>
      </c>
      <c r="LPX70" s="3">
        <f t="shared" si="113"/>
        <v>0</v>
      </c>
      <c r="LPY70" s="3">
        <f t="shared" si="113"/>
        <v>0</v>
      </c>
      <c r="LPZ70" s="3">
        <f t="shared" si="113"/>
        <v>0</v>
      </c>
      <c r="LQA70" s="3">
        <f t="shared" si="113"/>
        <v>0</v>
      </c>
      <c r="LQB70" s="3">
        <f t="shared" si="113"/>
        <v>0</v>
      </c>
      <c r="LQC70" s="3">
        <f t="shared" si="113"/>
        <v>0</v>
      </c>
      <c r="LQD70" s="3">
        <f t="shared" si="113"/>
        <v>0</v>
      </c>
      <c r="LQE70" s="3">
        <f t="shared" si="113"/>
        <v>0</v>
      </c>
      <c r="LQF70" s="3">
        <f t="shared" si="113"/>
        <v>0</v>
      </c>
      <c r="LQG70" s="3">
        <f t="shared" si="113"/>
        <v>0</v>
      </c>
      <c r="LQH70" s="3">
        <f t="shared" si="113"/>
        <v>0</v>
      </c>
      <c r="LQI70" s="3">
        <f t="shared" si="113"/>
        <v>0</v>
      </c>
      <c r="LQJ70" s="3">
        <f t="shared" si="113"/>
        <v>0</v>
      </c>
      <c r="LQK70" s="3">
        <f t="shared" si="113"/>
        <v>0</v>
      </c>
      <c r="LQL70" s="3">
        <f t="shared" si="113"/>
        <v>0</v>
      </c>
      <c r="LQM70" s="3">
        <f t="shared" si="113"/>
        <v>0</v>
      </c>
      <c r="LQN70" s="3">
        <f t="shared" si="113"/>
        <v>0</v>
      </c>
      <c r="LQO70" s="3">
        <f t="shared" si="113"/>
        <v>0</v>
      </c>
      <c r="LQP70" s="3">
        <f t="shared" si="113"/>
        <v>0</v>
      </c>
      <c r="LQQ70" s="3">
        <f t="shared" si="113"/>
        <v>0</v>
      </c>
      <c r="LQR70" s="3">
        <f t="shared" si="113"/>
        <v>0</v>
      </c>
      <c r="LQS70" s="3">
        <f t="shared" si="113"/>
        <v>0</v>
      </c>
      <c r="LQT70" s="3">
        <f t="shared" si="113"/>
        <v>0</v>
      </c>
      <c r="LQU70" s="3">
        <f t="shared" si="113"/>
        <v>0</v>
      </c>
      <c r="LQV70" s="3">
        <f t="shared" si="113"/>
        <v>0</v>
      </c>
      <c r="LQW70" s="3">
        <f t="shared" si="113"/>
        <v>0</v>
      </c>
      <c r="LQX70" s="3">
        <f t="shared" si="113"/>
        <v>0</v>
      </c>
      <c r="LQY70" s="3">
        <f t="shared" si="113"/>
        <v>0</v>
      </c>
      <c r="LQZ70" s="3">
        <f t="shared" si="113"/>
        <v>0</v>
      </c>
      <c r="LRA70" s="3">
        <f t="shared" si="113"/>
        <v>0</v>
      </c>
      <c r="LRB70" s="3">
        <f t="shared" si="113"/>
        <v>0</v>
      </c>
      <c r="LRC70" s="3">
        <f t="shared" si="113"/>
        <v>0</v>
      </c>
      <c r="LRD70" s="3">
        <f t="shared" ref="LRD70:LTO70" si="114">SUM(LRD59:LRD68)</f>
        <v>0</v>
      </c>
      <c r="LRE70" s="3">
        <f t="shared" si="114"/>
        <v>0</v>
      </c>
      <c r="LRF70" s="3">
        <f t="shared" si="114"/>
        <v>0</v>
      </c>
      <c r="LRG70" s="3">
        <f t="shared" si="114"/>
        <v>0</v>
      </c>
      <c r="LRH70" s="3">
        <f t="shared" si="114"/>
        <v>0</v>
      </c>
      <c r="LRI70" s="3">
        <f t="shared" si="114"/>
        <v>0</v>
      </c>
      <c r="LRJ70" s="3">
        <f t="shared" si="114"/>
        <v>0</v>
      </c>
      <c r="LRK70" s="3">
        <f t="shared" si="114"/>
        <v>0</v>
      </c>
      <c r="LRL70" s="3">
        <f t="shared" si="114"/>
        <v>0</v>
      </c>
      <c r="LRM70" s="3">
        <f t="shared" si="114"/>
        <v>0</v>
      </c>
      <c r="LRN70" s="3">
        <f t="shared" si="114"/>
        <v>0</v>
      </c>
      <c r="LRO70" s="3">
        <f t="shared" si="114"/>
        <v>0</v>
      </c>
      <c r="LRP70" s="3">
        <f t="shared" si="114"/>
        <v>0</v>
      </c>
      <c r="LRQ70" s="3">
        <f t="shared" si="114"/>
        <v>0</v>
      </c>
      <c r="LRR70" s="3">
        <f t="shared" si="114"/>
        <v>0</v>
      </c>
      <c r="LRS70" s="3">
        <f t="shared" si="114"/>
        <v>0</v>
      </c>
      <c r="LRT70" s="3">
        <f t="shared" si="114"/>
        <v>0</v>
      </c>
      <c r="LRU70" s="3">
        <f t="shared" si="114"/>
        <v>0</v>
      </c>
      <c r="LRV70" s="3">
        <f t="shared" si="114"/>
        <v>0</v>
      </c>
      <c r="LRW70" s="3">
        <f t="shared" si="114"/>
        <v>0</v>
      </c>
      <c r="LRX70" s="3">
        <f t="shared" si="114"/>
        <v>0</v>
      </c>
      <c r="LRY70" s="3">
        <f t="shared" si="114"/>
        <v>0</v>
      </c>
      <c r="LRZ70" s="3">
        <f t="shared" si="114"/>
        <v>0</v>
      </c>
      <c r="LSA70" s="3">
        <f t="shared" si="114"/>
        <v>0</v>
      </c>
      <c r="LSB70" s="3">
        <f t="shared" si="114"/>
        <v>0</v>
      </c>
      <c r="LSC70" s="3">
        <f t="shared" si="114"/>
        <v>0</v>
      </c>
      <c r="LSD70" s="3">
        <f t="shared" si="114"/>
        <v>0</v>
      </c>
      <c r="LSE70" s="3">
        <f t="shared" si="114"/>
        <v>0</v>
      </c>
      <c r="LSF70" s="3">
        <f t="shared" si="114"/>
        <v>0</v>
      </c>
      <c r="LSG70" s="3">
        <f t="shared" si="114"/>
        <v>0</v>
      </c>
      <c r="LSH70" s="3">
        <f t="shared" si="114"/>
        <v>0</v>
      </c>
      <c r="LSI70" s="3">
        <f t="shared" si="114"/>
        <v>0</v>
      </c>
      <c r="LSJ70" s="3">
        <f t="shared" si="114"/>
        <v>0</v>
      </c>
      <c r="LSK70" s="3">
        <f t="shared" si="114"/>
        <v>0</v>
      </c>
      <c r="LSL70" s="3">
        <f t="shared" si="114"/>
        <v>0</v>
      </c>
      <c r="LSM70" s="3">
        <f t="shared" si="114"/>
        <v>0</v>
      </c>
      <c r="LSN70" s="3">
        <f t="shared" si="114"/>
        <v>0</v>
      </c>
      <c r="LSO70" s="3">
        <f t="shared" si="114"/>
        <v>0</v>
      </c>
      <c r="LSP70" s="3">
        <f t="shared" si="114"/>
        <v>0</v>
      </c>
      <c r="LSQ70" s="3">
        <f t="shared" si="114"/>
        <v>0</v>
      </c>
      <c r="LSR70" s="3">
        <f t="shared" si="114"/>
        <v>0</v>
      </c>
      <c r="LSS70" s="3">
        <f t="shared" si="114"/>
        <v>0</v>
      </c>
      <c r="LST70" s="3">
        <f t="shared" si="114"/>
        <v>0</v>
      </c>
      <c r="LSU70" s="3">
        <f t="shared" si="114"/>
        <v>0</v>
      </c>
      <c r="LSV70" s="3">
        <f t="shared" si="114"/>
        <v>0</v>
      </c>
      <c r="LSW70" s="3">
        <f t="shared" si="114"/>
        <v>0</v>
      </c>
      <c r="LSX70" s="3">
        <f t="shared" si="114"/>
        <v>0</v>
      </c>
      <c r="LSY70" s="3">
        <f t="shared" si="114"/>
        <v>0</v>
      </c>
      <c r="LSZ70" s="3">
        <f t="shared" si="114"/>
        <v>0</v>
      </c>
      <c r="LTA70" s="3">
        <f t="shared" si="114"/>
        <v>0</v>
      </c>
      <c r="LTB70" s="3">
        <f t="shared" si="114"/>
        <v>0</v>
      </c>
      <c r="LTC70" s="3">
        <f t="shared" si="114"/>
        <v>0</v>
      </c>
      <c r="LTD70" s="3">
        <f t="shared" si="114"/>
        <v>0</v>
      </c>
      <c r="LTE70" s="3">
        <f t="shared" si="114"/>
        <v>0</v>
      </c>
      <c r="LTF70" s="3">
        <f t="shared" si="114"/>
        <v>0</v>
      </c>
      <c r="LTG70" s="3">
        <f t="shared" si="114"/>
        <v>0</v>
      </c>
      <c r="LTH70" s="3">
        <f t="shared" si="114"/>
        <v>0</v>
      </c>
      <c r="LTI70" s="3">
        <f t="shared" si="114"/>
        <v>0</v>
      </c>
      <c r="LTJ70" s="3">
        <f t="shared" si="114"/>
        <v>0</v>
      </c>
      <c r="LTK70" s="3">
        <f t="shared" si="114"/>
        <v>0</v>
      </c>
      <c r="LTL70" s="3">
        <f t="shared" si="114"/>
        <v>0</v>
      </c>
      <c r="LTM70" s="3">
        <f t="shared" si="114"/>
        <v>0</v>
      </c>
      <c r="LTN70" s="3">
        <f t="shared" si="114"/>
        <v>0</v>
      </c>
      <c r="LTO70" s="3">
        <f t="shared" si="114"/>
        <v>0</v>
      </c>
      <c r="LTP70" s="3">
        <f t="shared" ref="LTP70:LWA70" si="115">SUM(LTP59:LTP68)</f>
        <v>0</v>
      </c>
      <c r="LTQ70" s="3">
        <f t="shared" si="115"/>
        <v>0</v>
      </c>
      <c r="LTR70" s="3">
        <f t="shared" si="115"/>
        <v>0</v>
      </c>
      <c r="LTS70" s="3">
        <f t="shared" si="115"/>
        <v>0</v>
      </c>
      <c r="LTT70" s="3">
        <f t="shared" si="115"/>
        <v>0</v>
      </c>
      <c r="LTU70" s="3">
        <f t="shared" si="115"/>
        <v>0</v>
      </c>
      <c r="LTV70" s="3">
        <f t="shared" si="115"/>
        <v>0</v>
      </c>
      <c r="LTW70" s="3">
        <f t="shared" si="115"/>
        <v>0</v>
      </c>
      <c r="LTX70" s="3">
        <f t="shared" si="115"/>
        <v>0</v>
      </c>
      <c r="LTY70" s="3">
        <f t="shared" si="115"/>
        <v>0</v>
      </c>
      <c r="LTZ70" s="3">
        <f t="shared" si="115"/>
        <v>0</v>
      </c>
      <c r="LUA70" s="3">
        <f t="shared" si="115"/>
        <v>0</v>
      </c>
      <c r="LUB70" s="3">
        <f t="shared" si="115"/>
        <v>0</v>
      </c>
      <c r="LUC70" s="3">
        <f t="shared" si="115"/>
        <v>0</v>
      </c>
      <c r="LUD70" s="3">
        <f t="shared" si="115"/>
        <v>0</v>
      </c>
      <c r="LUE70" s="3">
        <f t="shared" si="115"/>
        <v>0</v>
      </c>
      <c r="LUF70" s="3">
        <f t="shared" si="115"/>
        <v>0</v>
      </c>
      <c r="LUG70" s="3">
        <f t="shared" si="115"/>
        <v>0</v>
      </c>
      <c r="LUH70" s="3">
        <f t="shared" si="115"/>
        <v>0</v>
      </c>
      <c r="LUI70" s="3">
        <f t="shared" si="115"/>
        <v>0</v>
      </c>
      <c r="LUJ70" s="3">
        <f t="shared" si="115"/>
        <v>0</v>
      </c>
      <c r="LUK70" s="3">
        <f t="shared" si="115"/>
        <v>0</v>
      </c>
      <c r="LUL70" s="3">
        <f t="shared" si="115"/>
        <v>0</v>
      </c>
      <c r="LUM70" s="3">
        <f t="shared" si="115"/>
        <v>0</v>
      </c>
      <c r="LUN70" s="3">
        <f t="shared" si="115"/>
        <v>0</v>
      </c>
      <c r="LUO70" s="3">
        <f t="shared" si="115"/>
        <v>0</v>
      </c>
      <c r="LUP70" s="3">
        <f t="shared" si="115"/>
        <v>0</v>
      </c>
      <c r="LUQ70" s="3">
        <f t="shared" si="115"/>
        <v>0</v>
      </c>
      <c r="LUR70" s="3">
        <f t="shared" si="115"/>
        <v>0</v>
      </c>
      <c r="LUS70" s="3">
        <f t="shared" si="115"/>
        <v>0</v>
      </c>
      <c r="LUT70" s="3">
        <f t="shared" si="115"/>
        <v>0</v>
      </c>
      <c r="LUU70" s="3">
        <f t="shared" si="115"/>
        <v>0</v>
      </c>
      <c r="LUV70" s="3">
        <f t="shared" si="115"/>
        <v>0</v>
      </c>
      <c r="LUW70" s="3">
        <f t="shared" si="115"/>
        <v>0</v>
      </c>
      <c r="LUX70" s="3">
        <f t="shared" si="115"/>
        <v>0</v>
      </c>
      <c r="LUY70" s="3">
        <f t="shared" si="115"/>
        <v>0</v>
      </c>
      <c r="LUZ70" s="3">
        <f t="shared" si="115"/>
        <v>0</v>
      </c>
      <c r="LVA70" s="3">
        <f t="shared" si="115"/>
        <v>0</v>
      </c>
      <c r="LVB70" s="3">
        <f t="shared" si="115"/>
        <v>0</v>
      </c>
      <c r="LVC70" s="3">
        <f t="shared" si="115"/>
        <v>0</v>
      </c>
      <c r="LVD70" s="3">
        <f t="shared" si="115"/>
        <v>0</v>
      </c>
      <c r="LVE70" s="3">
        <f t="shared" si="115"/>
        <v>0</v>
      </c>
      <c r="LVF70" s="3">
        <f t="shared" si="115"/>
        <v>0</v>
      </c>
      <c r="LVG70" s="3">
        <f t="shared" si="115"/>
        <v>0</v>
      </c>
      <c r="LVH70" s="3">
        <f t="shared" si="115"/>
        <v>0</v>
      </c>
      <c r="LVI70" s="3">
        <f t="shared" si="115"/>
        <v>0</v>
      </c>
      <c r="LVJ70" s="3">
        <f t="shared" si="115"/>
        <v>0</v>
      </c>
      <c r="LVK70" s="3">
        <f t="shared" si="115"/>
        <v>0</v>
      </c>
      <c r="LVL70" s="3">
        <f t="shared" si="115"/>
        <v>0</v>
      </c>
      <c r="LVM70" s="3">
        <f t="shared" si="115"/>
        <v>0</v>
      </c>
      <c r="LVN70" s="3">
        <f t="shared" si="115"/>
        <v>0</v>
      </c>
      <c r="LVO70" s="3">
        <f t="shared" si="115"/>
        <v>0</v>
      </c>
      <c r="LVP70" s="3">
        <f t="shared" si="115"/>
        <v>0</v>
      </c>
      <c r="LVQ70" s="3">
        <f t="shared" si="115"/>
        <v>0</v>
      </c>
      <c r="LVR70" s="3">
        <f t="shared" si="115"/>
        <v>0</v>
      </c>
      <c r="LVS70" s="3">
        <f t="shared" si="115"/>
        <v>0</v>
      </c>
      <c r="LVT70" s="3">
        <f t="shared" si="115"/>
        <v>0</v>
      </c>
      <c r="LVU70" s="3">
        <f t="shared" si="115"/>
        <v>0</v>
      </c>
      <c r="LVV70" s="3">
        <f t="shared" si="115"/>
        <v>0</v>
      </c>
      <c r="LVW70" s="3">
        <f t="shared" si="115"/>
        <v>0</v>
      </c>
      <c r="LVX70" s="3">
        <f t="shared" si="115"/>
        <v>0</v>
      </c>
      <c r="LVY70" s="3">
        <f t="shared" si="115"/>
        <v>0</v>
      </c>
      <c r="LVZ70" s="3">
        <f t="shared" si="115"/>
        <v>0</v>
      </c>
      <c r="LWA70" s="3">
        <f t="shared" si="115"/>
        <v>0</v>
      </c>
      <c r="LWB70" s="3">
        <f t="shared" ref="LWB70:LYM70" si="116">SUM(LWB59:LWB68)</f>
        <v>0</v>
      </c>
      <c r="LWC70" s="3">
        <f t="shared" si="116"/>
        <v>0</v>
      </c>
      <c r="LWD70" s="3">
        <f t="shared" si="116"/>
        <v>0</v>
      </c>
      <c r="LWE70" s="3">
        <f t="shared" si="116"/>
        <v>0</v>
      </c>
      <c r="LWF70" s="3">
        <f t="shared" si="116"/>
        <v>0</v>
      </c>
      <c r="LWG70" s="3">
        <f t="shared" si="116"/>
        <v>0</v>
      </c>
      <c r="LWH70" s="3">
        <f t="shared" si="116"/>
        <v>0</v>
      </c>
      <c r="LWI70" s="3">
        <f t="shared" si="116"/>
        <v>0</v>
      </c>
      <c r="LWJ70" s="3">
        <f t="shared" si="116"/>
        <v>0</v>
      </c>
      <c r="LWK70" s="3">
        <f t="shared" si="116"/>
        <v>0</v>
      </c>
      <c r="LWL70" s="3">
        <f t="shared" si="116"/>
        <v>0</v>
      </c>
      <c r="LWM70" s="3">
        <f t="shared" si="116"/>
        <v>0</v>
      </c>
      <c r="LWN70" s="3">
        <f t="shared" si="116"/>
        <v>0</v>
      </c>
      <c r="LWO70" s="3">
        <f t="shared" si="116"/>
        <v>0</v>
      </c>
      <c r="LWP70" s="3">
        <f t="shared" si="116"/>
        <v>0</v>
      </c>
      <c r="LWQ70" s="3">
        <f t="shared" si="116"/>
        <v>0</v>
      </c>
      <c r="LWR70" s="3">
        <f t="shared" si="116"/>
        <v>0</v>
      </c>
      <c r="LWS70" s="3">
        <f t="shared" si="116"/>
        <v>0</v>
      </c>
      <c r="LWT70" s="3">
        <f t="shared" si="116"/>
        <v>0</v>
      </c>
      <c r="LWU70" s="3">
        <f t="shared" si="116"/>
        <v>0</v>
      </c>
      <c r="LWV70" s="3">
        <f t="shared" si="116"/>
        <v>0</v>
      </c>
      <c r="LWW70" s="3">
        <f t="shared" si="116"/>
        <v>0</v>
      </c>
      <c r="LWX70" s="3">
        <f t="shared" si="116"/>
        <v>0</v>
      </c>
      <c r="LWY70" s="3">
        <f t="shared" si="116"/>
        <v>0</v>
      </c>
      <c r="LWZ70" s="3">
        <f t="shared" si="116"/>
        <v>0</v>
      </c>
      <c r="LXA70" s="3">
        <f t="shared" si="116"/>
        <v>0</v>
      </c>
      <c r="LXB70" s="3">
        <f t="shared" si="116"/>
        <v>0</v>
      </c>
      <c r="LXC70" s="3">
        <f t="shared" si="116"/>
        <v>0</v>
      </c>
      <c r="LXD70" s="3">
        <f t="shared" si="116"/>
        <v>0</v>
      </c>
      <c r="LXE70" s="3">
        <f t="shared" si="116"/>
        <v>0</v>
      </c>
      <c r="LXF70" s="3">
        <f t="shared" si="116"/>
        <v>0</v>
      </c>
      <c r="LXG70" s="3">
        <f t="shared" si="116"/>
        <v>0</v>
      </c>
      <c r="LXH70" s="3">
        <f t="shared" si="116"/>
        <v>0</v>
      </c>
      <c r="LXI70" s="3">
        <f t="shared" si="116"/>
        <v>0</v>
      </c>
      <c r="LXJ70" s="3">
        <f t="shared" si="116"/>
        <v>0</v>
      </c>
      <c r="LXK70" s="3">
        <f t="shared" si="116"/>
        <v>0</v>
      </c>
      <c r="LXL70" s="3">
        <f t="shared" si="116"/>
        <v>0</v>
      </c>
      <c r="LXM70" s="3">
        <f t="shared" si="116"/>
        <v>0</v>
      </c>
      <c r="LXN70" s="3">
        <f t="shared" si="116"/>
        <v>0</v>
      </c>
      <c r="LXO70" s="3">
        <f t="shared" si="116"/>
        <v>0</v>
      </c>
      <c r="LXP70" s="3">
        <f t="shared" si="116"/>
        <v>0</v>
      </c>
      <c r="LXQ70" s="3">
        <f t="shared" si="116"/>
        <v>0</v>
      </c>
      <c r="LXR70" s="3">
        <f t="shared" si="116"/>
        <v>0</v>
      </c>
      <c r="LXS70" s="3">
        <f t="shared" si="116"/>
        <v>0</v>
      </c>
      <c r="LXT70" s="3">
        <f t="shared" si="116"/>
        <v>0</v>
      </c>
      <c r="LXU70" s="3">
        <f t="shared" si="116"/>
        <v>0</v>
      </c>
      <c r="LXV70" s="3">
        <f t="shared" si="116"/>
        <v>0</v>
      </c>
      <c r="LXW70" s="3">
        <f t="shared" si="116"/>
        <v>0</v>
      </c>
      <c r="LXX70" s="3">
        <f t="shared" si="116"/>
        <v>0</v>
      </c>
      <c r="LXY70" s="3">
        <f t="shared" si="116"/>
        <v>0</v>
      </c>
      <c r="LXZ70" s="3">
        <f t="shared" si="116"/>
        <v>0</v>
      </c>
      <c r="LYA70" s="3">
        <f t="shared" si="116"/>
        <v>0</v>
      </c>
      <c r="LYB70" s="3">
        <f t="shared" si="116"/>
        <v>0</v>
      </c>
      <c r="LYC70" s="3">
        <f t="shared" si="116"/>
        <v>0</v>
      </c>
      <c r="LYD70" s="3">
        <f t="shared" si="116"/>
        <v>0</v>
      </c>
      <c r="LYE70" s="3">
        <f t="shared" si="116"/>
        <v>0</v>
      </c>
      <c r="LYF70" s="3">
        <f t="shared" si="116"/>
        <v>0</v>
      </c>
      <c r="LYG70" s="3">
        <f t="shared" si="116"/>
        <v>0</v>
      </c>
      <c r="LYH70" s="3">
        <f t="shared" si="116"/>
        <v>0</v>
      </c>
      <c r="LYI70" s="3">
        <f t="shared" si="116"/>
        <v>0</v>
      </c>
      <c r="LYJ70" s="3">
        <f t="shared" si="116"/>
        <v>0</v>
      </c>
      <c r="LYK70" s="3">
        <f t="shared" si="116"/>
        <v>0</v>
      </c>
      <c r="LYL70" s="3">
        <f t="shared" si="116"/>
        <v>0</v>
      </c>
      <c r="LYM70" s="3">
        <f t="shared" si="116"/>
        <v>0</v>
      </c>
      <c r="LYN70" s="3">
        <f t="shared" ref="LYN70:MAY70" si="117">SUM(LYN59:LYN68)</f>
        <v>0</v>
      </c>
      <c r="LYO70" s="3">
        <f t="shared" si="117"/>
        <v>0</v>
      </c>
      <c r="LYP70" s="3">
        <f t="shared" si="117"/>
        <v>0</v>
      </c>
      <c r="LYQ70" s="3">
        <f t="shared" si="117"/>
        <v>0</v>
      </c>
      <c r="LYR70" s="3">
        <f t="shared" si="117"/>
        <v>0</v>
      </c>
      <c r="LYS70" s="3">
        <f t="shared" si="117"/>
        <v>0</v>
      </c>
      <c r="LYT70" s="3">
        <f t="shared" si="117"/>
        <v>0</v>
      </c>
      <c r="LYU70" s="3">
        <f t="shared" si="117"/>
        <v>0</v>
      </c>
      <c r="LYV70" s="3">
        <f t="shared" si="117"/>
        <v>0</v>
      </c>
      <c r="LYW70" s="3">
        <f t="shared" si="117"/>
        <v>0</v>
      </c>
      <c r="LYX70" s="3">
        <f t="shared" si="117"/>
        <v>0</v>
      </c>
      <c r="LYY70" s="3">
        <f t="shared" si="117"/>
        <v>0</v>
      </c>
      <c r="LYZ70" s="3">
        <f t="shared" si="117"/>
        <v>0</v>
      </c>
      <c r="LZA70" s="3">
        <f t="shared" si="117"/>
        <v>0</v>
      </c>
      <c r="LZB70" s="3">
        <f t="shared" si="117"/>
        <v>0</v>
      </c>
      <c r="LZC70" s="3">
        <f t="shared" si="117"/>
        <v>0</v>
      </c>
      <c r="LZD70" s="3">
        <f t="shared" si="117"/>
        <v>0</v>
      </c>
      <c r="LZE70" s="3">
        <f t="shared" si="117"/>
        <v>0</v>
      </c>
      <c r="LZF70" s="3">
        <f t="shared" si="117"/>
        <v>0</v>
      </c>
      <c r="LZG70" s="3">
        <f t="shared" si="117"/>
        <v>0</v>
      </c>
      <c r="LZH70" s="3">
        <f t="shared" si="117"/>
        <v>0</v>
      </c>
      <c r="LZI70" s="3">
        <f t="shared" si="117"/>
        <v>0</v>
      </c>
      <c r="LZJ70" s="3">
        <f t="shared" si="117"/>
        <v>0</v>
      </c>
      <c r="LZK70" s="3">
        <f t="shared" si="117"/>
        <v>0</v>
      </c>
      <c r="LZL70" s="3">
        <f t="shared" si="117"/>
        <v>0</v>
      </c>
      <c r="LZM70" s="3">
        <f t="shared" si="117"/>
        <v>0</v>
      </c>
      <c r="LZN70" s="3">
        <f t="shared" si="117"/>
        <v>0</v>
      </c>
      <c r="LZO70" s="3">
        <f t="shared" si="117"/>
        <v>0</v>
      </c>
      <c r="LZP70" s="3">
        <f t="shared" si="117"/>
        <v>0</v>
      </c>
      <c r="LZQ70" s="3">
        <f t="shared" si="117"/>
        <v>0</v>
      </c>
      <c r="LZR70" s="3">
        <f t="shared" si="117"/>
        <v>0</v>
      </c>
      <c r="LZS70" s="3">
        <f t="shared" si="117"/>
        <v>0</v>
      </c>
      <c r="LZT70" s="3">
        <f t="shared" si="117"/>
        <v>0</v>
      </c>
      <c r="LZU70" s="3">
        <f t="shared" si="117"/>
        <v>0</v>
      </c>
      <c r="LZV70" s="3">
        <f t="shared" si="117"/>
        <v>0</v>
      </c>
      <c r="LZW70" s="3">
        <f t="shared" si="117"/>
        <v>0</v>
      </c>
      <c r="LZX70" s="3">
        <f t="shared" si="117"/>
        <v>0</v>
      </c>
      <c r="LZY70" s="3">
        <f t="shared" si="117"/>
        <v>0</v>
      </c>
      <c r="LZZ70" s="3">
        <f t="shared" si="117"/>
        <v>0</v>
      </c>
      <c r="MAA70" s="3">
        <f t="shared" si="117"/>
        <v>0</v>
      </c>
      <c r="MAB70" s="3">
        <f t="shared" si="117"/>
        <v>0</v>
      </c>
      <c r="MAC70" s="3">
        <f t="shared" si="117"/>
        <v>0</v>
      </c>
      <c r="MAD70" s="3">
        <f t="shared" si="117"/>
        <v>0</v>
      </c>
      <c r="MAE70" s="3">
        <f t="shared" si="117"/>
        <v>0</v>
      </c>
      <c r="MAF70" s="3">
        <f t="shared" si="117"/>
        <v>0</v>
      </c>
      <c r="MAG70" s="3">
        <f t="shared" si="117"/>
        <v>0</v>
      </c>
      <c r="MAH70" s="3">
        <f t="shared" si="117"/>
        <v>0</v>
      </c>
      <c r="MAI70" s="3">
        <f t="shared" si="117"/>
        <v>0</v>
      </c>
      <c r="MAJ70" s="3">
        <f t="shared" si="117"/>
        <v>0</v>
      </c>
      <c r="MAK70" s="3">
        <f t="shared" si="117"/>
        <v>0</v>
      </c>
      <c r="MAL70" s="3">
        <f t="shared" si="117"/>
        <v>0</v>
      </c>
      <c r="MAM70" s="3">
        <f t="shared" si="117"/>
        <v>0</v>
      </c>
      <c r="MAN70" s="3">
        <f t="shared" si="117"/>
        <v>0</v>
      </c>
      <c r="MAO70" s="3">
        <f t="shared" si="117"/>
        <v>0</v>
      </c>
      <c r="MAP70" s="3">
        <f t="shared" si="117"/>
        <v>0</v>
      </c>
      <c r="MAQ70" s="3">
        <f t="shared" si="117"/>
        <v>0</v>
      </c>
      <c r="MAR70" s="3">
        <f t="shared" si="117"/>
        <v>0</v>
      </c>
      <c r="MAS70" s="3">
        <f t="shared" si="117"/>
        <v>0</v>
      </c>
      <c r="MAT70" s="3">
        <f t="shared" si="117"/>
        <v>0</v>
      </c>
      <c r="MAU70" s="3">
        <f t="shared" si="117"/>
        <v>0</v>
      </c>
      <c r="MAV70" s="3">
        <f t="shared" si="117"/>
        <v>0</v>
      </c>
      <c r="MAW70" s="3">
        <f t="shared" si="117"/>
        <v>0</v>
      </c>
      <c r="MAX70" s="3">
        <f t="shared" si="117"/>
        <v>0</v>
      </c>
      <c r="MAY70" s="3">
        <f t="shared" si="117"/>
        <v>0</v>
      </c>
      <c r="MAZ70" s="3">
        <f t="shared" ref="MAZ70:MDK70" si="118">SUM(MAZ59:MAZ68)</f>
        <v>0</v>
      </c>
      <c r="MBA70" s="3">
        <f t="shared" si="118"/>
        <v>0</v>
      </c>
      <c r="MBB70" s="3">
        <f t="shared" si="118"/>
        <v>0</v>
      </c>
      <c r="MBC70" s="3">
        <f t="shared" si="118"/>
        <v>0</v>
      </c>
      <c r="MBD70" s="3">
        <f t="shared" si="118"/>
        <v>0</v>
      </c>
      <c r="MBE70" s="3">
        <f t="shared" si="118"/>
        <v>0</v>
      </c>
      <c r="MBF70" s="3">
        <f t="shared" si="118"/>
        <v>0</v>
      </c>
      <c r="MBG70" s="3">
        <f t="shared" si="118"/>
        <v>0</v>
      </c>
      <c r="MBH70" s="3">
        <f t="shared" si="118"/>
        <v>0</v>
      </c>
      <c r="MBI70" s="3">
        <f t="shared" si="118"/>
        <v>0</v>
      </c>
      <c r="MBJ70" s="3">
        <f t="shared" si="118"/>
        <v>0</v>
      </c>
      <c r="MBK70" s="3">
        <f t="shared" si="118"/>
        <v>0</v>
      </c>
      <c r="MBL70" s="3">
        <f t="shared" si="118"/>
        <v>0</v>
      </c>
      <c r="MBM70" s="3">
        <f t="shared" si="118"/>
        <v>0</v>
      </c>
      <c r="MBN70" s="3">
        <f t="shared" si="118"/>
        <v>0</v>
      </c>
      <c r="MBO70" s="3">
        <f t="shared" si="118"/>
        <v>0</v>
      </c>
      <c r="MBP70" s="3">
        <f t="shared" si="118"/>
        <v>0</v>
      </c>
      <c r="MBQ70" s="3">
        <f t="shared" si="118"/>
        <v>0</v>
      </c>
      <c r="MBR70" s="3">
        <f t="shared" si="118"/>
        <v>0</v>
      </c>
      <c r="MBS70" s="3">
        <f t="shared" si="118"/>
        <v>0</v>
      </c>
      <c r="MBT70" s="3">
        <f t="shared" si="118"/>
        <v>0</v>
      </c>
      <c r="MBU70" s="3">
        <f t="shared" si="118"/>
        <v>0</v>
      </c>
      <c r="MBV70" s="3">
        <f t="shared" si="118"/>
        <v>0</v>
      </c>
      <c r="MBW70" s="3">
        <f t="shared" si="118"/>
        <v>0</v>
      </c>
      <c r="MBX70" s="3">
        <f t="shared" si="118"/>
        <v>0</v>
      </c>
      <c r="MBY70" s="3">
        <f t="shared" si="118"/>
        <v>0</v>
      </c>
      <c r="MBZ70" s="3">
        <f t="shared" si="118"/>
        <v>0</v>
      </c>
      <c r="MCA70" s="3">
        <f t="shared" si="118"/>
        <v>0</v>
      </c>
      <c r="MCB70" s="3">
        <f t="shared" si="118"/>
        <v>0</v>
      </c>
      <c r="MCC70" s="3">
        <f t="shared" si="118"/>
        <v>0</v>
      </c>
      <c r="MCD70" s="3">
        <f t="shared" si="118"/>
        <v>0</v>
      </c>
      <c r="MCE70" s="3">
        <f t="shared" si="118"/>
        <v>0</v>
      </c>
      <c r="MCF70" s="3">
        <f t="shared" si="118"/>
        <v>0</v>
      </c>
      <c r="MCG70" s="3">
        <f t="shared" si="118"/>
        <v>0</v>
      </c>
      <c r="MCH70" s="3">
        <f t="shared" si="118"/>
        <v>0</v>
      </c>
      <c r="MCI70" s="3">
        <f t="shared" si="118"/>
        <v>0</v>
      </c>
      <c r="MCJ70" s="3">
        <f t="shared" si="118"/>
        <v>0</v>
      </c>
      <c r="MCK70" s="3">
        <f t="shared" si="118"/>
        <v>0</v>
      </c>
      <c r="MCL70" s="3">
        <f t="shared" si="118"/>
        <v>0</v>
      </c>
      <c r="MCM70" s="3">
        <f t="shared" si="118"/>
        <v>0</v>
      </c>
      <c r="MCN70" s="3">
        <f t="shared" si="118"/>
        <v>0</v>
      </c>
      <c r="MCO70" s="3">
        <f t="shared" si="118"/>
        <v>0</v>
      </c>
      <c r="MCP70" s="3">
        <f t="shared" si="118"/>
        <v>0</v>
      </c>
      <c r="MCQ70" s="3">
        <f t="shared" si="118"/>
        <v>0</v>
      </c>
      <c r="MCR70" s="3">
        <f t="shared" si="118"/>
        <v>0</v>
      </c>
      <c r="MCS70" s="3">
        <f t="shared" si="118"/>
        <v>0</v>
      </c>
      <c r="MCT70" s="3">
        <f t="shared" si="118"/>
        <v>0</v>
      </c>
      <c r="MCU70" s="3">
        <f t="shared" si="118"/>
        <v>0</v>
      </c>
      <c r="MCV70" s="3">
        <f t="shared" si="118"/>
        <v>0</v>
      </c>
      <c r="MCW70" s="3">
        <f t="shared" si="118"/>
        <v>0</v>
      </c>
      <c r="MCX70" s="3">
        <f t="shared" si="118"/>
        <v>0</v>
      </c>
      <c r="MCY70" s="3">
        <f t="shared" si="118"/>
        <v>0</v>
      </c>
      <c r="MCZ70" s="3">
        <f t="shared" si="118"/>
        <v>0</v>
      </c>
      <c r="MDA70" s="3">
        <f t="shared" si="118"/>
        <v>0</v>
      </c>
      <c r="MDB70" s="3">
        <f t="shared" si="118"/>
        <v>0</v>
      </c>
      <c r="MDC70" s="3">
        <f t="shared" si="118"/>
        <v>0</v>
      </c>
      <c r="MDD70" s="3">
        <f t="shared" si="118"/>
        <v>0</v>
      </c>
      <c r="MDE70" s="3">
        <f t="shared" si="118"/>
        <v>0</v>
      </c>
      <c r="MDF70" s="3">
        <f t="shared" si="118"/>
        <v>0</v>
      </c>
      <c r="MDG70" s="3">
        <f t="shared" si="118"/>
        <v>0</v>
      </c>
      <c r="MDH70" s="3">
        <f t="shared" si="118"/>
        <v>0</v>
      </c>
      <c r="MDI70" s="3">
        <f t="shared" si="118"/>
        <v>0</v>
      </c>
      <c r="MDJ70" s="3">
        <f t="shared" si="118"/>
        <v>0</v>
      </c>
      <c r="MDK70" s="3">
        <f t="shared" si="118"/>
        <v>0</v>
      </c>
      <c r="MDL70" s="3">
        <f t="shared" ref="MDL70:MFW70" si="119">SUM(MDL59:MDL68)</f>
        <v>0</v>
      </c>
      <c r="MDM70" s="3">
        <f t="shared" si="119"/>
        <v>0</v>
      </c>
      <c r="MDN70" s="3">
        <f t="shared" si="119"/>
        <v>0</v>
      </c>
      <c r="MDO70" s="3">
        <f t="shared" si="119"/>
        <v>0</v>
      </c>
      <c r="MDP70" s="3">
        <f t="shared" si="119"/>
        <v>0</v>
      </c>
      <c r="MDQ70" s="3">
        <f t="shared" si="119"/>
        <v>0</v>
      </c>
      <c r="MDR70" s="3">
        <f t="shared" si="119"/>
        <v>0</v>
      </c>
      <c r="MDS70" s="3">
        <f t="shared" si="119"/>
        <v>0</v>
      </c>
      <c r="MDT70" s="3">
        <f t="shared" si="119"/>
        <v>0</v>
      </c>
      <c r="MDU70" s="3">
        <f t="shared" si="119"/>
        <v>0</v>
      </c>
      <c r="MDV70" s="3">
        <f t="shared" si="119"/>
        <v>0</v>
      </c>
      <c r="MDW70" s="3">
        <f t="shared" si="119"/>
        <v>0</v>
      </c>
      <c r="MDX70" s="3">
        <f t="shared" si="119"/>
        <v>0</v>
      </c>
      <c r="MDY70" s="3">
        <f t="shared" si="119"/>
        <v>0</v>
      </c>
      <c r="MDZ70" s="3">
        <f t="shared" si="119"/>
        <v>0</v>
      </c>
      <c r="MEA70" s="3">
        <f t="shared" si="119"/>
        <v>0</v>
      </c>
      <c r="MEB70" s="3">
        <f t="shared" si="119"/>
        <v>0</v>
      </c>
      <c r="MEC70" s="3">
        <f t="shared" si="119"/>
        <v>0</v>
      </c>
      <c r="MED70" s="3">
        <f t="shared" si="119"/>
        <v>0</v>
      </c>
      <c r="MEE70" s="3">
        <f t="shared" si="119"/>
        <v>0</v>
      </c>
      <c r="MEF70" s="3">
        <f t="shared" si="119"/>
        <v>0</v>
      </c>
      <c r="MEG70" s="3">
        <f t="shared" si="119"/>
        <v>0</v>
      </c>
      <c r="MEH70" s="3">
        <f t="shared" si="119"/>
        <v>0</v>
      </c>
      <c r="MEI70" s="3">
        <f t="shared" si="119"/>
        <v>0</v>
      </c>
      <c r="MEJ70" s="3">
        <f t="shared" si="119"/>
        <v>0</v>
      </c>
      <c r="MEK70" s="3">
        <f t="shared" si="119"/>
        <v>0</v>
      </c>
      <c r="MEL70" s="3">
        <f t="shared" si="119"/>
        <v>0</v>
      </c>
      <c r="MEM70" s="3">
        <f t="shared" si="119"/>
        <v>0</v>
      </c>
      <c r="MEN70" s="3">
        <f t="shared" si="119"/>
        <v>0</v>
      </c>
      <c r="MEO70" s="3">
        <f t="shared" si="119"/>
        <v>0</v>
      </c>
      <c r="MEP70" s="3">
        <f t="shared" si="119"/>
        <v>0</v>
      </c>
      <c r="MEQ70" s="3">
        <f t="shared" si="119"/>
        <v>0</v>
      </c>
      <c r="MER70" s="3">
        <f t="shared" si="119"/>
        <v>0</v>
      </c>
      <c r="MES70" s="3">
        <f t="shared" si="119"/>
        <v>0</v>
      </c>
      <c r="MET70" s="3">
        <f t="shared" si="119"/>
        <v>0</v>
      </c>
      <c r="MEU70" s="3">
        <f t="shared" si="119"/>
        <v>0</v>
      </c>
      <c r="MEV70" s="3">
        <f t="shared" si="119"/>
        <v>0</v>
      </c>
      <c r="MEW70" s="3">
        <f t="shared" si="119"/>
        <v>0</v>
      </c>
      <c r="MEX70" s="3">
        <f t="shared" si="119"/>
        <v>0</v>
      </c>
      <c r="MEY70" s="3">
        <f t="shared" si="119"/>
        <v>0</v>
      </c>
      <c r="MEZ70" s="3">
        <f t="shared" si="119"/>
        <v>0</v>
      </c>
      <c r="MFA70" s="3">
        <f t="shared" si="119"/>
        <v>0</v>
      </c>
      <c r="MFB70" s="3">
        <f t="shared" si="119"/>
        <v>0</v>
      </c>
      <c r="MFC70" s="3">
        <f t="shared" si="119"/>
        <v>0</v>
      </c>
      <c r="MFD70" s="3">
        <f t="shared" si="119"/>
        <v>0</v>
      </c>
      <c r="MFE70" s="3">
        <f t="shared" si="119"/>
        <v>0</v>
      </c>
      <c r="MFF70" s="3">
        <f t="shared" si="119"/>
        <v>0</v>
      </c>
      <c r="MFG70" s="3">
        <f t="shared" si="119"/>
        <v>0</v>
      </c>
      <c r="MFH70" s="3">
        <f t="shared" si="119"/>
        <v>0</v>
      </c>
      <c r="MFI70" s="3">
        <f t="shared" si="119"/>
        <v>0</v>
      </c>
      <c r="MFJ70" s="3">
        <f t="shared" si="119"/>
        <v>0</v>
      </c>
      <c r="MFK70" s="3">
        <f t="shared" si="119"/>
        <v>0</v>
      </c>
      <c r="MFL70" s="3">
        <f t="shared" si="119"/>
        <v>0</v>
      </c>
      <c r="MFM70" s="3">
        <f t="shared" si="119"/>
        <v>0</v>
      </c>
      <c r="MFN70" s="3">
        <f t="shared" si="119"/>
        <v>0</v>
      </c>
      <c r="MFO70" s="3">
        <f t="shared" si="119"/>
        <v>0</v>
      </c>
      <c r="MFP70" s="3">
        <f t="shared" si="119"/>
        <v>0</v>
      </c>
      <c r="MFQ70" s="3">
        <f t="shared" si="119"/>
        <v>0</v>
      </c>
      <c r="MFR70" s="3">
        <f t="shared" si="119"/>
        <v>0</v>
      </c>
      <c r="MFS70" s="3">
        <f t="shared" si="119"/>
        <v>0</v>
      </c>
      <c r="MFT70" s="3">
        <f t="shared" si="119"/>
        <v>0</v>
      </c>
      <c r="MFU70" s="3">
        <f t="shared" si="119"/>
        <v>0</v>
      </c>
      <c r="MFV70" s="3">
        <f t="shared" si="119"/>
        <v>0</v>
      </c>
      <c r="MFW70" s="3">
        <f t="shared" si="119"/>
        <v>0</v>
      </c>
      <c r="MFX70" s="3">
        <f t="shared" ref="MFX70:MII70" si="120">SUM(MFX59:MFX68)</f>
        <v>0</v>
      </c>
      <c r="MFY70" s="3">
        <f t="shared" si="120"/>
        <v>0</v>
      </c>
      <c r="MFZ70" s="3">
        <f t="shared" si="120"/>
        <v>0</v>
      </c>
      <c r="MGA70" s="3">
        <f t="shared" si="120"/>
        <v>0</v>
      </c>
      <c r="MGB70" s="3">
        <f t="shared" si="120"/>
        <v>0</v>
      </c>
      <c r="MGC70" s="3">
        <f t="shared" si="120"/>
        <v>0</v>
      </c>
      <c r="MGD70" s="3">
        <f t="shared" si="120"/>
        <v>0</v>
      </c>
      <c r="MGE70" s="3">
        <f t="shared" si="120"/>
        <v>0</v>
      </c>
      <c r="MGF70" s="3">
        <f t="shared" si="120"/>
        <v>0</v>
      </c>
      <c r="MGG70" s="3">
        <f t="shared" si="120"/>
        <v>0</v>
      </c>
      <c r="MGH70" s="3">
        <f t="shared" si="120"/>
        <v>0</v>
      </c>
      <c r="MGI70" s="3">
        <f t="shared" si="120"/>
        <v>0</v>
      </c>
      <c r="MGJ70" s="3">
        <f t="shared" si="120"/>
        <v>0</v>
      </c>
      <c r="MGK70" s="3">
        <f t="shared" si="120"/>
        <v>0</v>
      </c>
      <c r="MGL70" s="3">
        <f t="shared" si="120"/>
        <v>0</v>
      </c>
      <c r="MGM70" s="3">
        <f t="shared" si="120"/>
        <v>0</v>
      </c>
      <c r="MGN70" s="3">
        <f t="shared" si="120"/>
        <v>0</v>
      </c>
      <c r="MGO70" s="3">
        <f t="shared" si="120"/>
        <v>0</v>
      </c>
      <c r="MGP70" s="3">
        <f t="shared" si="120"/>
        <v>0</v>
      </c>
      <c r="MGQ70" s="3">
        <f t="shared" si="120"/>
        <v>0</v>
      </c>
      <c r="MGR70" s="3">
        <f t="shared" si="120"/>
        <v>0</v>
      </c>
      <c r="MGS70" s="3">
        <f t="shared" si="120"/>
        <v>0</v>
      </c>
      <c r="MGT70" s="3">
        <f t="shared" si="120"/>
        <v>0</v>
      </c>
      <c r="MGU70" s="3">
        <f t="shared" si="120"/>
        <v>0</v>
      </c>
      <c r="MGV70" s="3">
        <f t="shared" si="120"/>
        <v>0</v>
      </c>
      <c r="MGW70" s="3">
        <f t="shared" si="120"/>
        <v>0</v>
      </c>
      <c r="MGX70" s="3">
        <f t="shared" si="120"/>
        <v>0</v>
      </c>
      <c r="MGY70" s="3">
        <f t="shared" si="120"/>
        <v>0</v>
      </c>
      <c r="MGZ70" s="3">
        <f t="shared" si="120"/>
        <v>0</v>
      </c>
      <c r="MHA70" s="3">
        <f t="shared" si="120"/>
        <v>0</v>
      </c>
      <c r="MHB70" s="3">
        <f t="shared" si="120"/>
        <v>0</v>
      </c>
      <c r="MHC70" s="3">
        <f t="shared" si="120"/>
        <v>0</v>
      </c>
      <c r="MHD70" s="3">
        <f t="shared" si="120"/>
        <v>0</v>
      </c>
      <c r="MHE70" s="3">
        <f t="shared" si="120"/>
        <v>0</v>
      </c>
      <c r="MHF70" s="3">
        <f t="shared" si="120"/>
        <v>0</v>
      </c>
      <c r="MHG70" s="3">
        <f t="shared" si="120"/>
        <v>0</v>
      </c>
      <c r="MHH70" s="3">
        <f t="shared" si="120"/>
        <v>0</v>
      </c>
      <c r="MHI70" s="3">
        <f t="shared" si="120"/>
        <v>0</v>
      </c>
      <c r="MHJ70" s="3">
        <f t="shared" si="120"/>
        <v>0</v>
      </c>
      <c r="MHK70" s="3">
        <f t="shared" si="120"/>
        <v>0</v>
      </c>
      <c r="MHL70" s="3">
        <f t="shared" si="120"/>
        <v>0</v>
      </c>
      <c r="MHM70" s="3">
        <f t="shared" si="120"/>
        <v>0</v>
      </c>
      <c r="MHN70" s="3">
        <f t="shared" si="120"/>
        <v>0</v>
      </c>
      <c r="MHO70" s="3">
        <f t="shared" si="120"/>
        <v>0</v>
      </c>
      <c r="MHP70" s="3">
        <f t="shared" si="120"/>
        <v>0</v>
      </c>
      <c r="MHQ70" s="3">
        <f t="shared" si="120"/>
        <v>0</v>
      </c>
      <c r="MHR70" s="3">
        <f t="shared" si="120"/>
        <v>0</v>
      </c>
      <c r="MHS70" s="3">
        <f t="shared" si="120"/>
        <v>0</v>
      </c>
      <c r="MHT70" s="3">
        <f t="shared" si="120"/>
        <v>0</v>
      </c>
      <c r="MHU70" s="3">
        <f t="shared" si="120"/>
        <v>0</v>
      </c>
      <c r="MHV70" s="3">
        <f t="shared" si="120"/>
        <v>0</v>
      </c>
      <c r="MHW70" s="3">
        <f t="shared" si="120"/>
        <v>0</v>
      </c>
      <c r="MHX70" s="3">
        <f t="shared" si="120"/>
        <v>0</v>
      </c>
      <c r="MHY70" s="3">
        <f t="shared" si="120"/>
        <v>0</v>
      </c>
      <c r="MHZ70" s="3">
        <f t="shared" si="120"/>
        <v>0</v>
      </c>
      <c r="MIA70" s="3">
        <f t="shared" si="120"/>
        <v>0</v>
      </c>
      <c r="MIB70" s="3">
        <f t="shared" si="120"/>
        <v>0</v>
      </c>
      <c r="MIC70" s="3">
        <f t="shared" si="120"/>
        <v>0</v>
      </c>
      <c r="MID70" s="3">
        <f t="shared" si="120"/>
        <v>0</v>
      </c>
      <c r="MIE70" s="3">
        <f t="shared" si="120"/>
        <v>0</v>
      </c>
      <c r="MIF70" s="3">
        <f t="shared" si="120"/>
        <v>0</v>
      </c>
      <c r="MIG70" s="3">
        <f t="shared" si="120"/>
        <v>0</v>
      </c>
      <c r="MIH70" s="3">
        <f t="shared" si="120"/>
        <v>0</v>
      </c>
      <c r="MII70" s="3">
        <f t="shared" si="120"/>
        <v>0</v>
      </c>
      <c r="MIJ70" s="3">
        <f t="shared" ref="MIJ70:MKU70" si="121">SUM(MIJ59:MIJ68)</f>
        <v>0</v>
      </c>
      <c r="MIK70" s="3">
        <f t="shared" si="121"/>
        <v>0</v>
      </c>
      <c r="MIL70" s="3">
        <f t="shared" si="121"/>
        <v>0</v>
      </c>
      <c r="MIM70" s="3">
        <f t="shared" si="121"/>
        <v>0</v>
      </c>
      <c r="MIN70" s="3">
        <f t="shared" si="121"/>
        <v>0</v>
      </c>
      <c r="MIO70" s="3">
        <f t="shared" si="121"/>
        <v>0</v>
      </c>
      <c r="MIP70" s="3">
        <f t="shared" si="121"/>
        <v>0</v>
      </c>
      <c r="MIQ70" s="3">
        <f t="shared" si="121"/>
        <v>0</v>
      </c>
      <c r="MIR70" s="3">
        <f t="shared" si="121"/>
        <v>0</v>
      </c>
      <c r="MIS70" s="3">
        <f t="shared" si="121"/>
        <v>0</v>
      </c>
      <c r="MIT70" s="3">
        <f t="shared" si="121"/>
        <v>0</v>
      </c>
      <c r="MIU70" s="3">
        <f t="shared" si="121"/>
        <v>0</v>
      </c>
      <c r="MIV70" s="3">
        <f t="shared" si="121"/>
        <v>0</v>
      </c>
      <c r="MIW70" s="3">
        <f t="shared" si="121"/>
        <v>0</v>
      </c>
      <c r="MIX70" s="3">
        <f t="shared" si="121"/>
        <v>0</v>
      </c>
      <c r="MIY70" s="3">
        <f t="shared" si="121"/>
        <v>0</v>
      </c>
      <c r="MIZ70" s="3">
        <f t="shared" si="121"/>
        <v>0</v>
      </c>
      <c r="MJA70" s="3">
        <f t="shared" si="121"/>
        <v>0</v>
      </c>
      <c r="MJB70" s="3">
        <f t="shared" si="121"/>
        <v>0</v>
      </c>
      <c r="MJC70" s="3">
        <f t="shared" si="121"/>
        <v>0</v>
      </c>
      <c r="MJD70" s="3">
        <f t="shared" si="121"/>
        <v>0</v>
      </c>
      <c r="MJE70" s="3">
        <f t="shared" si="121"/>
        <v>0</v>
      </c>
      <c r="MJF70" s="3">
        <f t="shared" si="121"/>
        <v>0</v>
      </c>
      <c r="MJG70" s="3">
        <f t="shared" si="121"/>
        <v>0</v>
      </c>
      <c r="MJH70" s="3">
        <f t="shared" si="121"/>
        <v>0</v>
      </c>
      <c r="MJI70" s="3">
        <f t="shared" si="121"/>
        <v>0</v>
      </c>
      <c r="MJJ70" s="3">
        <f t="shared" si="121"/>
        <v>0</v>
      </c>
      <c r="MJK70" s="3">
        <f t="shared" si="121"/>
        <v>0</v>
      </c>
      <c r="MJL70" s="3">
        <f t="shared" si="121"/>
        <v>0</v>
      </c>
      <c r="MJM70" s="3">
        <f t="shared" si="121"/>
        <v>0</v>
      </c>
      <c r="MJN70" s="3">
        <f t="shared" si="121"/>
        <v>0</v>
      </c>
      <c r="MJO70" s="3">
        <f t="shared" si="121"/>
        <v>0</v>
      </c>
      <c r="MJP70" s="3">
        <f t="shared" si="121"/>
        <v>0</v>
      </c>
      <c r="MJQ70" s="3">
        <f t="shared" si="121"/>
        <v>0</v>
      </c>
      <c r="MJR70" s="3">
        <f t="shared" si="121"/>
        <v>0</v>
      </c>
      <c r="MJS70" s="3">
        <f t="shared" si="121"/>
        <v>0</v>
      </c>
      <c r="MJT70" s="3">
        <f t="shared" si="121"/>
        <v>0</v>
      </c>
      <c r="MJU70" s="3">
        <f t="shared" si="121"/>
        <v>0</v>
      </c>
      <c r="MJV70" s="3">
        <f t="shared" si="121"/>
        <v>0</v>
      </c>
      <c r="MJW70" s="3">
        <f t="shared" si="121"/>
        <v>0</v>
      </c>
      <c r="MJX70" s="3">
        <f t="shared" si="121"/>
        <v>0</v>
      </c>
      <c r="MJY70" s="3">
        <f t="shared" si="121"/>
        <v>0</v>
      </c>
      <c r="MJZ70" s="3">
        <f t="shared" si="121"/>
        <v>0</v>
      </c>
      <c r="MKA70" s="3">
        <f t="shared" si="121"/>
        <v>0</v>
      </c>
      <c r="MKB70" s="3">
        <f t="shared" si="121"/>
        <v>0</v>
      </c>
      <c r="MKC70" s="3">
        <f t="shared" si="121"/>
        <v>0</v>
      </c>
      <c r="MKD70" s="3">
        <f t="shared" si="121"/>
        <v>0</v>
      </c>
      <c r="MKE70" s="3">
        <f t="shared" si="121"/>
        <v>0</v>
      </c>
      <c r="MKF70" s="3">
        <f t="shared" si="121"/>
        <v>0</v>
      </c>
      <c r="MKG70" s="3">
        <f t="shared" si="121"/>
        <v>0</v>
      </c>
      <c r="MKH70" s="3">
        <f t="shared" si="121"/>
        <v>0</v>
      </c>
      <c r="MKI70" s="3">
        <f t="shared" si="121"/>
        <v>0</v>
      </c>
      <c r="MKJ70" s="3">
        <f t="shared" si="121"/>
        <v>0</v>
      </c>
      <c r="MKK70" s="3">
        <f t="shared" si="121"/>
        <v>0</v>
      </c>
      <c r="MKL70" s="3">
        <f t="shared" si="121"/>
        <v>0</v>
      </c>
      <c r="MKM70" s="3">
        <f t="shared" si="121"/>
        <v>0</v>
      </c>
      <c r="MKN70" s="3">
        <f t="shared" si="121"/>
        <v>0</v>
      </c>
      <c r="MKO70" s="3">
        <f t="shared" si="121"/>
        <v>0</v>
      </c>
      <c r="MKP70" s="3">
        <f t="shared" si="121"/>
        <v>0</v>
      </c>
      <c r="MKQ70" s="3">
        <f t="shared" si="121"/>
        <v>0</v>
      </c>
      <c r="MKR70" s="3">
        <f t="shared" si="121"/>
        <v>0</v>
      </c>
      <c r="MKS70" s="3">
        <f t="shared" si="121"/>
        <v>0</v>
      </c>
      <c r="MKT70" s="3">
        <f t="shared" si="121"/>
        <v>0</v>
      </c>
      <c r="MKU70" s="3">
        <f t="shared" si="121"/>
        <v>0</v>
      </c>
      <c r="MKV70" s="3">
        <f t="shared" ref="MKV70:MNG70" si="122">SUM(MKV59:MKV68)</f>
        <v>0</v>
      </c>
      <c r="MKW70" s="3">
        <f t="shared" si="122"/>
        <v>0</v>
      </c>
      <c r="MKX70" s="3">
        <f t="shared" si="122"/>
        <v>0</v>
      </c>
      <c r="MKY70" s="3">
        <f t="shared" si="122"/>
        <v>0</v>
      </c>
      <c r="MKZ70" s="3">
        <f t="shared" si="122"/>
        <v>0</v>
      </c>
      <c r="MLA70" s="3">
        <f t="shared" si="122"/>
        <v>0</v>
      </c>
      <c r="MLB70" s="3">
        <f t="shared" si="122"/>
        <v>0</v>
      </c>
      <c r="MLC70" s="3">
        <f t="shared" si="122"/>
        <v>0</v>
      </c>
      <c r="MLD70" s="3">
        <f t="shared" si="122"/>
        <v>0</v>
      </c>
      <c r="MLE70" s="3">
        <f t="shared" si="122"/>
        <v>0</v>
      </c>
      <c r="MLF70" s="3">
        <f t="shared" si="122"/>
        <v>0</v>
      </c>
      <c r="MLG70" s="3">
        <f t="shared" si="122"/>
        <v>0</v>
      </c>
      <c r="MLH70" s="3">
        <f t="shared" si="122"/>
        <v>0</v>
      </c>
      <c r="MLI70" s="3">
        <f t="shared" si="122"/>
        <v>0</v>
      </c>
      <c r="MLJ70" s="3">
        <f t="shared" si="122"/>
        <v>0</v>
      </c>
      <c r="MLK70" s="3">
        <f t="shared" si="122"/>
        <v>0</v>
      </c>
      <c r="MLL70" s="3">
        <f t="shared" si="122"/>
        <v>0</v>
      </c>
      <c r="MLM70" s="3">
        <f t="shared" si="122"/>
        <v>0</v>
      </c>
      <c r="MLN70" s="3">
        <f t="shared" si="122"/>
        <v>0</v>
      </c>
      <c r="MLO70" s="3">
        <f t="shared" si="122"/>
        <v>0</v>
      </c>
      <c r="MLP70" s="3">
        <f t="shared" si="122"/>
        <v>0</v>
      </c>
      <c r="MLQ70" s="3">
        <f t="shared" si="122"/>
        <v>0</v>
      </c>
      <c r="MLR70" s="3">
        <f t="shared" si="122"/>
        <v>0</v>
      </c>
      <c r="MLS70" s="3">
        <f t="shared" si="122"/>
        <v>0</v>
      </c>
      <c r="MLT70" s="3">
        <f t="shared" si="122"/>
        <v>0</v>
      </c>
      <c r="MLU70" s="3">
        <f t="shared" si="122"/>
        <v>0</v>
      </c>
      <c r="MLV70" s="3">
        <f t="shared" si="122"/>
        <v>0</v>
      </c>
      <c r="MLW70" s="3">
        <f t="shared" si="122"/>
        <v>0</v>
      </c>
      <c r="MLX70" s="3">
        <f t="shared" si="122"/>
        <v>0</v>
      </c>
      <c r="MLY70" s="3">
        <f t="shared" si="122"/>
        <v>0</v>
      </c>
      <c r="MLZ70" s="3">
        <f t="shared" si="122"/>
        <v>0</v>
      </c>
      <c r="MMA70" s="3">
        <f t="shared" si="122"/>
        <v>0</v>
      </c>
      <c r="MMB70" s="3">
        <f t="shared" si="122"/>
        <v>0</v>
      </c>
      <c r="MMC70" s="3">
        <f t="shared" si="122"/>
        <v>0</v>
      </c>
      <c r="MMD70" s="3">
        <f t="shared" si="122"/>
        <v>0</v>
      </c>
      <c r="MME70" s="3">
        <f t="shared" si="122"/>
        <v>0</v>
      </c>
      <c r="MMF70" s="3">
        <f t="shared" si="122"/>
        <v>0</v>
      </c>
      <c r="MMG70" s="3">
        <f t="shared" si="122"/>
        <v>0</v>
      </c>
      <c r="MMH70" s="3">
        <f t="shared" si="122"/>
        <v>0</v>
      </c>
      <c r="MMI70" s="3">
        <f t="shared" si="122"/>
        <v>0</v>
      </c>
      <c r="MMJ70" s="3">
        <f t="shared" si="122"/>
        <v>0</v>
      </c>
      <c r="MMK70" s="3">
        <f t="shared" si="122"/>
        <v>0</v>
      </c>
      <c r="MML70" s="3">
        <f t="shared" si="122"/>
        <v>0</v>
      </c>
      <c r="MMM70" s="3">
        <f t="shared" si="122"/>
        <v>0</v>
      </c>
      <c r="MMN70" s="3">
        <f t="shared" si="122"/>
        <v>0</v>
      </c>
      <c r="MMO70" s="3">
        <f t="shared" si="122"/>
        <v>0</v>
      </c>
      <c r="MMP70" s="3">
        <f t="shared" si="122"/>
        <v>0</v>
      </c>
      <c r="MMQ70" s="3">
        <f t="shared" si="122"/>
        <v>0</v>
      </c>
      <c r="MMR70" s="3">
        <f t="shared" si="122"/>
        <v>0</v>
      </c>
      <c r="MMS70" s="3">
        <f t="shared" si="122"/>
        <v>0</v>
      </c>
      <c r="MMT70" s="3">
        <f t="shared" si="122"/>
        <v>0</v>
      </c>
      <c r="MMU70" s="3">
        <f t="shared" si="122"/>
        <v>0</v>
      </c>
      <c r="MMV70" s="3">
        <f t="shared" si="122"/>
        <v>0</v>
      </c>
      <c r="MMW70" s="3">
        <f t="shared" si="122"/>
        <v>0</v>
      </c>
      <c r="MMX70" s="3">
        <f t="shared" si="122"/>
        <v>0</v>
      </c>
      <c r="MMY70" s="3">
        <f t="shared" si="122"/>
        <v>0</v>
      </c>
      <c r="MMZ70" s="3">
        <f t="shared" si="122"/>
        <v>0</v>
      </c>
      <c r="MNA70" s="3">
        <f t="shared" si="122"/>
        <v>0</v>
      </c>
      <c r="MNB70" s="3">
        <f t="shared" si="122"/>
        <v>0</v>
      </c>
      <c r="MNC70" s="3">
        <f t="shared" si="122"/>
        <v>0</v>
      </c>
      <c r="MND70" s="3">
        <f t="shared" si="122"/>
        <v>0</v>
      </c>
      <c r="MNE70" s="3">
        <f t="shared" si="122"/>
        <v>0</v>
      </c>
      <c r="MNF70" s="3">
        <f t="shared" si="122"/>
        <v>0</v>
      </c>
      <c r="MNG70" s="3">
        <f t="shared" si="122"/>
        <v>0</v>
      </c>
      <c r="MNH70" s="3">
        <f t="shared" ref="MNH70:MPS70" si="123">SUM(MNH59:MNH68)</f>
        <v>0</v>
      </c>
      <c r="MNI70" s="3">
        <f t="shared" si="123"/>
        <v>0</v>
      </c>
      <c r="MNJ70" s="3">
        <f t="shared" si="123"/>
        <v>0</v>
      </c>
      <c r="MNK70" s="3">
        <f t="shared" si="123"/>
        <v>0</v>
      </c>
      <c r="MNL70" s="3">
        <f t="shared" si="123"/>
        <v>0</v>
      </c>
      <c r="MNM70" s="3">
        <f t="shared" si="123"/>
        <v>0</v>
      </c>
      <c r="MNN70" s="3">
        <f t="shared" si="123"/>
        <v>0</v>
      </c>
      <c r="MNO70" s="3">
        <f t="shared" si="123"/>
        <v>0</v>
      </c>
      <c r="MNP70" s="3">
        <f t="shared" si="123"/>
        <v>0</v>
      </c>
      <c r="MNQ70" s="3">
        <f t="shared" si="123"/>
        <v>0</v>
      </c>
      <c r="MNR70" s="3">
        <f t="shared" si="123"/>
        <v>0</v>
      </c>
      <c r="MNS70" s="3">
        <f t="shared" si="123"/>
        <v>0</v>
      </c>
      <c r="MNT70" s="3">
        <f t="shared" si="123"/>
        <v>0</v>
      </c>
      <c r="MNU70" s="3">
        <f t="shared" si="123"/>
        <v>0</v>
      </c>
      <c r="MNV70" s="3">
        <f t="shared" si="123"/>
        <v>0</v>
      </c>
      <c r="MNW70" s="3">
        <f t="shared" si="123"/>
        <v>0</v>
      </c>
      <c r="MNX70" s="3">
        <f t="shared" si="123"/>
        <v>0</v>
      </c>
      <c r="MNY70" s="3">
        <f t="shared" si="123"/>
        <v>0</v>
      </c>
      <c r="MNZ70" s="3">
        <f t="shared" si="123"/>
        <v>0</v>
      </c>
      <c r="MOA70" s="3">
        <f t="shared" si="123"/>
        <v>0</v>
      </c>
      <c r="MOB70" s="3">
        <f t="shared" si="123"/>
        <v>0</v>
      </c>
      <c r="MOC70" s="3">
        <f t="shared" si="123"/>
        <v>0</v>
      </c>
      <c r="MOD70" s="3">
        <f t="shared" si="123"/>
        <v>0</v>
      </c>
      <c r="MOE70" s="3">
        <f t="shared" si="123"/>
        <v>0</v>
      </c>
      <c r="MOF70" s="3">
        <f t="shared" si="123"/>
        <v>0</v>
      </c>
      <c r="MOG70" s="3">
        <f t="shared" si="123"/>
        <v>0</v>
      </c>
      <c r="MOH70" s="3">
        <f t="shared" si="123"/>
        <v>0</v>
      </c>
      <c r="MOI70" s="3">
        <f t="shared" si="123"/>
        <v>0</v>
      </c>
      <c r="MOJ70" s="3">
        <f t="shared" si="123"/>
        <v>0</v>
      </c>
      <c r="MOK70" s="3">
        <f t="shared" si="123"/>
        <v>0</v>
      </c>
      <c r="MOL70" s="3">
        <f t="shared" si="123"/>
        <v>0</v>
      </c>
      <c r="MOM70" s="3">
        <f t="shared" si="123"/>
        <v>0</v>
      </c>
      <c r="MON70" s="3">
        <f t="shared" si="123"/>
        <v>0</v>
      </c>
      <c r="MOO70" s="3">
        <f t="shared" si="123"/>
        <v>0</v>
      </c>
      <c r="MOP70" s="3">
        <f t="shared" si="123"/>
        <v>0</v>
      </c>
      <c r="MOQ70" s="3">
        <f t="shared" si="123"/>
        <v>0</v>
      </c>
      <c r="MOR70" s="3">
        <f t="shared" si="123"/>
        <v>0</v>
      </c>
      <c r="MOS70" s="3">
        <f t="shared" si="123"/>
        <v>0</v>
      </c>
      <c r="MOT70" s="3">
        <f t="shared" si="123"/>
        <v>0</v>
      </c>
      <c r="MOU70" s="3">
        <f t="shared" si="123"/>
        <v>0</v>
      </c>
      <c r="MOV70" s="3">
        <f t="shared" si="123"/>
        <v>0</v>
      </c>
      <c r="MOW70" s="3">
        <f t="shared" si="123"/>
        <v>0</v>
      </c>
      <c r="MOX70" s="3">
        <f t="shared" si="123"/>
        <v>0</v>
      </c>
      <c r="MOY70" s="3">
        <f t="shared" si="123"/>
        <v>0</v>
      </c>
      <c r="MOZ70" s="3">
        <f t="shared" si="123"/>
        <v>0</v>
      </c>
      <c r="MPA70" s="3">
        <f t="shared" si="123"/>
        <v>0</v>
      </c>
      <c r="MPB70" s="3">
        <f t="shared" si="123"/>
        <v>0</v>
      </c>
      <c r="MPC70" s="3">
        <f t="shared" si="123"/>
        <v>0</v>
      </c>
      <c r="MPD70" s="3">
        <f t="shared" si="123"/>
        <v>0</v>
      </c>
      <c r="MPE70" s="3">
        <f t="shared" si="123"/>
        <v>0</v>
      </c>
      <c r="MPF70" s="3">
        <f t="shared" si="123"/>
        <v>0</v>
      </c>
      <c r="MPG70" s="3">
        <f t="shared" si="123"/>
        <v>0</v>
      </c>
      <c r="MPH70" s="3">
        <f t="shared" si="123"/>
        <v>0</v>
      </c>
      <c r="MPI70" s="3">
        <f t="shared" si="123"/>
        <v>0</v>
      </c>
      <c r="MPJ70" s="3">
        <f t="shared" si="123"/>
        <v>0</v>
      </c>
      <c r="MPK70" s="3">
        <f t="shared" si="123"/>
        <v>0</v>
      </c>
      <c r="MPL70" s="3">
        <f t="shared" si="123"/>
        <v>0</v>
      </c>
      <c r="MPM70" s="3">
        <f t="shared" si="123"/>
        <v>0</v>
      </c>
      <c r="MPN70" s="3">
        <f t="shared" si="123"/>
        <v>0</v>
      </c>
      <c r="MPO70" s="3">
        <f t="shared" si="123"/>
        <v>0</v>
      </c>
      <c r="MPP70" s="3">
        <f t="shared" si="123"/>
        <v>0</v>
      </c>
      <c r="MPQ70" s="3">
        <f t="shared" si="123"/>
        <v>0</v>
      </c>
      <c r="MPR70" s="3">
        <f t="shared" si="123"/>
        <v>0</v>
      </c>
      <c r="MPS70" s="3">
        <f t="shared" si="123"/>
        <v>0</v>
      </c>
      <c r="MPT70" s="3">
        <f t="shared" ref="MPT70:MSE70" si="124">SUM(MPT59:MPT68)</f>
        <v>0</v>
      </c>
      <c r="MPU70" s="3">
        <f t="shared" si="124"/>
        <v>0</v>
      </c>
      <c r="MPV70" s="3">
        <f t="shared" si="124"/>
        <v>0</v>
      </c>
      <c r="MPW70" s="3">
        <f t="shared" si="124"/>
        <v>0</v>
      </c>
      <c r="MPX70" s="3">
        <f t="shared" si="124"/>
        <v>0</v>
      </c>
      <c r="MPY70" s="3">
        <f t="shared" si="124"/>
        <v>0</v>
      </c>
      <c r="MPZ70" s="3">
        <f t="shared" si="124"/>
        <v>0</v>
      </c>
      <c r="MQA70" s="3">
        <f t="shared" si="124"/>
        <v>0</v>
      </c>
      <c r="MQB70" s="3">
        <f t="shared" si="124"/>
        <v>0</v>
      </c>
      <c r="MQC70" s="3">
        <f t="shared" si="124"/>
        <v>0</v>
      </c>
      <c r="MQD70" s="3">
        <f t="shared" si="124"/>
        <v>0</v>
      </c>
      <c r="MQE70" s="3">
        <f t="shared" si="124"/>
        <v>0</v>
      </c>
      <c r="MQF70" s="3">
        <f t="shared" si="124"/>
        <v>0</v>
      </c>
      <c r="MQG70" s="3">
        <f t="shared" si="124"/>
        <v>0</v>
      </c>
      <c r="MQH70" s="3">
        <f t="shared" si="124"/>
        <v>0</v>
      </c>
      <c r="MQI70" s="3">
        <f t="shared" si="124"/>
        <v>0</v>
      </c>
      <c r="MQJ70" s="3">
        <f t="shared" si="124"/>
        <v>0</v>
      </c>
      <c r="MQK70" s="3">
        <f t="shared" si="124"/>
        <v>0</v>
      </c>
      <c r="MQL70" s="3">
        <f t="shared" si="124"/>
        <v>0</v>
      </c>
      <c r="MQM70" s="3">
        <f t="shared" si="124"/>
        <v>0</v>
      </c>
      <c r="MQN70" s="3">
        <f t="shared" si="124"/>
        <v>0</v>
      </c>
      <c r="MQO70" s="3">
        <f t="shared" si="124"/>
        <v>0</v>
      </c>
      <c r="MQP70" s="3">
        <f t="shared" si="124"/>
        <v>0</v>
      </c>
      <c r="MQQ70" s="3">
        <f t="shared" si="124"/>
        <v>0</v>
      </c>
      <c r="MQR70" s="3">
        <f t="shared" si="124"/>
        <v>0</v>
      </c>
      <c r="MQS70" s="3">
        <f t="shared" si="124"/>
        <v>0</v>
      </c>
      <c r="MQT70" s="3">
        <f t="shared" si="124"/>
        <v>0</v>
      </c>
      <c r="MQU70" s="3">
        <f t="shared" si="124"/>
        <v>0</v>
      </c>
      <c r="MQV70" s="3">
        <f t="shared" si="124"/>
        <v>0</v>
      </c>
      <c r="MQW70" s="3">
        <f t="shared" si="124"/>
        <v>0</v>
      </c>
      <c r="MQX70" s="3">
        <f t="shared" si="124"/>
        <v>0</v>
      </c>
      <c r="MQY70" s="3">
        <f t="shared" si="124"/>
        <v>0</v>
      </c>
      <c r="MQZ70" s="3">
        <f t="shared" si="124"/>
        <v>0</v>
      </c>
      <c r="MRA70" s="3">
        <f t="shared" si="124"/>
        <v>0</v>
      </c>
      <c r="MRB70" s="3">
        <f t="shared" si="124"/>
        <v>0</v>
      </c>
      <c r="MRC70" s="3">
        <f t="shared" si="124"/>
        <v>0</v>
      </c>
      <c r="MRD70" s="3">
        <f t="shared" si="124"/>
        <v>0</v>
      </c>
      <c r="MRE70" s="3">
        <f t="shared" si="124"/>
        <v>0</v>
      </c>
      <c r="MRF70" s="3">
        <f t="shared" si="124"/>
        <v>0</v>
      </c>
      <c r="MRG70" s="3">
        <f t="shared" si="124"/>
        <v>0</v>
      </c>
      <c r="MRH70" s="3">
        <f t="shared" si="124"/>
        <v>0</v>
      </c>
      <c r="MRI70" s="3">
        <f t="shared" si="124"/>
        <v>0</v>
      </c>
      <c r="MRJ70" s="3">
        <f t="shared" si="124"/>
        <v>0</v>
      </c>
      <c r="MRK70" s="3">
        <f t="shared" si="124"/>
        <v>0</v>
      </c>
      <c r="MRL70" s="3">
        <f t="shared" si="124"/>
        <v>0</v>
      </c>
      <c r="MRM70" s="3">
        <f t="shared" si="124"/>
        <v>0</v>
      </c>
      <c r="MRN70" s="3">
        <f t="shared" si="124"/>
        <v>0</v>
      </c>
      <c r="MRO70" s="3">
        <f t="shared" si="124"/>
        <v>0</v>
      </c>
      <c r="MRP70" s="3">
        <f t="shared" si="124"/>
        <v>0</v>
      </c>
      <c r="MRQ70" s="3">
        <f t="shared" si="124"/>
        <v>0</v>
      </c>
      <c r="MRR70" s="3">
        <f t="shared" si="124"/>
        <v>0</v>
      </c>
      <c r="MRS70" s="3">
        <f t="shared" si="124"/>
        <v>0</v>
      </c>
      <c r="MRT70" s="3">
        <f t="shared" si="124"/>
        <v>0</v>
      </c>
      <c r="MRU70" s="3">
        <f t="shared" si="124"/>
        <v>0</v>
      </c>
      <c r="MRV70" s="3">
        <f t="shared" si="124"/>
        <v>0</v>
      </c>
      <c r="MRW70" s="3">
        <f t="shared" si="124"/>
        <v>0</v>
      </c>
      <c r="MRX70" s="3">
        <f t="shared" si="124"/>
        <v>0</v>
      </c>
      <c r="MRY70" s="3">
        <f t="shared" si="124"/>
        <v>0</v>
      </c>
      <c r="MRZ70" s="3">
        <f t="shared" si="124"/>
        <v>0</v>
      </c>
      <c r="MSA70" s="3">
        <f t="shared" si="124"/>
        <v>0</v>
      </c>
      <c r="MSB70" s="3">
        <f t="shared" si="124"/>
        <v>0</v>
      </c>
      <c r="MSC70" s="3">
        <f t="shared" si="124"/>
        <v>0</v>
      </c>
      <c r="MSD70" s="3">
        <f t="shared" si="124"/>
        <v>0</v>
      </c>
      <c r="MSE70" s="3">
        <f t="shared" si="124"/>
        <v>0</v>
      </c>
      <c r="MSF70" s="3">
        <f t="shared" ref="MSF70:MUQ70" si="125">SUM(MSF59:MSF68)</f>
        <v>0</v>
      </c>
      <c r="MSG70" s="3">
        <f t="shared" si="125"/>
        <v>0</v>
      </c>
      <c r="MSH70" s="3">
        <f t="shared" si="125"/>
        <v>0</v>
      </c>
      <c r="MSI70" s="3">
        <f t="shared" si="125"/>
        <v>0</v>
      </c>
      <c r="MSJ70" s="3">
        <f t="shared" si="125"/>
        <v>0</v>
      </c>
      <c r="MSK70" s="3">
        <f t="shared" si="125"/>
        <v>0</v>
      </c>
      <c r="MSL70" s="3">
        <f t="shared" si="125"/>
        <v>0</v>
      </c>
      <c r="MSM70" s="3">
        <f t="shared" si="125"/>
        <v>0</v>
      </c>
      <c r="MSN70" s="3">
        <f t="shared" si="125"/>
        <v>0</v>
      </c>
      <c r="MSO70" s="3">
        <f t="shared" si="125"/>
        <v>0</v>
      </c>
      <c r="MSP70" s="3">
        <f t="shared" si="125"/>
        <v>0</v>
      </c>
      <c r="MSQ70" s="3">
        <f t="shared" si="125"/>
        <v>0</v>
      </c>
      <c r="MSR70" s="3">
        <f t="shared" si="125"/>
        <v>0</v>
      </c>
      <c r="MSS70" s="3">
        <f t="shared" si="125"/>
        <v>0</v>
      </c>
      <c r="MST70" s="3">
        <f t="shared" si="125"/>
        <v>0</v>
      </c>
      <c r="MSU70" s="3">
        <f t="shared" si="125"/>
        <v>0</v>
      </c>
      <c r="MSV70" s="3">
        <f t="shared" si="125"/>
        <v>0</v>
      </c>
      <c r="MSW70" s="3">
        <f t="shared" si="125"/>
        <v>0</v>
      </c>
      <c r="MSX70" s="3">
        <f t="shared" si="125"/>
        <v>0</v>
      </c>
      <c r="MSY70" s="3">
        <f t="shared" si="125"/>
        <v>0</v>
      </c>
      <c r="MSZ70" s="3">
        <f t="shared" si="125"/>
        <v>0</v>
      </c>
      <c r="MTA70" s="3">
        <f t="shared" si="125"/>
        <v>0</v>
      </c>
      <c r="MTB70" s="3">
        <f t="shared" si="125"/>
        <v>0</v>
      </c>
      <c r="MTC70" s="3">
        <f t="shared" si="125"/>
        <v>0</v>
      </c>
      <c r="MTD70" s="3">
        <f t="shared" si="125"/>
        <v>0</v>
      </c>
      <c r="MTE70" s="3">
        <f t="shared" si="125"/>
        <v>0</v>
      </c>
      <c r="MTF70" s="3">
        <f t="shared" si="125"/>
        <v>0</v>
      </c>
      <c r="MTG70" s="3">
        <f t="shared" si="125"/>
        <v>0</v>
      </c>
      <c r="MTH70" s="3">
        <f t="shared" si="125"/>
        <v>0</v>
      </c>
      <c r="MTI70" s="3">
        <f t="shared" si="125"/>
        <v>0</v>
      </c>
      <c r="MTJ70" s="3">
        <f t="shared" si="125"/>
        <v>0</v>
      </c>
      <c r="MTK70" s="3">
        <f t="shared" si="125"/>
        <v>0</v>
      </c>
      <c r="MTL70" s="3">
        <f t="shared" si="125"/>
        <v>0</v>
      </c>
      <c r="MTM70" s="3">
        <f t="shared" si="125"/>
        <v>0</v>
      </c>
      <c r="MTN70" s="3">
        <f t="shared" si="125"/>
        <v>0</v>
      </c>
      <c r="MTO70" s="3">
        <f t="shared" si="125"/>
        <v>0</v>
      </c>
      <c r="MTP70" s="3">
        <f t="shared" si="125"/>
        <v>0</v>
      </c>
      <c r="MTQ70" s="3">
        <f t="shared" si="125"/>
        <v>0</v>
      </c>
      <c r="MTR70" s="3">
        <f t="shared" si="125"/>
        <v>0</v>
      </c>
      <c r="MTS70" s="3">
        <f t="shared" si="125"/>
        <v>0</v>
      </c>
      <c r="MTT70" s="3">
        <f t="shared" si="125"/>
        <v>0</v>
      </c>
      <c r="MTU70" s="3">
        <f t="shared" si="125"/>
        <v>0</v>
      </c>
      <c r="MTV70" s="3">
        <f t="shared" si="125"/>
        <v>0</v>
      </c>
      <c r="MTW70" s="3">
        <f t="shared" si="125"/>
        <v>0</v>
      </c>
      <c r="MTX70" s="3">
        <f t="shared" si="125"/>
        <v>0</v>
      </c>
      <c r="MTY70" s="3">
        <f t="shared" si="125"/>
        <v>0</v>
      </c>
      <c r="MTZ70" s="3">
        <f t="shared" si="125"/>
        <v>0</v>
      </c>
      <c r="MUA70" s="3">
        <f t="shared" si="125"/>
        <v>0</v>
      </c>
      <c r="MUB70" s="3">
        <f t="shared" si="125"/>
        <v>0</v>
      </c>
      <c r="MUC70" s="3">
        <f t="shared" si="125"/>
        <v>0</v>
      </c>
      <c r="MUD70" s="3">
        <f t="shared" si="125"/>
        <v>0</v>
      </c>
      <c r="MUE70" s="3">
        <f t="shared" si="125"/>
        <v>0</v>
      </c>
      <c r="MUF70" s="3">
        <f t="shared" si="125"/>
        <v>0</v>
      </c>
      <c r="MUG70" s="3">
        <f t="shared" si="125"/>
        <v>0</v>
      </c>
      <c r="MUH70" s="3">
        <f t="shared" si="125"/>
        <v>0</v>
      </c>
      <c r="MUI70" s="3">
        <f t="shared" si="125"/>
        <v>0</v>
      </c>
      <c r="MUJ70" s="3">
        <f t="shared" si="125"/>
        <v>0</v>
      </c>
      <c r="MUK70" s="3">
        <f t="shared" si="125"/>
        <v>0</v>
      </c>
      <c r="MUL70" s="3">
        <f t="shared" si="125"/>
        <v>0</v>
      </c>
      <c r="MUM70" s="3">
        <f t="shared" si="125"/>
        <v>0</v>
      </c>
      <c r="MUN70" s="3">
        <f t="shared" si="125"/>
        <v>0</v>
      </c>
      <c r="MUO70" s="3">
        <f t="shared" si="125"/>
        <v>0</v>
      </c>
      <c r="MUP70" s="3">
        <f t="shared" si="125"/>
        <v>0</v>
      </c>
      <c r="MUQ70" s="3">
        <f t="shared" si="125"/>
        <v>0</v>
      </c>
      <c r="MUR70" s="3">
        <f t="shared" ref="MUR70:MXC70" si="126">SUM(MUR59:MUR68)</f>
        <v>0</v>
      </c>
      <c r="MUS70" s="3">
        <f t="shared" si="126"/>
        <v>0</v>
      </c>
      <c r="MUT70" s="3">
        <f t="shared" si="126"/>
        <v>0</v>
      </c>
      <c r="MUU70" s="3">
        <f t="shared" si="126"/>
        <v>0</v>
      </c>
      <c r="MUV70" s="3">
        <f t="shared" si="126"/>
        <v>0</v>
      </c>
      <c r="MUW70" s="3">
        <f t="shared" si="126"/>
        <v>0</v>
      </c>
      <c r="MUX70" s="3">
        <f t="shared" si="126"/>
        <v>0</v>
      </c>
      <c r="MUY70" s="3">
        <f t="shared" si="126"/>
        <v>0</v>
      </c>
      <c r="MUZ70" s="3">
        <f t="shared" si="126"/>
        <v>0</v>
      </c>
      <c r="MVA70" s="3">
        <f t="shared" si="126"/>
        <v>0</v>
      </c>
      <c r="MVB70" s="3">
        <f t="shared" si="126"/>
        <v>0</v>
      </c>
      <c r="MVC70" s="3">
        <f t="shared" si="126"/>
        <v>0</v>
      </c>
      <c r="MVD70" s="3">
        <f t="shared" si="126"/>
        <v>0</v>
      </c>
      <c r="MVE70" s="3">
        <f t="shared" si="126"/>
        <v>0</v>
      </c>
      <c r="MVF70" s="3">
        <f t="shared" si="126"/>
        <v>0</v>
      </c>
      <c r="MVG70" s="3">
        <f t="shared" si="126"/>
        <v>0</v>
      </c>
      <c r="MVH70" s="3">
        <f t="shared" si="126"/>
        <v>0</v>
      </c>
      <c r="MVI70" s="3">
        <f t="shared" si="126"/>
        <v>0</v>
      </c>
      <c r="MVJ70" s="3">
        <f t="shared" si="126"/>
        <v>0</v>
      </c>
      <c r="MVK70" s="3">
        <f t="shared" si="126"/>
        <v>0</v>
      </c>
      <c r="MVL70" s="3">
        <f t="shared" si="126"/>
        <v>0</v>
      </c>
      <c r="MVM70" s="3">
        <f t="shared" si="126"/>
        <v>0</v>
      </c>
      <c r="MVN70" s="3">
        <f t="shared" si="126"/>
        <v>0</v>
      </c>
      <c r="MVO70" s="3">
        <f t="shared" si="126"/>
        <v>0</v>
      </c>
      <c r="MVP70" s="3">
        <f t="shared" si="126"/>
        <v>0</v>
      </c>
      <c r="MVQ70" s="3">
        <f t="shared" si="126"/>
        <v>0</v>
      </c>
      <c r="MVR70" s="3">
        <f t="shared" si="126"/>
        <v>0</v>
      </c>
      <c r="MVS70" s="3">
        <f t="shared" si="126"/>
        <v>0</v>
      </c>
      <c r="MVT70" s="3">
        <f t="shared" si="126"/>
        <v>0</v>
      </c>
      <c r="MVU70" s="3">
        <f t="shared" si="126"/>
        <v>0</v>
      </c>
      <c r="MVV70" s="3">
        <f t="shared" si="126"/>
        <v>0</v>
      </c>
      <c r="MVW70" s="3">
        <f t="shared" si="126"/>
        <v>0</v>
      </c>
      <c r="MVX70" s="3">
        <f t="shared" si="126"/>
        <v>0</v>
      </c>
      <c r="MVY70" s="3">
        <f t="shared" si="126"/>
        <v>0</v>
      </c>
      <c r="MVZ70" s="3">
        <f t="shared" si="126"/>
        <v>0</v>
      </c>
      <c r="MWA70" s="3">
        <f t="shared" si="126"/>
        <v>0</v>
      </c>
      <c r="MWB70" s="3">
        <f t="shared" si="126"/>
        <v>0</v>
      </c>
      <c r="MWC70" s="3">
        <f t="shared" si="126"/>
        <v>0</v>
      </c>
      <c r="MWD70" s="3">
        <f t="shared" si="126"/>
        <v>0</v>
      </c>
      <c r="MWE70" s="3">
        <f t="shared" si="126"/>
        <v>0</v>
      </c>
      <c r="MWF70" s="3">
        <f t="shared" si="126"/>
        <v>0</v>
      </c>
      <c r="MWG70" s="3">
        <f t="shared" si="126"/>
        <v>0</v>
      </c>
      <c r="MWH70" s="3">
        <f t="shared" si="126"/>
        <v>0</v>
      </c>
      <c r="MWI70" s="3">
        <f t="shared" si="126"/>
        <v>0</v>
      </c>
      <c r="MWJ70" s="3">
        <f t="shared" si="126"/>
        <v>0</v>
      </c>
      <c r="MWK70" s="3">
        <f t="shared" si="126"/>
        <v>0</v>
      </c>
      <c r="MWL70" s="3">
        <f t="shared" si="126"/>
        <v>0</v>
      </c>
      <c r="MWM70" s="3">
        <f t="shared" si="126"/>
        <v>0</v>
      </c>
      <c r="MWN70" s="3">
        <f t="shared" si="126"/>
        <v>0</v>
      </c>
      <c r="MWO70" s="3">
        <f t="shared" si="126"/>
        <v>0</v>
      </c>
      <c r="MWP70" s="3">
        <f t="shared" si="126"/>
        <v>0</v>
      </c>
      <c r="MWQ70" s="3">
        <f t="shared" si="126"/>
        <v>0</v>
      </c>
      <c r="MWR70" s="3">
        <f t="shared" si="126"/>
        <v>0</v>
      </c>
      <c r="MWS70" s="3">
        <f t="shared" si="126"/>
        <v>0</v>
      </c>
      <c r="MWT70" s="3">
        <f t="shared" si="126"/>
        <v>0</v>
      </c>
      <c r="MWU70" s="3">
        <f t="shared" si="126"/>
        <v>0</v>
      </c>
      <c r="MWV70" s="3">
        <f t="shared" si="126"/>
        <v>0</v>
      </c>
      <c r="MWW70" s="3">
        <f t="shared" si="126"/>
        <v>0</v>
      </c>
      <c r="MWX70" s="3">
        <f t="shared" si="126"/>
        <v>0</v>
      </c>
      <c r="MWY70" s="3">
        <f t="shared" si="126"/>
        <v>0</v>
      </c>
      <c r="MWZ70" s="3">
        <f t="shared" si="126"/>
        <v>0</v>
      </c>
      <c r="MXA70" s="3">
        <f t="shared" si="126"/>
        <v>0</v>
      </c>
      <c r="MXB70" s="3">
        <f t="shared" si="126"/>
        <v>0</v>
      </c>
      <c r="MXC70" s="3">
        <f t="shared" si="126"/>
        <v>0</v>
      </c>
      <c r="MXD70" s="3">
        <f t="shared" ref="MXD70:MZO70" si="127">SUM(MXD59:MXD68)</f>
        <v>0</v>
      </c>
      <c r="MXE70" s="3">
        <f t="shared" si="127"/>
        <v>0</v>
      </c>
      <c r="MXF70" s="3">
        <f t="shared" si="127"/>
        <v>0</v>
      </c>
      <c r="MXG70" s="3">
        <f t="shared" si="127"/>
        <v>0</v>
      </c>
      <c r="MXH70" s="3">
        <f t="shared" si="127"/>
        <v>0</v>
      </c>
      <c r="MXI70" s="3">
        <f t="shared" si="127"/>
        <v>0</v>
      </c>
      <c r="MXJ70" s="3">
        <f t="shared" si="127"/>
        <v>0</v>
      </c>
      <c r="MXK70" s="3">
        <f t="shared" si="127"/>
        <v>0</v>
      </c>
      <c r="MXL70" s="3">
        <f t="shared" si="127"/>
        <v>0</v>
      </c>
      <c r="MXM70" s="3">
        <f t="shared" si="127"/>
        <v>0</v>
      </c>
      <c r="MXN70" s="3">
        <f t="shared" si="127"/>
        <v>0</v>
      </c>
      <c r="MXO70" s="3">
        <f t="shared" si="127"/>
        <v>0</v>
      </c>
      <c r="MXP70" s="3">
        <f t="shared" si="127"/>
        <v>0</v>
      </c>
      <c r="MXQ70" s="3">
        <f t="shared" si="127"/>
        <v>0</v>
      </c>
      <c r="MXR70" s="3">
        <f t="shared" si="127"/>
        <v>0</v>
      </c>
      <c r="MXS70" s="3">
        <f t="shared" si="127"/>
        <v>0</v>
      </c>
      <c r="MXT70" s="3">
        <f t="shared" si="127"/>
        <v>0</v>
      </c>
      <c r="MXU70" s="3">
        <f t="shared" si="127"/>
        <v>0</v>
      </c>
      <c r="MXV70" s="3">
        <f t="shared" si="127"/>
        <v>0</v>
      </c>
      <c r="MXW70" s="3">
        <f t="shared" si="127"/>
        <v>0</v>
      </c>
      <c r="MXX70" s="3">
        <f t="shared" si="127"/>
        <v>0</v>
      </c>
      <c r="MXY70" s="3">
        <f t="shared" si="127"/>
        <v>0</v>
      </c>
      <c r="MXZ70" s="3">
        <f t="shared" si="127"/>
        <v>0</v>
      </c>
      <c r="MYA70" s="3">
        <f t="shared" si="127"/>
        <v>0</v>
      </c>
      <c r="MYB70" s="3">
        <f t="shared" si="127"/>
        <v>0</v>
      </c>
      <c r="MYC70" s="3">
        <f t="shared" si="127"/>
        <v>0</v>
      </c>
      <c r="MYD70" s="3">
        <f t="shared" si="127"/>
        <v>0</v>
      </c>
      <c r="MYE70" s="3">
        <f t="shared" si="127"/>
        <v>0</v>
      </c>
      <c r="MYF70" s="3">
        <f t="shared" si="127"/>
        <v>0</v>
      </c>
      <c r="MYG70" s="3">
        <f t="shared" si="127"/>
        <v>0</v>
      </c>
      <c r="MYH70" s="3">
        <f t="shared" si="127"/>
        <v>0</v>
      </c>
      <c r="MYI70" s="3">
        <f t="shared" si="127"/>
        <v>0</v>
      </c>
      <c r="MYJ70" s="3">
        <f t="shared" si="127"/>
        <v>0</v>
      </c>
      <c r="MYK70" s="3">
        <f t="shared" si="127"/>
        <v>0</v>
      </c>
      <c r="MYL70" s="3">
        <f t="shared" si="127"/>
        <v>0</v>
      </c>
      <c r="MYM70" s="3">
        <f t="shared" si="127"/>
        <v>0</v>
      </c>
      <c r="MYN70" s="3">
        <f t="shared" si="127"/>
        <v>0</v>
      </c>
      <c r="MYO70" s="3">
        <f t="shared" si="127"/>
        <v>0</v>
      </c>
      <c r="MYP70" s="3">
        <f t="shared" si="127"/>
        <v>0</v>
      </c>
      <c r="MYQ70" s="3">
        <f t="shared" si="127"/>
        <v>0</v>
      </c>
      <c r="MYR70" s="3">
        <f t="shared" si="127"/>
        <v>0</v>
      </c>
      <c r="MYS70" s="3">
        <f t="shared" si="127"/>
        <v>0</v>
      </c>
      <c r="MYT70" s="3">
        <f t="shared" si="127"/>
        <v>0</v>
      </c>
      <c r="MYU70" s="3">
        <f t="shared" si="127"/>
        <v>0</v>
      </c>
      <c r="MYV70" s="3">
        <f t="shared" si="127"/>
        <v>0</v>
      </c>
      <c r="MYW70" s="3">
        <f t="shared" si="127"/>
        <v>0</v>
      </c>
      <c r="MYX70" s="3">
        <f t="shared" si="127"/>
        <v>0</v>
      </c>
      <c r="MYY70" s="3">
        <f t="shared" si="127"/>
        <v>0</v>
      </c>
      <c r="MYZ70" s="3">
        <f t="shared" si="127"/>
        <v>0</v>
      </c>
      <c r="MZA70" s="3">
        <f t="shared" si="127"/>
        <v>0</v>
      </c>
      <c r="MZB70" s="3">
        <f t="shared" si="127"/>
        <v>0</v>
      </c>
      <c r="MZC70" s="3">
        <f t="shared" si="127"/>
        <v>0</v>
      </c>
      <c r="MZD70" s="3">
        <f t="shared" si="127"/>
        <v>0</v>
      </c>
      <c r="MZE70" s="3">
        <f t="shared" si="127"/>
        <v>0</v>
      </c>
      <c r="MZF70" s="3">
        <f t="shared" si="127"/>
        <v>0</v>
      </c>
      <c r="MZG70" s="3">
        <f t="shared" si="127"/>
        <v>0</v>
      </c>
      <c r="MZH70" s="3">
        <f t="shared" si="127"/>
        <v>0</v>
      </c>
      <c r="MZI70" s="3">
        <f t="shared" si="127"/>
        <v>0</v>
      </c>
      <c r="MZJ70" s="3">
        <f t="shared" si="127"/>
        <v>0</v>
      </c>
      <c r="MZK70" s="3">
        <f t="shared" si="127"/>
        <v>0</v>
      </c>
      <c r="MZL70" s="3">
        <f t="shared" si="127"/>
        <v>0</v>
      </c>
      <c r="MZM70" s="3">
        <f t="shared" si="127"/>
        <v>0</v>
      </c>
      <c r="MZN70" s="3">
        <f t="shared" si="127"/>
        <v>0</v>
      </c>
      <c r="MZO70" s="3">
        <f t="shared" si="127"/>
        <v>0</v>
      </c>
      <c r="MZP70" s="3">
        <f t="shared" ref="MZP70:NCA70" si="128">SUM(MZP59:MZP68)</f>
        <v>0</v>
      </c>
      <c r="MZQ70" s="3">
        <f t="shared" si="128"/>
        <v>0</v>
      </c>
      <c r="MZR70" s="3">
        <f t="shared" si="128"/>
        <v>0</v>
      </c>
      <c r="MZS70" s="3">
        <f t="shared" si="128"/>
        <v>0</v>
      </c>
      <c r="MZT70" s="3">
        <f t="shared" si="128"/>
        <v>0</v>
      </c>
      <c r="MZU70" s="3">
        <f t="shared" si="128"/>
        <v>0</v>
      </c>
      <c r="MZV70" s="3">
        <f t="shared" si="128"/>
        <v>0</v>
      </c>
      <c r="MZW70" s="3">
        <f t="shared" si="128"/>
        <v>0</v>
      </c>
      <c r="MZX70" s="3">
        <f t="shared" si="128"/>
        <v>0</v>
      </c>
      <c r="MZY70" s="3">
        <f t="shared" si="128"/>
        <v>0</v>
      </c>
      <c r="MZZ70" s="3">
        <f t="shared" si="128"/>
        <v>0</v>
      </c>
      <c r="NAA70" s="3">
        <f t="shared" si="128"/>
        <v>0</v>
      </c>
      <c r="NAB70" s="3">
        <f t="shared" si="128"/>
        <v>0</v>
      </c>
      <c r="NAC70" s="3">
        <f t="shared" si="128"/>
        <v>0</v>
      </c>
      <c r="NAD70" s="3">
        <f t="shared" si="128"/>
        <v>0</v>
      </c>
      <c r="NAE70" s="3">
        <f t="shared" si="128"/>
        <v>0</v>
      </c>
      <c r="NAF70" s="3">
        <f t="shared" si="128"/>
        <v>0</v>
      </c>
      <c r="NAG70" s="3">
        <f t="shared" si="128"/>
        <v>0</v>
      </c>
      <c r="NAH70" s="3">
        <f t="shared" si="128"/>
        <v>0</v>
      </c>
      <c r="NAI70" s="3">
        <f t="shared" si="128"/>
        <v>0</v>
      </c>
      <c r="NAJ70" s="3">
        <f t="shared" si="128"/>
        <v>0</v>
      </c>
      <c r="NAK70" s="3">
        <f t="shared" si="128"/>
        <v>0</v>
      </c>
      <c r="NAL70" s="3">
        <f t="shared" si="128"/>
        <v>0</v>
      </c>
      <c r="NAM70" s="3">
        <f t="shared" si="128"/>
        <v>0</v>
      </c>
      <c r="NAN70" s="3">
        <f t="shared" si="128"/>
        <v>0</v>
      </c>
      <c r="NAO70" s="3">
        <f t="shared" si="128"/>
        <v>0</v>
      </c>
      <c r="NAP70" s="3">
        <f t="shared" si="128"/>
        <v>0</v>
      </c>
      <c r="NAQ70" s="3">
        <f t="shared" si="128"/>
        <v>0</v>
      </c>
      <c r="NAR70" s="3">
        <f t="shared" si="128"/>
        <v>0</v>
      </c>
      <c r="NAS70" s="3">
        <f t="shared" si="128"/>
        <v>0</v>
      </c>
      <c r="NAT70" s="3">
        <f t="shared" si="128"/>
        <v>0</v>
      </c>
      <c r="NAU70" s="3">
        <f t="shared" si="128"/>
        <v>0</v>
      </c>
      <c r="NAV70" s="3">
        <f t="shared" si="128"/>
        <v>0</v>
      </c>
      <c r="NAW70" s="3">
        <f t="shared" si="128"/>
        <v>0</v>
      </c>
      <c r="NAX70" s="3">
        <f t="shared" si="128"/>
        <v>0</v>
      </c>
      <c r="NAY70" s="3">
        <f t="shared" si="128"/>
        <v>0</v>
      </c>
      <c r="NAZ70" s="3">
        <f t="shared" si="128"/>
        <v>0</v>
      </c>
      <c r="NBA70" s="3">
        <f t="shared" si="128"/>
        <v>0</v>
      </c>
      <c r="NBB70" s="3">
        <f t="shared" si="128"/>
        <v>0</v>
      </c>
      <c r="NBC70" s="3">
        <f t="shared" si="128"/>
        <v>0</v>
      </c>
      <c r="NBD70" s="3">
        <f t="shared" si="128"/>
        <v>0</v>
      </c>
      <c r="NBE70" s="3">
        <f t="shared" si="128"/>
        <v>0</v>
      </c>
      <c r="NBF70" s="3">
        <f t="shared" si="128"/>
        <v>0</v>
      </c>
      <c r="NBG70" s="3">
        <f t="shared" si="128"/>
        <v>0</v>
      </c>
      <c r="NBH70" s="3">
        <f t="shared" si="128"/>
        <v>0</v>
      </c>
      <c r="NBI70" s="3">
        <f t="shared" si="128"/>
        <v>0</v>
      </c>
      <c r="NBJ70" s="3">
        <f t="shared" si="128"/>
        <v>0</v>
      </c>
      <c r="NBK70" s="3">
        <f t="shared" si="128"/>
        <v>0</v>
      </c>
      <c r="NBL70" s="3">
        <f t="shared" si="128"/>
        <v>0</v>
      </c>
      <c r="NBM70" s="3">
        <f t="shared" si="128"/>
        <v>0</v>
      </c>
      <c r="NBN70" s="3">
        <f t="shared" si="128"/>
        <v>0</v>
      </c>
      <c r="NBO70" s="3">
        <f t="shared" si="128"/>
        <v>0</v>
      </c>
      <c r="NBP70" s="3">
        <f t="shared" si="128"/>
        <v>0</v>
      </c>
      <c r="NBQ70" s="3">
        <f t="shared" si="128"/>
        <v>0</v>
      </c>
      <c r="NBR70" s="3">
        <f t="shared" si="128"/>
        <v>0</v>
      </c>
      <c r="NBS70" s="3">
        <f t="shared" si="128"/>
        <v>0</v>
      </c>
      <c r="NBT70" s="3">
        <f t="shared" si="128"/>
        <v>0</v>
      </c>
      <c r="NBU70" s="3">
        <f t="shared" si="128"/>
        <v>0</v>
      </c>
      <c r="NBV70" s="3">
        <f t="shared" si="128"/>
        <v>0</v>
      </c>
      <c r="NBW70" s="3">
        <f t="shared" si="128"/>
        <v>0</v>
      </c>
      <c r="NBX70" s="3">
        <f t="shared" si="128"/>
        <v>0</v>
      </c>
      <c r="NBY70" s="3">
        <f t="shared" si="128"/>
        <v>0</v>
      </c>
      <c r="NBZ70" s="3">
        <f t="shared" si="128"/>
        <v>0</v>
      </c>
      <c r="NCA70" s="3">
        <f t="shared" si="128"/>
        <v>0</v>
      </c>
      <c r="NCB70" s="3">
        <f t="shared" ref="NCB70:NEM70" si="129">SUM(NCB59:NCB68)</f>
        <v>0</v>
      </c>
      <c r="NCC70" s="3">
        <f t="shared" si="129"/>
        <v>0</v>
      </c>
      <c r="NCD70" s="3">
        <f t="shared" si="129"/>
        <v>0</v>
      </c>
      <c r="NCE70" s="3">
        <f t="shared" si="129"/>
        <v>0</v>
      </c>
      <c r="NCF70" s="3">
        <f t="shared" si="129"/>
        <v>0</v>
      </c>
      <c r="NCG70" s="3">
        <f t="shared" si="129"/>
        <v>0</v>
      </c>
      <c r="NCH70" s="3">
        <f t="shared" si="129"/>
        <v>0</v>
      </c>
      <c r="NCI70" s="3">
        <f t="shared" si="129"/>
        <v>0</v>
      </c>
      <c r="NCJ70" s="3">
        <f t="shared" si="129"/>
        <v>0</v>
      </c>
      <c r="NCK70" s="3">
        <f t="shared" si="129"/>
        <v>0</v>
      </c>
      <c r="NCL70" s="3">
        <f t="shared" si="129"/>
        <v>0</v>
      </c>
      <c r="NCM70" s="3">
        <f t="shared" si="129"/>
        <v>0</v>
      </c>
      <c r="NCN70" s="3">
        <f t="shared" si="129"/>
        <v>0</v>
      </c>
      <c r="NCO70" s="3">
        <f t="shared" si="129"/>
        <v>0</v>
      </c>
      <c r="NCP70" s="3">
        <f t="shared" si="129"/>
        <v>0</v>
      </c>
      <c r="NCQ70" s="3">
        <f t="shared" si="129"/>
        <v>0</v>
      </c>
      <c r="NCR70" s="3">
        <f t="shared" si="129"/>
        <v>0</v>
      </c>
      <c r="NCS70" s="3">
        <f t="shared" si="129"/>
        <v>0</v>
      </c>
      <c r="NCT70" s="3">
        <f t="shared" si="129"/>
        <v>0</v>
      </c>
      <c r="NCU70" s="3">
        <f t="shared" si="129"/>
        <v>0</v>
      </c>
      <c r="NCV70" s="3">
        <f t="shared" si="129"/>
        <v>0</v>
      </c>
      <c r="NCW70" s="3">
        <f t="shared" si="129"/>
        <v>0</v>
      </c>
      <c r="NCX70" s="3">
        <f t="shared" si="129"/>
        <v>0</v>
      </c>
      <c r="NCY70" s="3">
        <f t="shared" si="129"/>
        <v>0</v>
      </c>
      <c r="NCZ70" s="3">
        <f t="shared" si="129"/>
        <v>0</v>
      </c>
      <c r="NDA70" s="3">
        <f t="shared" si="129"/>
        <v>0</v>
      </c>
      <c r="NDB70" s="3">
        <f t="shared" si="129"/>
        <v>0</v>
      </c>
      <c r="NDC70" s="3">
        <f t="shared" si="129"/>
        <v>0</v>
      </c>
      <c r="NDD70" s="3">
        <f t="shared" si="129"/>
        <v>0</v>
      </c>
      <c r="NDE70" s="3">
        <f t="shared" si="129"/>
        <v>0</v>
      </c>
      <c r="NDF70" s="3">
        <f t="shared" si="129"/>
        <v>0</v>
      </c>
      <c r="NDG70" s="3">
        <f t="shared" si="129"/>
        <v>0</v>
      </c>
      <c r="NDH70" s="3">
        <f t="shared" si="129"/>
        <v>0</v>
      </c>
      <c r="NDI70" s="3">
        <f t="shared" si="129"/>
        <v>0</v>
      </c>
      <c r="NDJ70" s="3">
        <f t="shared" si="129"/>
        <v>0</v>
      </c>
      <c r="NDK70" s="3">
        <f t="shared" si="129"/>
        <v>0</v>
      </c>
      <c r="NDL70" s="3">
        <f t="shared" si="129"/>
        <v>0</v>
      </c>
      <c r="NDM70" s="3">
        <f t="shared" si="129"/>
        <v>0</v>
      </c>
      <c r="NDN70" s="3">
        <f t="shared" si="129"/>
        <v>0</v>
      </c>
      <c r="NDO70" s="3">
        <f t="shared" si="129"/>
        <v>0</v>
      </c>
      <c r="NDP70" s="3">
        <f t="shared" si="129"/>
        <v>0</v>
      </c>
      <c r="NDQ70" s="3">
        <f t="shared" si="129"/>
        <v>0</v>
      </c>
      <c r="NDR70" s="3">
        <f t="shared" si="129"/>
        <v>0</v>
      </c>
      <c r="NDS70" s="3">
        <f t="shared" si="129"/>
        <v>0</v>
      </c>
      <c r="NDT70" s="3">
        <f t="shared" si="129"/>
        <v>0</v>
      </c>
      <c r="NDU70" s="3">
        <f t="shared" si="129"/>
        <v>0</v>
      </c>
      <c r="NDV70" s="3">
        <f t="shared" si="129"/>
        <v>0</v>
      </c>
      <c r="NDW70" s="3">
        <f t="shared" si="129"/>
        <v>0</v>
      </c>
      <c r="NDX70" s="3">
        <f t="shared" si="129"/>
        <v>0</v>
      </c>
      <c r="NDY70" s="3">
        <f t="shared" si="129"/>
        <v>0</v>
      </c>
      <c r="NDZ70" s="3">
        <f t="shared" si="129"/>
        <v>0</v>
      </c>
      <c r="NEA70" s="3">
        <f t="shared" si="129"/>
        <v>0</v>
      </c>
      <c r="NEB70" s="3">
        <f t="shared" si="129"/>
        <v>0</v>
      </c>
      <c r="NEC70" s="3">
        <f t="shared" si="129"/>
        <v>0</v>
      </c>
      <c r="NED70" s="3">
        <f t="shared" si="129"/>
        <v>0</v>
      </c>
      <c r="NEE70" s="3">
        <f t="shared" si="129"/>
        <v>0</v>
      </c>
      <c r="NEF70" s="3">
        <f t="shared" si="129"/>
        <v>0</v>
      </c>
      <c r="NEG70" s="3">
        <f t="shared" si="129"/>
        <v>0</v>
      </c>
      <c r="NEH70" s="3">
        <f t="shared" si="129"/>
        <v>0</v>
      </c>
      <c r="NEI70" s="3">
        <f t="shared" si="129"/>
        <v>0</v>
      </c>
      <c r="NEJ70" s="3">
        <f t="shared" si="129"/>
        <v>0</v>
      </c>
      <c r="NEK70" s="3">
        <f t="shared" si="129"/>
        <v>0</v>
      </c>
      <c r="NEL70" s="3">
        <f t="shared" si="129"/>
        <v>0</v>
      </c>
      <c r="NEM70" s="3">
        <f t="shared" si="129"/>
        <v>0</v>
      </c>
      <c r="NEN70" s="3">
        <f t="shared" ref="NEN70:NGY70" si="130">SUM(NEN59:NEN68)</f>
        <v>0</v>
      </c>
      <c r="NEO70" s="3">
        <f t="shared" si="130"/>
        <v>0</v>
      </c>
      <c r="NEP70" s="3">
        <f t="shared" si="130"/>
        <v>0</v>
      </c>
      <c r="NEQ70" s="3">
        <f t="shared" si="130"/>
        <v>0</v>
      </c>
      <c r="NER70" s="3">
        <f t="shared" si="130"/>
        <v>0</v>
      </c>
      <c r="NES70" s="3">
        <f t="shared" si="130"/>
        <v>0</v>
      </c>
      <c r="NET70" s="3">
        <f t="shared" si="130"/>
        <v>0</v>
      </c>
      <c r="NEU70" s="3">
        <f t="shared" si="130"/>
        <v>0</v>
      </c>
      <c r="NEV70" s="3">
        <f t="shared" si="130"/>
        <v>0</v>
      </c>
      <c r="NEW70" s="3">
        <f t="shared" si="130"/>
        <v>0</v>
      </c>
      <c r="NEX70" s="3">
        <f t="shared" si="130"/>
        <v>0</v>
      </c>
      <c r="NEY70" s="3">
        <f t="shared" si="130"/>
        <v>0</v>
      </c>
      <c r="NEZ70" s="3">
        <f t="shared" si="130"/>
        <v>0</v>
      </c>
      <c r="NFA70" s="3">
        <f t="shared" si="130"/>
        <v>0</v>
      </c>
      <c r="NFB70" s="3">
        <f t="shared" si="130"/>
        <v>0</v>
      </c>
      <c r="NFC70" s="3">
        <f t="shared" si="130"/>
        <v>0</v>
      </c>
      <c r="NFD70" s="3">
        <f t="shared" si="130"/>
        <v>0</v>
      </c>
      <c r="NFE70" s="3">
        <f t="shared" si="130"/>
        <v>0</v>
      </c>
      <c r="NFF70" s="3">
        <f t="shared" si="130"/>
        <v>0</v>
      </c>
      <c r="NFG70" s="3">
        <f t="shared" si="130"/>
        <v>0</v>
      </c>
      <c r="NFH70" s="3">
        <f t="shared" si="130"/>
        <v>0</v>
      </c>
      <c r="NFI70" s="3">
        <f t="shared" si="130"/>
        <v>0</v>
      </c>
      <c r="NFJ70" s="3">
        <f t="shared" si="130"/>
        <v>0</v>
      </c>
      <c r="NFK70" s="3">
        <f t="shared" si="130"/>
        <v>0</v>
      </c>
      <c r="NFL70" s="3">
        <f t="shared" si="130"/>
        <v>0</v>
      </c>
      <c r="NFM70" s="3">
        <f t="shared" si="130"/>
        <v>0</v>
      </c>
      <c r="NFN70" s="3">
        <f t="shared" si="130"/>
        <v>0</v>
      </c>
      <c r="NFO70" s="3">
        <f t="shared" si="130"/>
        <v>0</v>
      </c>
      <c r="NFP70" s="3">
        <f t="shared" si="130"/>
        <v>0</v>
      </c>
      <c r="NFQ70" s="3">
        <f t="shared" si="130"/>
        <v>0</v>
      </c>
      <c r="NFR70" s="3">
        <f t="shared" si="130"/>
        <v>0</v>
      </c>
      <c r="NFS70" s="3">
        <f t="shared" si="130"/>
        <v>0</v>
      </c>
      <c r="NFT70" s="3">
        <f t="shared" si="130"/>
        <v>0</v>
      </c>
      <c r="NFU70" s="3">
        <f t="shared" si="130"/>
        <v>0</v>
      </c>
      <c r="NFV70" s="3">
        <f t="shared" si="130"/>
        <v>0</v>
      </c>
      <c r="NFW70" s="3">
        <f t="shared" si="130"/>
        <v>0</v>
      </c>
      <c r="NFX70" s="3">
        <f t="shared" si="130"/>
        <v>0</v>
      </c>
      <c r="NFY70" s="3">
        <f t="shared" si="130"/>
        <v>0</v>
      </c>
      <c r="NFZ70" s="3">
        <f t="shared" si="130"/>
        <v>0</v>
      </c>
      <c r="NGA70" s="3">
        <f t="shared" si="130"/>
        <v>0</v>
      </c>
      <c r="NGB70" s="3">
        <f t="shared" si="130"/>
        <v>0</v>
      </c>
      <c r="NGC70" s="3">
        <f t="shared" si="130"/>
        <v>0</v>
      </c>
      <c r="NGD70" s="3">
        <f t="shared" si="130"/>
        <v>0</v>
      </c>
      <c r="NGE70" s="3">
        <f t="shared" si="130"/>
        <v>0</v>
      </c>
      <c r="NGF70" s="3">
        <f t="shared" si="130"/>
        <v>0</v>
      </c>
      <c r="NGG70" s="3">
        <f t="shared" si="130"/>
        <v>0</v>
      </c>
      <c r="NGH70" s="3">
        <f t="shared" si="130"/>
        <v>0</v>
      </c>
      <c r="NGI70" s="3">
        <f t="shared" si="130"/>
        <v>0</v>
      </c>
      <c r="NGJ70" s="3">
        <f t="shared" si="130"/>
        <v>0</v>
      </c>
      <c r="NGK70" s="3">
        <f t="shared" si="130"/>
        <v>0</v>
      </c>
      <c r="NGL70" s="3">
        <f t="shared" si="130"/>
        <v>0</v>
      </c>
      <c r="NGM70" s="3">
        <f t="shared" si="130"/>
        <v>0</v>
      </c>
      <c r="NGN70" s="3">
        <f t="shared" si="130"/>
        <v>0</v>
      </c>
      <c r="NGO70" s="3">
        <f t="shared" si="130"/>
        <v>0</v>
      </c>
      <c r="NGP70" s="3">
        <f t="shared" si="130"/>
        <v>0</v>
      </c>
      <c r="NGQ70" s="3">
        <f t="shared" si="130"/>
        <v>0</v>
      </c>
      <c r="NGR70" s="3">
        <f t="shared" si="130"/>
        <v>0</v>
      </c>
      <c r="NGS70" s="3">
        <f t="shared" si="130"/>
        <v>0</v>
      </c>
      <c r="NGT70" s="3">
        <f t="shared" si="130"/>
        <v>0</v>
      </c>
      <c r="NGU70" s="3">
        <f t="shared" si="130"/>
        <v>0</v>
      </c>
      <c r="NGV70" s="3">
        <f t="shared" si="130"/>
        <v>0</v>
      </c>
      <c r="NGW70" s="3">
        <f t="shared" si="130"/>
        <v>0</v>
      </c>
      <c r="NGX70" s="3">
        <f t="shared" si="130"/>
        <v>0</v>
      </c>
      <c r="NGY70" s="3">
        <f t="shared" si="130"/>
        <v>0</v>
      </c>
      <c r="NGZ70" s="3">
        <f t="shared" ref="NGZ70:NJK70" si="131">SUM(NGZ59:NGZ68)</f>
        <v>0</v>
      </c>
      <c r="NHA70" s="3">
        <f t="shared" si="131"/>
        <v>0</v>
      </c>
      <c r="NHB70" s="3">
        <f t="shared" si="131"/>
        <v>0</v>
      </c>
      <c r="NHC70" s="3">
        <f t="shared" si="131"/>
        <v>0</v>
      </c>
      <c r="NHD70" s="3">
        <f t="shared" si="131"/>
        <v>0</v>
      </c>
      <c r="NHE70" s="3">
        <f t="shared" si="131"/>
        <v>0</v>
      </c>
      <c r="NHF70" s="3">
        <f t="shared" si="131"/>
        <v>0</v>
      </c>
      <c r="NHG70" s="3">
        <f t="shared" si="131"/>
        <v>0</v>
      </c>
      <c r="NHH70" s="3">
        <f t="shared" si="131"/>
        <v>0</v>
      </c>
      <c r="NHI70" s="3">
        <f t="shared" si="131"/>
        <v>0</v>
      </c>
      <c r="NHJ70" s="3">
        <f t="shared" si="131"/>
        <v>0</v>
      </c>
      <c r="NHK70" s="3">
        <f t="shared" si="131"/>
        <v>0</v>
      </c>
      <c r="NHL70" s="3">
        <f t="shared" si="131"/>
        <v>0</v>
      </c>
      <c r="NHM70" s="3">
        <f t="shared" si="131"/>
        <v>0</v>
      </c>
      <c r="NHN70" s="3">
        <f t="shared" si="131"/>
        <v>0</v>
      </c>
      <c r="NHO70" s="3">
        <f t="shared" si="131"/>
        <v>0</v>
      </c>
      <c r="NHP70" s="3">
        <f t="shared" si="131"/>
        <v>0</v>
      </c>
      <c r="NHQ70" s="3">
        <f t="shared" si="131"/>
        <v>0</v>
      </c>
      <c r="NHR70" s="3">
        <f t="shared" si="131"/>
        <v>0</v>
      </c>
      <c r="NHS70" s="3">
        <f t="shared" si="131"/>
        <v>0</v>
      </c>
      <c r="NHT70" s="3">
        <f t="shared" si="131"/>
        <v>0</v>
      </c>
      <c r="NHU70" s="3">
        <f t="shared" si="131"/>
        <v>0</v>
      </c>
      <c r="NHV70" s="3">
        <f t="shared" si="131"/>
        <v>0</v>
      </c>
      <c r="NHW70" s="3">
        <f t="shared" si="131"/>
        <v>0</v>
      </c>
      <c r="NHX70" s="3">
        <f t="shared" si="131"/>
        <v>0</v>
      </c>
      <c r="NHY70" s="3">
        <f t="shared" si="131"/>
        <v>0</v>
      </c>
      <c r="NHZ70" s="3">
        <f t="shared" si="131"/>
        <v>0</v>
      </c>
      <c r="NIA70" s="3">
        <f t="shared" si="131"/>
        <v>0</v>
      </c>
      <c r="NIB70" s="3">
        <f t="shared" si="131"/>
        <v>0</v>
      </c>
      <c r="NIC70" s="3">
        <f t="shared" si="131"/>
        <v>0</v>
      </c>
      <c r="NID70" s="3">
        <f t="shared" si="131"/>
        <v>0</v>
      </c>
      <c r="NIE70" s="3">
        <f t="shared" si="131"/>
        <v>0</v>
      </c>
      <c r="NIF70" s="3">
        <f t="shared" si="131"/>
        <v>0</v>
      </c>
      <c r="NIG70" s="3">
        <f t="shared" si="131"/>
        <v>0</v>
      </c>
      <c r="NIH70" s="3">
        <f t="shared" si="131"/>
        <v>0</v>
      </c>
      <c r="NII70" s="3">
        <f t="shared" si="131"/>
        <v>0</v>
      </c>
      <c r="NIJ70" s="3">
        <f t="shared" si="131"/>
        <v>0</v>
      </c>
      <c r="NIK70" s="3">
        <f t="shared" si="131"/>
        <v>0</v>
      </c>
      <c r="NIL70" s="3">
        <f t="shared" si="131"/>
        <v>0</v>
      </c>
      <c r="NIM70" s="3">
        <f t="shared" si="131"/>
        <v>0</v>
      </c>
      <c r="NIN70" s="3">
        <f t="shared" si="131"/>
        <v>0</v>
      </c>
      <c r="NIO70" s="3">
        <f t="shared" si="131"/>
        <v>0</v>
      </c>
      <c r="NIP70" s="3">
        <f t="shared" si="131"/>
        <v>0</v>
      </c>
      <c r="NIQ70" s="3">
        <f t="shared" si="131"/>
        <v>0</v>
      </c>
      <c r="NIR70" s="3">
        <f t="shared" si="131"/>
        <v>0</v>
      </c>
      <c r="NIS70" s="3">
        <f t="shared" si="131"/>
        <v>0</v>
      </c>
      <c r="NIT70" s="3">
        <f t="shared" si="131"/>
        <v>0</v>
      </c>
      <c r="NIU70" s="3">
        <f t="shared" si="131"/>
        <v>0</v>
      </c>
      <c r="NIV70" s="3">
        <f t="shared" si="131"/>
        <v>0</v>
      </c>
      <c r="NIW70" s="3">
        <f t="shared" si="131"/>
        <v>0</v>
      </c>
      <c r="NIX70" s="3">
        <f t="shared" si="131"/>
        <v>0</v>
      </c>
      <c r="NIY70" s="3">
        <f t="shared" si="131"/>
        <v>0</v>
      </c>
      <c r="NIZ70" s="3">
        <f t="shared" si="131"/>
        <v>0</v>
      </c>
      <c r="NJA70" s="3">
        <f t="shared" si="131"/>
        <v>0</v>
      </c>
      <c r="NJB70" s="3">
        <f t="shared" si="131"/>
        <v>0</v>
      </c>
      <c r="NJC70" s="3">
        <f t="shared" si="131"/>
        <v>0</v>
      </c>
      <c r="NJD70" s="3">
        <f t="shared" si="131"/>
        <v>0</v>
      </c>
      <c r="NJE70" s="3">
        <f t="shared" si="131"/>
        <v>0</v>
      </c>
      <c r="NJF70" s="3">
        <f t="shared" si="131"/>
        <v>0</v>
      </c>
      <c r="NJG70" s="3">
        <f t="shared" si="131"/>
        <v>0</v>
      </c>
      <c r="NJH70" s="3">
        <f t="shared" si="131"/>
        <v>0</v>
      </c>
      <c r="NJI70" s="3">
        <f t="shared" si="131"/>
        <v>0</v>
      </c>
      <c r="NJJ70" s="3">
        <f t="shared" si="131"/>
        <v>0</v>
      </c>
      <c r="NJK70" s="3">
        <f t="shared" si="131"/>
        <v>0</v>
      </c>
      <c r="NJL70" s="3">
        <f t="shared" ref="NJL70:NLW70" si="132">SUM(NJL59:NJL68)</f>
        <v>0</v>
      </c>
      <c r="NJM70" s="3">
        <f t="shared" si="132"/>
        <v>0</v>
      </c>
      <c r="NJN70" s="3">
        <f t="shared" si="132"/>
        <v>0</v>
      </c>
      <c r="NJO70" s="3">
        <f t="shared" si="132"/>
        <v>0</v>
      </c>
      <c r="NJP70" s="3">
        <f t="shared" si="132"/>
        <v>0</v>
      </c>
      <c r="NJQ70" s="3">
        <f t="shared" si="132"/>
        <v>0</v>
      </c>
      <c r="NJR70" s="3">
        <f t="shared" si="132"/>
        <v>0</v>
      </c>
      <c r="NJS70" s="3">
        <f t="shared" si="132"/>
        <v>0</v>
      </c>
      <c r="NJT70" s="3">
        <f t="shared" si="132"/>
        <v>0</v>
      </c>
      <c r="NJU70" s="3">
        <f t="shared" si="132"/>
        <v>0</v>
      </c>
      <c r="NJV70" s="3">
        <f t="shared" si="132"/>
        <v>0</v>
      </c>
      <c r="NJW70" s="3">
        <f t="shared" si="132"/>
        <v>0</v>
      </c>
      <c r="NJX70" s="3">
        <f t="shared" si="132"/>
        <v>0</v>
      </c>
      <c r="NJY70" s="3">
        <f t="shared" si="132"/>
        <v>0</v>
      </c>
      <c r="NJZ70" s="3">
        <f t="shared" si="132"/>
        <v>0</v>
      </c>
      <c r="NKA70" s="3">
        <f t="shared" si="132"/>
        <v>0</v>
      </c>
      <c r="NKB70" s="3">
        <f t="shared" si="132"/>
        <v>0</v>
      </c>
      <c r="NKC70" s="3">
        <f t="shared" si="132"/>
        <v>0</v>
      </c>
      <c r="NKD70" s="3">
        <f t="shared" si="132"/>
        <v>0</v>
      </c>
      <c r="NKE70" s="3">
        <f t="shared" si="132"/>
        <v>0</v>
      </c>
      <c r="NKF70" s="3">
        <f t="shared" si="132"/>
        <v>0</v>
      </c>
      <c r="NKG70" s="3">
        <f t="shared" si="132"/>
        <v>0</v>
      </c>
      <c r="NKH70" s="3">
        <f t="shared" si="132"/>
        <v>0</v>
      </c>
      <c r="NKI70" s="3">
        <f t="shared" si="132"/>
        <v>0</v>
      </c>
      <c r="NKJ70" s="3">
        <f t="shared" si="132"/>
        <v>0</v>
      </c>
      <c r="NKK70" s="3">
        <f t="shared" si="132"/>
        <v>0</v>
      </c>
      <c r="NKL70" s="3">
        <f t="shared" si="132"/>
        <v>0</v>
      </c>
      <c r="NKM70" s="3">
        <f t="shared" si="132"/>
        <v>0</v>
      </c>
      <c r="NKN70" s="3">
        <f t="shared" si="132"/>
        <v>0</v>
      </c>
      <c r="NKO70" s="3">
        <f t="shared" si="132"/>
        <v>0</v>
      </c>
      <c r="NKP70" s="3">
        <f t="shared" si="132"/>
        <v>0</v>
      </c>
      <c r="NKQ70" s="3">
        <f t="shared" si="132"/>
        <v>0</v>
      </c>
      <c r="NKR70" s="3">
        <f t="shared" si="132"/>
        <v>0</v>
      </c>
      <c r="NKS70" s="3">
        <f t="shared" si="132"/>
        <v>0</v>
      </c>
      <c r="NKT70" s="3">
        <f t="shared" si="132"/>
        <v>0</v>
      </c>
      <c r="NKU70" s="3">
        <f t="shared" si="132"/>
        <v>0</v>
      </c>
      <c r="NKV70" s="3">
        <f t="shared" si="132"/>
        <v>0</v>
      </c>
      <c r="NKW70" s="3">
        <f t="shared" si="132"/>
        <v>0</v>
      </c>
      <c r="NKX70" s="3">
        <f t="shared" si="132"/>
        <v>0</v>
      </c>
      <c r="NKY70" s="3">
        <f t="shared" si="132"/>
        <v>0</v>
      </c>
      <c r="NKZ70" s="3">
        <f t="shared" si="132"/>
        <v>0</v>
      </c>
      <c r="NLA70" s="3">
        <f t="shared" si="132"/>
        <v>0</v>
      </c>
      <c r="NLB70" s="3">
        <f t="shared" si="132"/>
        <v>0</v>
      </c>
      <c r="NLC70" s="3">
        <f t="shared" si="132"/>
        <v>0</v>
      </c>
      <c r="NLD70" s="3">
        <f t="shared" si="132"/>
        <v>0</v>
      </c>
      <c r="NLE70" s="3">
        <f t="shared" si="132"/>
        <v>0</v>
      </c>
      <c r="NLF70" s="3">
        <f t="shared" si="132"/>
        <v>0</v>
      </c>
      <c r="NLG70" s="3">
        <f t="shared" si="132"/>
        <v>0</v>
      </c>
      <c r="NLH70" s="3">
        <f t="shared" si="132"/>
        <v>0</v>
      </c>
      <c r="NLI70" s="3">
        <f t="shared" si="132"/>
        <v>0</v>
      </c>
      <c r="NLJ70" s="3">
        <f t="shared" si="132"/>
        <v>0</v>
      </c>
      <c r="NLK70" s="3">
        <f t="shared" si="132"/>
        <v>0</v>
      </c>
      <c r="NLL70" s="3">
        <f t="shared" si="132"/>
        <v>0</v>
      </c>
      <c r="NLM70" s="3">
        <f t="shared" si="132"/>
        <v>0</v>
      </c>
      <c r="NLN70" s="3">
        <f t="shared" si="132"/>
        <v>0</v>
      </c>
      <c r="NLO70" s="3">
        <f t="shared" si="132"/>
        <v>0</v>
      </c>
      <c r="NLP70" s="3">
        <f t="shared" si="132"/>
        <v>0</v>
      </c>
      <c r="NLQ70" s="3">
        <f t="shared" si="132"/>
        <v>0</v>
      </c>
      <c r="NLR70" s="3">
        <f t="shared" si="132"/>
        <v>0</v>
      </c>
      <c r="NLS70" s="3">
        <f t="shared" si="132"/>
        <v>0</v>
      </c>
      <c r="NLT70" s="3">
        <f t="shared" si="132"/>
        <v>0</v>
      </c>
      <c r="NLU70" s="3">
        <f t="shared" si="132"/>
        <v>0</v>
      </c>
      <c r="NLV70" s="3">
        <f t="shared" si="132"/>
        <v>0</v>
      </c>
      <c r="NLW70" s="3">
        <f t="shared" si="132"/>
        <v>0</v>
      </c>
      <c r="NLX70" s="3">
        <f t="shared" ref="NLX70:NOI70" si="133">SUM(NLX59:NLX68)</f>
        <v>0</v>
      </c>
      <c r="NLY70" s="3">
        <f t="shared" si="133"/>
        <v>0</v>
      </c>
      <c r="NLZ70" s="3">
        <f t="shared" si="133"/>
        <v>0</v>
      </c>
      <c r="NMA70" s="3">
        <f t="shared" si="133"/>
        <v>0</v>
      </c>
      <c r="NMB70" s="3">
        <f t="shared" si="133"/>
        <v>0</v>
      </c>
      <c r="NMC70" s="3">
        <f t="shared" si="133"/>
        <v>0</v>
      </c>
      <c r="NMD70" s="3">
        <f t="shared" si="133"/>
        <v>0</v>
      </c>
      <c r="NME70" s="3">
        <f t="shared" si="133"/>
        <v>0</v>
      </c>
      <c r="NMF70" s="3">
        <f t="shared" si="133"/>
        <v>0</v>
      </c>
      <c r="NMG70" s="3">
        <f t="shared" si="133"/>
        <v>0</v>
      </c>
      <c r="NMH70" s="3">
        <f t="shared" si="133"/>
        <v>0</v>
      </c>
      <c r="NMI70" s="3">
        <f t="shared" si="133"/>
        <v>0</v>
      </c>
      <c r="NMJ70" s="3">
        <f t="shared" si="133"/>
        <v>0</v>
      </c>
      <c r="NMK70" s="3">
        <f t="shared" si="133"/>
        <v>0</v>
      </c>
      <c r="NML70" s="3">
        <f t="shared" si="133"/>
        <v>0</v>
      </c>
      <c r="NMM70" s="3">
        <f t="shared" si="133"/>
        <v>0</v>
      </c>
      <c r="NMN70" s="3">
        <f t="shared" si="133"/>
        <v>0</v>
      </c>
      <c r="NMO70" s="3">
        <f t="shared" si="133"/>
        <v>0</v>
      </c>
      <c r="NMP70" s="3">
        <f t="shared" si="133"/>
        <v>0</v>
      </c>
      <c r="NMQ70" s="3">
        <f t="shared" si="133"/>
        <v>0</v>
      </c>
      <c r="NMR70" s="3">
        <f t="shared" si="133"/>
        <v>0</v>
      </c>
      <c r="NMS70" s="3">
        <f t="shared" si="133"/>
        <v>0</v>
      </c>
      <c r="NMT70" s="3">
        <f t="shared" si="133"/>
        <v>0</v>
      </c>
      <c r="NMU70" s="3">
        <f t="shared" si="133"/>
        <v>0</v>
      </c>
      <c r="NMV70" s="3">
        <f t="shared" si="133"/>
        <v>0</v>
      </c>
      <c r="NMW70" s="3">
        <f t="shared" si="133"/>
        <v>0</v>
      </c>
      <c r="NMX70" s="3">
        <f t="shared" si="133"/>
        <v>0</v>
      </c>
      <c r="NMY70" s="3">
        <f t="shared" si="133"/>
        <v>0</v>
      </c>
      <c r="NMZ70" s="3">
        <f t="shared" si="133"/>
        <v>0</v>
      </c>
      <c r="NNA70" s="3">
        <f t="shared" si="133"/>
        <v>0</v>
      </c>
      <c r="NNB70" s="3">
        <f t="shared" si="133"/>
        <v>0</v>
      </c>
      <c r="NNC70" s="3">
        <f t="shared" si="133"/>
        <v>0</v>
      </c>
      <c r="NND70" s="3">
        <f t="shared" si="133"/>
        <v>0</v>
      </c>
      <c r="NNE70" s="3">
        <f t="shared" si="133"/>
        <v>0</v>
      </c>
      <c r="NNF70" s="3">
        <f t="shared" si="133"/>
        <v>0</v>
      </c>
      <c r="NNG70" s="3">
        <f t="shared" si="133"/>
        <v>0</v>
      </c>
      <c r="NNH70" s="3">
        <f t="shared" si="133"/>
        <v>0</v>
      </c>
      <c r="NNI70" s="3">
        <f t="shared" si="133"/>
        <v>0</v>
      </c>
      <c r="NNJ70" s="3">
        <f t="shared" si="133"/>
        <v>0</v>
      </c>
      <c r="NNK70" s="3">
        <f t="shared" si="133"/>
        <v>0</v>
      </c>
      <c r="NNL70" s="3">
        <f t="shared" si="133"/>
        <v>0</v>
      </c>
      <c r="NNM70" s="3">
        <f t="shared" si="133"/>
        <v>0</v>
      </c>
      <c r="NNN70" s="3">
        <f t="shared" si="133"/>
        <v>0</v>
      </c>
      <c r="NNO70" s="3">
        <f t="shared" si="133"/>
        <v>0</v>
      </c>
      <c r="NNP70" s="3">
        <f t="shared" si="133"/>
        <v>0</v>
      </c>
      <c r="NNQ70" s="3">
        <f t="shared" si="133"/>
        <v>0</v>
      </c>
      <c r="NNR70" s="3">
        <f t="shared" si="133"/>
        <v>0</v>
      </c>
      <c r="NNS70" s="3">
        <f t="shared" si="133"/>
        <v>0</v>
      </c>
      <c r="NNT70" s="3">
        <f t="shared" si="133"/>
        <v>0</v>
      </c>
      <c r="NNU70" s="3">
        <f t="shared" si="133"/>
        <v>0</v>
      </c>
      <c r="NNV70" s="3">
        <f t="shared" si="133"/>
        <v>0</v>
      </c>
      <c r="NNW70" s="3">
        <f t="shared" si="133"/>
        <v>0</v>
      </c>
      <c r="NNX70" s="3">
        <f t="shared" si="133"/>
        <v>0</v>
      </c>
      <c r="NNY70" s="3">
        <f t="shared" si="133"/>
        <v>0</v>
      </c>
      <c r="NNZ70" s="3">
        <f t="shared" si="133"/>
        <v>0</v>
      </c>
      <c r="NOA70" s="3">
        <f t="shared" si="133"/>
        <v>0</v>
      </c>
      <c r="NOB70" s="3">
        <f t="shared" si="133"/>
        <v>0</v>
      </c>
      <c r="NOC70" s="3">
        <f t="shared" si="133"/>
        <v>0</v>
      </c>
      <c r="NOD70" s="3">
        <f t="shared" si="133"/>
        <v>0</v>
      </c>
      <c r="NOE70" s="3">
        <f t="shared" si="133"/>
        <v>0</v>
      </c>
      <c r="NOF70" s="3">
        <f t="shared" si="133"/>
        <v>0</v>
      </c>
      <c r="NOG70" s="3">
        <f t="shared" si="133"/>
        <v>0</v>
      </c>
      <c r="NOH70" s="3">
        <f t="shared" si="133"/>
        <v>0</v>
      </c>
      <c r="NOI70" s="3">
        <f t="shared" si="133"/>
        <v>0</v>
      </c>
      <c r="NOJ70" s="3">
        <f t="shared" ref="NOJ70:NQU70" si="134">SUM(NOJ59:NOJ68)</f>
        <v>0</v>
      </c>
      <c r="NOK70" s="3">
        <f t="shared" si="134"/>
        <v>0</v>
      </c>
      <c r="NOL70" s="3">
        <f t="shared" si="134"/>
        <v>0</v>
      </c>
      <c r="NOM70" s="3">
        <f t="shared" si="134"/>
        <v>0</v>
      </c>
      <c r="NON70" s="3">
        <f t="shared" si="134"/>
        <v>0</v>
      </c>
      <c r="NOO70" s="3">
        <f t="shared" si="134"/>
        <v>0</v>
      </c>
      <c r="NOP70" s="3">
        <f t="shared" si="134"/>
        <v>0</v>
      </c>
      <c r="NOQ70" s="3">
        <f t="shared" si="134"/>
        <v>0</v>
      </c>
      <c r="NOR70" s="3">
        <f t="shared" si="134"/>
        <v>0</v>
      </c>
      <c r="NOS70" s="3">
        <f t="shared" si="134"/>
        <v>0</v>
      </c>
      <c r="NOT70" s="3">
        <f t="shared" si="134"/>
        <v>0</v>
      </c>
      <c r="NOU70" s="3">
        <f t="shared" si="134"/>
        <v>0</v>
      </c>
      <c r="NOV70" s="3">
        <f t="shared" si="134"/>
        <v>0</v>
      </c>
      <c r="NOW70" s="3">
        <f t="shared" si="134"/>
        <v>0</v>
      </c>
      <c r="NOX70" s="3">
        <f t="shared" si="134"/>
        <v>0</v>
      </c>
      <c r="NOY70" s="3">
        <f t="shared" si="134"/>
        <v>0</v>
      </c>
      <c r="NOZ70" s="3">
        <f t="shared" si="134"/>
        <v>0</v>
      </c>
      <c r="NPA70" s="3">
        <f t="shared" si="134"/>
        <v>0</v>
      </c>
      <c r="NPB70" s="3">
        <f t="shared" si="134"/>
        <v>0</v>
      </c>
      <c r="NPC70" s="3">
        <f t="shared" si="134"/>
        <v>0</v>
      </c>
      <c r="NPD70" s="3">
        <f t="shared" si="134"/>
        <v>0</v>
      </c>
      <c r="NPE70" s="3">
        <f t="shared" si="134"/>
        <v>0</v>
      </c>
      <c r="NPF70" s="3">
        <f t="shared" si="134"/>
        <v>0</v>
      </c>
      <c r="NPG70" s="3">
        <f t="shared" si="134"/>
        <v>0</v>
      </c>
      <c r="NPH70" s="3">
        <f t="shared" si="134"/>
        <v>0</v>
      </c>
      <c r="NPI70" s="3">
        <f t="shared" si="134"/>
        <v>0</v>
      </c>
      <c r="NPJ70" s="3">
        <f t="shared" si="134"/>
        <v>0</v>
      </c>
      <c r="NPK70" s="3">
        <f t="shared" si="134"/>
        <v>0</v>
      </c>
      <c r="NPL70" s="3">
        <f t="shared" si="134"/>
        <v>0</v>
      </c>
      <c r="NPM70" s="3">
        <f t="shared" si="134"/>
        <v>0</v>
      </c>
      <c r="NPN70" s="3">
        <f t="shared" si="134"/>
        <v>0</v>
      </c>
      <c r="NPO70" s="3">
        <f t="shared" si="134"/>
        <v>0</v>
      </c>
      <c r="NPP70" s="3">
        <f t="shared" si="134"/>
        <v>0</v>
      </c>
      <c r="NPQ70" s="3">
        <f t="shared" si="134"/>
        <v>0</v>
      </c>
      <c r="NPR70" s="3">
        <f t="shared" si="134"/>
        <v>0</v>
      </c>
      <c r="NPS70" s="3">
        <f t="shared" si="134"/>
        <v>0</v>
      </c>
      <c r="NPT70" s="3">
        <f t="shared" si="134"/>
        <v>0</v>
      </c>
      <c r="NPU70" s="3">
        <f t="shared" si="134"/>
        <v>0</v>
      </c>
      <c r="NPV70" s="3">
        <f t="shared" si="134"/>
        <v>0</v>
      </c>
      <c r="NPW70" s="3">
        <f t="shared" si="134"/>
        <v>0</v>
      </c>
      <c r="NPX70" s="3">
        <f t="shared" si="134"/>
        <v>0</v>
      </c>
      <c r="NPY70" s="3">
        <f t="shared" si="134"/>
        <v>0</v>
      </c>
      <c r="NPZ70" s="3">
        <f t="shared" si="134"/>
        <v>0</v>
      </c>
      <c r="NQA70" s="3">
        <f t="shared" si="134"/>
        <v>0</v>
      </c>
      <c r="NQB70" s="3">
        <f t="shared" si="134"/>
        <v>0</v>
      </c>
      <c r="NQC70" s="3">
        <f t="shared" si="134"/>
        <v>0</v>
      </c>
      <c r="NQD70" s="3">
        <f t="shared" si="134"/>
        <v>0</v>
      </c>
      <c r="NQE70" s="3">
        <f t="shared" si="134"/>
        <v>0</v>
      </c>
      <c r="NQF70" s="3">
        <f t="shared" si="134"/>
        <v>0</v>
      </c>
      <c r="NQG70" s="3">
        <f t="shared" si="134"/>
        <v>0</v>
      </c>
      <c r="NQH70" s="3">
        <f t="shared" si="134"/>
        <v>0</v>
      </c>
      <c r="NQI70" s="3">
        <f t="shared" si="134"/>
        <v>0</v>
      </c>
      <c r="NQJ70" s="3">
        <f t="shared" si="134"/>
        <v>0</v>
      </c>
      <c r="NQK70" s="3">
        <f t="shared" si="134"/>
        <v>0</v>
      </c>
      <c r="NQL70" s="3">
        <f t="shared" si="134"/>
        <v>0</v>
      </c>
      <c r="NQM70" s="3">
        <f t="shared" si="134"/>
        <v>0</v>
      </c>
      <c r="NQN70" s="3">
        <f t="shared" si="134"/>
        <v>0</v>
      </c>
      <c r="NQO70" s="3">
        <f t="shared" si="134"/>
        <v>0</v>
      </c>
      <c r="NQP70" s="3">
        <f t="shared" si="134"/>
        <v>0</v>
      </c>
      <c r="NQQ70" s="3">
        <f t="shared" si="134"/>
        <v>0</v>
      </c>
      <c r="NQR70" s="3">
        <f t="shared" si="134"/>
        <v>0</v>
      </c>
      <c r="NQS70" s="3">
        <f t="shared" si="134"/>
        <v>0</v>
      </c>
      <c r="NQT70" s="3">
        <f t="shared" si="134"/>
        <v>0</v>
      </c>
      <c r="NQU70" s="3">
        <f t="shared" si="134"/>
        <v>0</v>
      </c>
      <c r="NQV70" s="3">
        <f t="shared" ref="NQV70:NTG70" si="135">SUM(NQV59:NQV68)</f>
        <v>0</v>
      </c>
      <c r="NQW70" s="3">
        <f t="shared" si="135"/>
        <v>0</v>
      </c>
      <c r="NQX70" s="3">
        <f t="shared" si="135"/>
        <v>0</v>
      </c>
      <c r="NQY70" s="3">
        <f t="shared" si="135"/>
        <v>0</v>
      </c>
      <c r="NQZ70" s="3">
        <f t="shared" si="135"/>
        <v>0</v>
      </c>
      <c r="NRA70" s="3">
        <f t="shared" si="135"/>
        <v>0</v>
      </c>
      <c r="NRB70" s="3">
        <f t="shared" si="135"/>
        <v>0</v>
      </c>
      <c r="NRC70" s="3">
        <f t="shared" si="135"/>
        <v>0</v>
      </c>
      <c r="NRD70" s="3">
        <f t="shared" si="135"/>
        <v>0</v>
      </c>
      <c r="NRE70" s="3">
        <f t="shared" si="135"/>
        <v>0</v>
      </c>
      <c r="NRF70" s="3">
        <f t="shared" si="135"/>
        <v>0</v>
      </c>
      <c r="NRG70" s="3">
        <f t="shared" si="135"/>
        <v>0</v>
      </c>
      <c r="NRH70" s="3">
        <f t="shared" si="135"/>
        <v>0</v>
      </c>
      <c r="NRI70" s="3">
        <f t="shared" si="135"/>
        <v>0</v>
      </c>
      <c r="NRJ70" s="3">
        <f t="shared" si="135"/>
        <v>0</v>
      </c>
      <c r="NRK70" s="3">
        <f t="shared" si="135"/>
        <v>0</v>
      </c>
      <c r="NRL70" s="3">
        <f t="shared" si="135"/>
        <v>0</v>
      </c>
      <c r="NRM70" s="3">
        <f t="shared" si="135"/>
        <v>0</v>
      </c>
      <c r="NRN70" s="3">
        <f t="shared" si="135"/>
        <v>0</v>
      </c>
      <c r="NRO70" s="3">
        <f t="shared" si="135"/>
        <v>0</v>
      </c>
      <c r="NRP70" s="3">
        <f t="shared" si="135"/>
        <v>0</v>
      </c>
      <c r="NRQ70" s="3">
        <f t="shared" si="135"/>
        <v>0</v>
      </c>
      <c r="NRR70" s="3">
        <f t="shared" si="135"/>
        <v>0</v>
      </c>
      <c r="NRS70" s="3">
        <f t="shared" si="135"/>
        <v>0</v>
      </c>
      <c r="NRT70" s="3">
        <f t="shared" si="135"/>
        <v>0</v>
      </c>
      <c r="NRU70" s="3">
        <f t="shared" si="135"/>
        <v>0</v>
      </c>
      <c r="NRV70" s="3">
        <f t="shared" si="135"/>
        <v>0</v>
      </c>
      <c r="NRW70" s="3">
        <f t="shared" si="135"/>
        <v>0</v>
      </c>
      <c r="NRX70" s="3">
        <f t="shared" si="135"/>
        <v>0</v>
      </c>
      <c r="NRY70" s="3">
        <f t="shared" si="135"/>
        <v>0</v>
      </c>
      <c r="NRZ70" s="3">
        <f t="shared" si="135"/>
        <v>0</v>
      </c>
      <c r="NSA70" s="3">
        <f t="shared" si="135"/>
        <v>0</v>
      </c>
      <c r="NSB70" s="3">
        <f t="shared" si="135"/>
        <v>0</v>
      </c>
      <c r="NSC70" s="3">
        <f t="shared" si="135"/>
        <v>0</v>
      </c>
      <c r="NSD70" s="3">
        <f t="shared" si="135"/>
        <v>0</v>
      </c>
      <c r="NSE70" s="3">
        <f t="shared" si="135"/>
        <v>0</v>
      </c>
      <c r="NSF70" s="3">
        <f t="shared" si="135"/>
        <v>0</v>
      </c>
      <c r="NSG70" s="3">
        <f t="shared" si="135"/>
        <v>0</v>
      </c>
      <c r="NSH70" s="3">
        <f t="shared" si="135"/>
        <v>0</v>
      </c>
      <c r="NSI70" s="3">
        <f t="shared" si="135"/>
        <v>0</v>
      </c>
      <c r="NSJ70" s="3">
        <f t="shared" si="135"/>
        <v>0</v>
      </c>
      <c r="NSK70" s="3">
        <f t="shared" si="135"/>
        <v>0</v>
      </c>
      <c r="NSL70" s="3">
        <f t="shared" si="135"/>
        <v>0</v>
      </c>
      <c r="NSM70" s="3">
        <f t="shared" si="135"/>
        <v>0</v>
      </c>
      <c r="NSN70" s="3">
        <f t="shared" si="135"/>
        <v>0</v>
      </c>
      <c r="NSO70" s="3">
        <f t="shared" si="135"/>
        <v>0</v>
      </c>
      <c r="NSP70" s="3">
        <f t="shared" si="135"/>
        <v>0</v>
      </c>
      <c r="NSQ70" s="3">
        <f t="shared" si="135"/>
        <v>0</v>
      </c>
      <c r="NSR70" s="3">
        <f t="shared" si="135"/>
        <v>0</v>
      </c>
      <c r="NSS70" s="3">
        <f t="shared" si="135"/>
        <v>0</v>
      </c>
      <c r="NST70" s="3">
        <f t="shared" si="135"/>
        <v>0</v>
      </c>
      <c r="NSU70" s="3">
        <f t="shared" si="135"/>
        <v>0</v>
      </c>
      <c r="NSV70" s="3">
        <f t="shared" si="135"/>
        <v>0</v>
      </c>
      <c r="NSW70" s="3">
        <f t="shared" si="135"/>
        <v>0</v>
      </c>
      <c r="NSX70" s="3">
        <f t="shared" si="135"/>
        <v>0</v>
      </c>
      <c r="NSY70" s="3">
        <f t="shared" si="135"/>
        <v>0</v>
      </c>
      <c r="NSZ70" s="3">
        <f t="shared" si="135"/>
        <v>0</v>
      </c>
      <c r="NTA70" s="3">
        <f t="shared" si="135"/>
        <v>0</v>
      </c>
      <c r="NTB70" s="3">
        <f t="shared" si="135"/>
        <v>0</v>
      </c>
      <c r="NTC70" s="3">
        <f t="shared" si="135"/>
        <v>0</v>
      </c>
      <c r="NTD70" s="3">
        <f t="shared" si="135"/>
        <v>0</v>
      </c>
      <c r="NTE70" s="3">
        <f t="shared" si="135"/>
        <v>0</v>
      </c>
      <c r="NTF70" s="3">
        <f t="shared" si="135"/>
        <v>0</v>
      </c>
      <c r="NTG70" s="3">
        <f t="shared" si="135"/>
        <v>0</v>
      </c>
      <c r="NTH70" s="3">
        <f t="shared" ref="NTH70:NVS70" si="136">SUM(NTH59:NTH68)</f>
        <v>0</v>
      </c>
      <c r="NTI70" s="3">
        <f t="shared" si="136"/>
        <v>0</v>
      </c>
      <c r="NTJ70" s="3">
        <f t="shared" si="136"/>
        <v>0</v>
      </c>
      <c r="NTK70" s="3">
        <f t="shared" si="136"/>
        <v>0</v>
      </c>
      <c r="NTL70" s="3">
        <f t="shared" si="136"/>
        <v>0</v>
      </c>
      <c r="NTM70" s="3">
        <f t="shared" si="136"/>
        <v>0</v>
      </c>
      <c r="NTN70" s="3">
        <f t="shared" si="136"/>
        <v>0</v>
      </c>
      <c r="NTO70" s="3">
        <f t="shared" si="136"/>
        <v>0</v>
      </c>
      <c r="NTP70" s="3">
        <f t="shared" si="136"/>
        <v>0</v>
      </c>
      <c r="NTQ70" s="3">
        <f t="shared" si="136"/>
        <v>0</v>
      </c>
      <c r="NTR70" s="3">
        <f t="shared" si="136"/>
        <v>0</v>
      </c>
      <c r="NTS70" s="3">
        <f t="shared" si="136"/>
        <v>0</v>
      </c>
      <c r="NTT70" s="3">
        <f t="shared" si="136"/>
        <v>0</v>
      </c>
      <c r="NTU70" s="3">
        <f t="shared" si="136"/>
        <v>0</v>
      </c>
      <c r="NTV70" s="3">
        <f t="shared" si="136"/>
        <v>0</v>
      </c>
      <c r="NTW70" s="3">
        <f t="shared" si="136"/>
        <v>0</v>
      </c>
      <c r="NTX70" s="3">
        <f t="shared" si="136"/>
        <v>0</v>
      </c>
      <c r="NTY70" s="3">
        <f t="shared" si="136"/>
        <v>0</v>
      </c>
      <c r="NTZ70" s="3">
        <f t="shared" si="136"/>
        <v>0</v>
      </c>
      <c r="NUA70" s="3">
        <f t="shared" si="136"/>
        <v>0</v>
      </c>
      <c r="NUB70" s="3">
        <f t="shared" si="136"/>
        <v>0</v>
      </c>
      <c r="NUC70" s="3">
        <f t="shared" si="136"/>
        <v>0</v>
      </c>
      <c r="NUD70" s="3">
        <f t="shared" si="136"/>
        <v>0</v>
      </c>
      <c r="NUE70" s="3">
        <f t="shared" si="136"/>
        <v>0</v>
      </c>
      <c r="NUF70" s="3">
        <f t="shared" si="136"/>
        <v>0</v>
      </c>
      <c r="NUG70" s="3">
        <f t="shared" si="136"/>
        <v>0</v>
      </c>
      <c r="NUH70" s="3">
        <f t="shared" si="136"/>
        <v>0</v>
      </c>
      <c r="NUI70" s="3">
        <f t="shared" si="136"/>
        <v>0</v>
      </c>
      <c r="NUJ70" s="3">
        <f t="shared" si="136"/>
        <v>0</v>
      </c>
      <c r="NUK70" s="3">
        <f t="shared" si="136"/>
        <v>0</v>
      </c>
      <c r="NUL70" s="3">
        <f t="shared" si="136"/>
        <v>0</v>
      </c>
      <c r="NUM70" s="3">
        <f t="shared" si="136"/>
        <v>0</v>
      </c>
      <c r="NUN70" s="3">
        <f t="shared" si="136"/>
        <v>0</v>
      </c>
      <c r="NUO70" s="3">
        <f t="shared" si="136"/>
        <v>0</v>
      </c>
      <c r="NUP70" s="3">
        <f t="shared" si="136"/>
        <v>0</v>
      </c>
      <c r="NUQ70" s="3">
        <f t="shared" si="136"/>
        <v>0</v>
      </c>
      <c r="NUR70" s="3">
        <f t="shared" si="136"/>
        <v>0</v>
      </c>
      <c r="NUS70" s="3">
        <f t="shared" si="136"/>
        <v>0</v>
      </c>
      <c r="NUT70" s="3">
        <f t="shared" si="136"/>
        <v>0</v>
      </c>
      <c r="NUU70" s="3">
        <f t="shared" si="136"/>
        <v>0</v>
      </c>
      <c r="NUV70" s="3">
        <f t="shared" si="136"/>
        <v>0</v>
      </c>
      <c r="NUW70" s="3">
        <f t="shared" si="136"/>
        <v>0</v>
      </c>
      <c r="NUX70" s="3">
        <f t="shared" si="136"/>
        <v>0</v>
      </c>
      <c r="NUY70" s="3">
        <f t="shared" si="136"/>
        <v>0</v>
      </c>
      <c r="NUZ70" s="3">
        <f t="shared" si="136"/>
        <v>0</v>
      </c>
      <c r="NVA70" s="3">
        <f t="shared" si="136"/>
        <v>0</v>
      </c>
      <c r="NVB70" s="3">
        <f t="shared" si="136"/>
        <v>0</v>
      </c>
      <c r="NVC70" s="3">
        <f t="shared" si="136"/>
        <v>0</v>
      </c>
      <c r="NVD70" s="3">
        <f t="shared" si="136"/>
        <v>0</v>
      </c>
      <c r="NVE70" s="3">
        <f t="shared" si="136"/>
        <v>0</v>
      </c>
      <c r="NVF70" s="3">
        <f t="shared" si="136"/>
        <v>0</v>
      </c>
      <c r="NVG70" s="3">
        <f t="shared" si="136"/>
        <v>0</v>
      </c>
      <c r="NVH70" s="3">
        <f t="shared" si="136"/>
        <v>0</v>
      </c>
      <c r="NVI70" s="3">
        <f t="shared" si="136"/>
        <v>0</v>
      </c>
      <c r="NVJ70" s="3">
        <f t="shared" si="136"/>
        <v>0</v>
      </c>
      <c r="NVK70" s="3">
        <f t="shared" si="136"/>
        <v>0</v>
      </c>
      <c r="NVL70" s="3">
        <f t="shared" si="136"/>
        <v>0</v>
      </c>
      <c r="NVM70" s="3">
        <f t="shared" si="136"/>
        <v>0</v>
      </c>
      <c r="NVN70" s="3">
        <f t="shared" si="136"/>
        <v>0</v>
      </c>
      <c r="NVO70" s="3">
        <f t="shared" si="136"/>
        <v>0</v>
      </c>
      <c r="NVP70" s="3">
        <f t="shared" si="136"/>
        <v>0</v>
      </c>
      <c r="NVQ70" s="3">
        <f t="shared" si="136"/>
        <v>0</v>
      </c>
      <c r="NVR70" s="3">
        <f t="shared" si="136"/>
        <v>0</v>
      </c>
      <c r="NVS70" s="3">
        <f t="shared" si="136"/>
        <v>0</v>
      </c>
      <c r="NVT70" s="3">
        <f t="shared" ref="NVT70:NYE70" si="137">SUM(NVT59:NVT68)</f>
        <v>0</v>
      </c>
      <c r="NVU70" s="3">
        <f t="shared" si="137"/>
        <v>0</v>
      </c>
      <c r="NVV70" s="3">
        <f t="shared" si="137"/>
        <v>0</v>
      </c>
      <c r="NVW70" s="3">
        <f t="shared" si="137"/>
        <v>0</v>
      </c>
      <c r="NVX70" s="3">
        <f t="shared" si="137"/>
        <v>0</v>
      </c>
      <c r="NVY70" s="3">
        <f t="shared" si="137"/>
        <v>0</v>
      </c>
      <c r="NVZ70" s="3">
        <f t="shared" si="137"/>
        <v>0</v>
      </c>
      <c r="NWA70" s="3">
        <f t="shared" si="137"/>
        <v>0</v>
      </c>
      <c r="NWB70" s="3">
        <f t="shared" si="137"/>
        <v>0</v>
      </c>
      <c r="NWC70" s="3">
        <f t="shared" si="137"/>
        <v>0</v>
      </c>
      <c r="NWD70" s="3">
        <f t="shared" si="137"/>
        <v>0</v>
      </c>
      <c r="NWE70" s="3">
        <f t="shared" si="137"/>
        <v>0</v>
      </c>
      <c r="NWF70" s="3">
        <f t="shared" si="137"/>
        <v>0</v>
      </c>
      <c r="NWG70" s="3">
        <f t="shared" si="137"/>
        <v>0</v>
      </c>
      <c r="NWH70" s="3">
        <f t="shared" si="137"/>
        <v>0</v>
      </c>
      <c r="NWI70" s="3">
        <f t="shared" si="137"/>
        <v>0</v>
      </c>
      <c r="NWJ70" s="3">
        <f t="shared" si="137"/>
        <v>0</v>
      </c>
      <c r="NWK70" s="3">
        <f t="shared" si="137"/>
        <v>0</v>
      </c>
      <c r="NWL70" s="3">
        <f t="shared" si="137"/>
        <v>0</v>
      </c>
      <c r="NWM70" s="3">
        <f t="shared" si="137"/>
        <v>0</v>
      </c>
      <c r="NWN70" s="3">
        <f t="shared" si="137"/>
        <v>0</v>
      </c>
      <c r="NWO70" s="3">
        <f t="shared" si="137"/>
        <v>0</v>
      </c>
      <c r="NWP70" s="3">
        <f t="shared" si="137"/>
        <v>0</v>
      </c>
      <c r="NWQ70" s="3">
        <f t="shared" si="137"/>
        <v>0</v>
      </c>
      <c r="NWR70" s="3">
        <f t="shared" si="137"/>
        <v>0</v>
      </c>
      <c r="NWS70" s="3">
        <f t="shared" si="137"/>
        <v>0</v>
      </c>
      <c r="NWT70" s="3">
        <f t="shared" si="137"/>
        <v>0</v>
      </c>
      <c r="NWU70" s="3">
        <f t="shared" si="137"/>
        <v>0</v>
      </c>
      <c r="NWV70" s="3">
        <f t="shared" si="137"/>
        <v>0</v>
      </c>
      <c r="NWW70" s="3">
        <f t="shared" si="137"/>
        <v>0</v>
      </c>
      <c r="NWX70" s="3">
        <f t="shared" si="137"/>
        <v>0</v>
      </c>
      <c r="NWY70" s="3">
        <f t="shared" si="137"/>
        <v>0</v>
      </c>
      <c r="NWZ70" s="3">
        <f t="shared" si="137"/>
        <v>0</v>
      </c>
      <c r="NXA70" s="3">
        <f t="shared" si="137"/>
        <v>0</v>
      </c>
      <c r="NXB70" s="3">
        <f t="shared" si="137"/>
        <v>0</v>
      </c>
      <c r="NXC70" s="3">
        <f t="shared" si="137"/>
        <v>0</v>
      </c>
      <c r="NXD70" s="3">
        <f t="shared" si="137"/>
        <v>0</v>
      </c>
      <c r="NXE70" s="3">
        <f t="shared" si="137"/>
        <v>0</v>
      </c>
      <c r="NXF70" s="3">
        <f t="shared" si="137"/>
        <v>0</v>
      </c>
      <c r="NXG70" s="3">
        <f t="shared" si="137"/>
        <v>0</v>
      </c>
      <c r="NXH70" s="3">
        <f t="shared" si="137"/>
        <v>0</v>
      </c>
      <c r="NXI70" s="3">
        <f t="shared" si="137"/>
        <v>0</v>
      </c>
      <c r="NXJ70" s="3">
        <f t="shared" si="137"/>
        <v>0</v>
      </c>
      <c r="NXK70" s="3">
        <f t="shared" si="137"/>
        <v>0</v>
      </c>
      <c r="NXL70" s="3">
        <f t="shared" si="137"/>
        <v>0</v>
      </c>
      <c r="NXM70" s="3">
        <f t="shared" si="137"/>
        <v>0</v>
      </c>
      <c r="NXN70" s="3">
        <f t="shared" si="137"/>
        <v>0</v>
      </c>
      <c r="NXO70" s="3">
        <f t="shared" si="137"/>
        <v>0</v>
      </c>
      <c r="NXP70" s="3">
        <f t="shared" si="137"/>
        <v>0</v>
      </c>
      <c r="NXQ70" s="3">
        <f t="shared" si="137"/>
        <v>0</v>
      </c>
      <c r="NXR70" s="3">
        <f t="shared" si="137"/>
        <v>0</v>
      </c>
      <c r="NXS70" s="3">
        <f t="shared" si="137"/>
        <v>0</v>
      </c>
      <c r="NXT70" s="3">
        <f t="shared" si="137"/>
        <v>0</v>
      </c>
      <c r="NXU70" s="3">
        <f t="shared" si="137"/>
        <v>0</v>
      </c>
      <c r="NXV70" s="3">
        <f t="shared" si="137"/>
        <v>0</v>
      </c>
      <c r="NXW70" s="3">
        <f t="shared" si="137"/>
        <v>0</v>
      </c>
      <c r="NXX70" s="3">
        <f t="shared" si="137"/>
        <v>0</v>
      </c>
      <c r="NXY70" s="3">
        <f t="shared" si="137"/>
        <v>0</v>
      </c>
      <c r="NXZ70" s="3">
        <f t="shared" si="137"/>
        <v>0</v>
      </c>
      <c r="NYA70" s="3">
        <f t="shared" si="137"/>
        <v>0</v>
      </c>
      <c r="NYB70" s="3">
        <f t="shared" si="137"/>
        <v>0</v>
      </c>
      <c r="NYC70" s="3">
        <f t="shared" si="137"/>
        <v>0</v>
      </c>
      <c r="NYD70" s="3">
        <f t="shared" si="137"/>
        <v>0</v>
      </c>
      <c r="NYE70" s="3">
        <f t="shared" si="137"/>
        <v>0</v>
      </c>
      <c r="NYF70" s="3">
        <f t="shared" ref="NYF70:OAQ70" si="138">SUM(NYF59:NYF68)</f>
        <v>0</v>
      </c>
      <c r="NYG70" s="3">
        <f t="shared" si="138"/>
        <v>0</v>
      </c>
      <c r="NYH70" s="3">
        <f t="shared" si="138"/>
        <v>0</v>
      </c>
      <c r="NYI70" s="3">
        <f t="shared" si="138"/>
        <v>0</v>
      </c>
      <c r="NYJ70" s="3">
        <f t="shared" si="138"/>
        <v>0</v>
      </c>
      <c r="NYK70" s="3">
        <f t="shared" si="138"/>
        <v>0</v>
      </c>
      <c r="NYL70" s="3">
        <f t="shared" si="138"/>
        <v>0</v>
      </c>
      <c r="NYM70" s="3">
        <f t="shared" si="138"/>
        <v>0</v>
      </c>
      <c r="NYN70" s="3">
        <f t="shared" si="138"/>
        <v>0</v>
      </c>
      <c r="NYO70" s="3">
        <f t="shared" si="138"/>
        <v>0</v>
      </c>
      <c r="NYP70" s="3">
        <f t="shared" si="138"/>
        <v>0</v>
      </c>
      <c r="NYQ70" s="3">
        <f t="shared" si="138"/>
        <v>0</v>
      </c>
      <c r="NYR70" s="3">
        <f t="shared" si="138"/>
        <v>0</v>
      </c>
      <c r="NYS70" s="3">
        <f t="shared" si="138"/>
        <v>0</v>
      </c>
      <c r="NYT70" s="3">
        <f t="shared" si="138"/>
        <v>0</v>
      </c>
      <c r="NYU70" s="3">
        <f t="shared" si="138"/>
        <v>0</v>
      </c>
      <c r="NYV70" s="3">
        <f t="shared" si="138"/>
        <v>0</v>
      </c>
      <c r="NYW70" s="3">
        <f t="shared" si="138"/>
        <v>0</v>
      </c>
      <c r="NYX70" s="3">
        <f t="shared" si="138"/>
        <v>0</v>
      </c>
      <c r="NYY70" s="3">
        <f t="shared" si="138"/>
        <v>0</v>
      </c>
      <c r="NYZ70" s="3">
        <f t="shared" si="138"/>
        <v>0</v>
      </c>
      <c r="NZA70" s="3">
        <f t="shared" si="138"/>
        <v>0</v>
      </c>
      <c r="NZB70" s="3">
        <f t="shared" si="138"/>
        <v>0</v>
      </c>
      <c r="NZC70" s="3">
        <f t="shared" si="138"/>
        <v>0</v>
      </c>
      <c r="NZD70" s="3">
        <f t="shared" si="138"/>
        <v>0</v>
      </c>
      <c r="NZE70" s="3">
        <f t="shared" si="138"/>
        <v>0</v>
      </c>
      <c r="NZF70" s="3">
        <f t="shared" si="138"/>
        <v>0</v>
      </c>
      <c r="NZG70" s="3">
        <f t="shared" si="138"/>
        <v>0</v>
      </c>
      <c r="NZH70" s="3">
        <f t="shared" si="138"/>
        <v>0</v>
      </c>
      <c r="NZI70" s="3">
        <f t="shared" si="138"/>
        <v>0</v>
      </c>
      <c r="NZJ70" s="3">
        <f t="shared" si="138"/>
        <v>0</v>
      </c>
      <c r="NZK70" s="3">
        <f t="shared" si="138"/>
        <v>0</v>
      </c>
      <c r="NZL70" s="3">
        <f t="shared" si="138"/>
        <v>0</v>
      </c>
      <c r="NZM70" s="3">
        <f t="shared" si="138"/>
        <v>0</v>
      </c>
      <c r="NZN70" s="3">
        <f t="shared" si="138"/>
        <v>0</v>
      </c>
      <c r="NZO70" s="3">
        <f t="shared" si="138"/>
        <v>0</v>
      </c>
      <c r="NZP70" s="3">
        <f t="shared" si="138"/>
        <v>0</v>
      </c>
      <c r="NZQ70" s="3">
        <f t="shared" si="138"/>
        <v>0</v>
      </c>
      <c r="NZR70" s="3">
        <f t="shared" si="138"/>
        <v>0</v>
      </c>
      <c r="NZS70" s="3">
        <f t="shared" si="138"/>
        <v>0</v>
      </c>
      <c r="NZT70" s="3">
        <f t="shared" si="138"/>
        <v>0</v>
      </c>
      <c r="NZU70" s="3">
        <f t="shared" si="138"/>
        <v>0</v>
      </c>
      <c r="NZV70" s="3">
        <f t="shared" si="138"/>
        <v>0</v>
      </c>
      <c r="NZW70" s="3">
        <f t="shared" si="138"/>
        <v>0</v>
      </c>
      <c r="NZX70" s="3">
        <f t="shared" si="138"/>
        <v>0</v>
      </c>
      <c r="NZY70" s="3">
        <f t="shared" si="138"/>
        <v>0</v>
      </c>
      <c r="NZZ70" s="3">
        <f t="shared" si="138"/>
        <v>0</v>
      </c>
      <c r="OAA70" s="3">
        <f t="shared" si="138"/>
        <v>0</v>
      </c>
      <c r="OAB70" s="3">
        <f t="shared" si="138"/>
        <v>0</v>
      </c>
      <c r="OAC70" s="3">
        <f t="shared" si="138"/>
        <v>0</v>
      </c>
      <c r="OAD70" s="3">
        <f t="shared" si="138"/>
        <v>0</v>
      </c>
      <c r="OAE70" s="3">
        <f t="shared" si="138"/>
        <v>0</v>
      </c>
      <c r="OAF70" s="3">
        <f t="shared" si="138"/>
        <v>0</v>
      </c>
      <c r="OAG70" s="3">
        <f t="shared" si="138"/>
        <v>0</v>
      </c>
      <c r="OAH70" s="3">
        <f t="shared" si="138"/>
        <v>0</v>
      </c>
      <c r="OAI70" s="3">
        <f t="shared" si="138"/>
        <v>0</v>
      </c>
      <c r="OAJ70" s="3">
        <f t="shared" si="138"/>
        <v>0</v>
      </c>
      <c r="OAK70" s="3">
        <f t="shared" si="138"/>
        <v>0</v>
      </c>
      <c r="OAL70" s="3">
        <f t="shared" si="138"/>
        <v>0</v>
      </c>
      <c r="OAM70" s="3">
        <f t="shared" si="138"/>
        <v>0</v>
      </c>
      <c r="OAN70" s="3">
        <f t="shared" si="138"/>
        <v>0</v>
      </c>
      <c r="OAO70" s="3">
        <f t="shared" si="138"/>
        <v>0</v>
      </c>
      <c r="OAP70" s="3">
        <f t="shared" si="138"/>
        <v>0</v>
      </c>
      <c r="OAQ70" s="3">
        <f t="shared" si="138"/>
        <v>0</v>
      </c>
      <c r="OAR70" s="3">
        <f t="shared" ref="OAR70:ODC70" si="139">SUM(OAR59:OAR68)</f>
        <v>0</v>
      </c>
      <c r="OAS70" s="3">
        <f t="shared" si="139"/>
        <v>0</v>
      </c>
      <c r="OAT70" s="3">
        <f t="shared" si="139"/>
        <v>0</v>
      </c>
      <c r="OAU70" s="3">
        <f t="shared" si="139"/>
        <v>0</v>
      </c>
      <c r="OAV70" s="3">
        <f t="shared" si="139"/>
        <v>0</v>
      </c>
      <c r="OAW70" s="3">
        <f t="shared" si="139"/>
        <v>0</v>
      </c>
      <c r="OAX70" s="3">
        <f t="shared" si="139"/>
        <v>0</v>
      </c>
      <c r="OAY70" s="3">
        <f t="shared" si="139"/>
        <v>0</v>
      </c>
      <c r="OAZ70" s="3">
        <f t="shared" si="139"/>
        <v>0</v>
      </c>
      <c r="OBA70" s="3">
        <f t="shared" si="139"/>
        <v>0</v>
      </c>
      <c r="OBB70" s="3">
        <f t="shared" si="139"/>
        <v>0</v>
      </c>
      <c r="OBC70" s="3">
        <f t="shared" si="139"/>
        <v>0</v>
      </c>
      <c r="OBD70" s="3">
        <f t="shared" si="139"/>
        <v>0</v>
      </c>
      <c r="OBE70" s="3">
        <f t="shared" si="139"/>
        <v>0</v>
      </c>
      <c r="OBF70" s="3">
        <f t="shared" si="139"/>
        <v>0</v>
      </c>
      <c r="OBG70" s="3">
        <f t="shared" si="139"/>
        <v>0</v>
      </c>
      <c r="OBH70" s="3">
        <f t="shared" si="139"/>
        <v>0</v>
      </c>
      <c r="OBI70" s="3">
        <f t="shared" si="139"/>
        <v>0</v>
      </c>
      <c r="OBJ70" s="3">
        <f t="shared" si="139"/>
        <v>0</v>
      </c>
      <c r="OBK70" s="3">
        <f t="shared" si="139"/>
        <v>0</v>
      </c>
      <c r="OBL70" s="3">
        <f t="shared" si="139"/>
        <v>0</v>
      </c>
      <c r="OBM70" s="3">
        <f t="shared" si="139"/>
        <v>0</v>
      </c>
      <c r="OBN70" s="3">
        <f t="shared" si="139"/>
        <v>0</v>
      </c>
      <c r="OBO70" s="3">
        <f t="shared" si="139"/>
        <v>0</v>
      </c>
      <c r="OBP70" s="3">
        <f t="shared" si="139"/>
        <v>0</v>
      </c>
      <c r="OBQ70" s="3">
        <f t="shared" si="139"/>
        <v>0</v>
      </c>
      <c r="OBR70" s="3">
        <f t="shared" si="139"/>
        <v>0</v>
      </c>
      <c r="OBS70" s="3">
        <f t="shared" si="139"/>
        <v>0</v>
      </c>
      <c r="OBT70" s="3">
        <f t="shared" si="139"/>
        <v>0</v>
      </c>
      <c r="OBU70" s="3">
        <f t="shared" si="139"/>
        <v>0</v>
      </c>
      <c r="OBV70" s="3">
        <f t="shared" si="139"/>
        <v>0</v>
      </c>
      <c r="OBW70" s="3">
        <f t="shared" si="139"/>
        <v>0</v>
      </c>
      <c r="OBX70" s="3">
        <f t="shared" si="139"/>
        <v>0</v>
      </c>
      <c r="OBY70" s="3">
        <f t="shared" si="139"/>
        <v>0</v>
      </c>
      <c r="OBZ70" s="3">
        <f t="shared" si="139"/>
        <v>0</v>
      </c>
      <c r="OCA70" s="3">
        <f t="shared" si="139"/>
        <v>0</v>
      </c>
      <c r="OCB70" s="3">
        <f t="shared" si="139"/>
        <v>0</v>
      </c>
      <c r="OCC70" s="3">
        <f t="shared" si="139"/>
        <v>0</v>
      </c>
      <c r="OCD70" s="3">
        <f t="shared" si="139"/>
        <v>0</v>
      </c>
      <c r="OCE70" s="3">
        <f t="shared" si="139"/>
        <v>0</v>
      </c>
      <c r="OCF70" s="3">
        <f t="shared" si="139"/>
        <v>0</v>
      </c>
      <c r="OCG70" s="3">
        <f t="shared" si="139"/>
        <v>0</v>
      </c>
      <c r="OCH70" s="3">
        <f t="shared" si="139"/>
        <v>0</v>
      </c>
      <c r="OCI70" s="3">
        <f t="shared" si="139"/>
        <v>0</v>
      </c>
      <c r="OCJ70" s="3">
        <f t="shared" si="139"/>
        <v>0</v>
      </c>
      <c r="OCK70" s="3">
        <f t="shared" si="139"/>
        <v>0</v>
      </c>
      <c r="OCL70" s="3">
        <f t="shared" si="139"/>
        <v>0</v>
      </c>
      <c r="OCM70" s="3">
        <f t="shared" si="139"/>
        <v>0</v>
      </c>
      <c r="OCN70" s="3">
        <f t="shared" si="139"/>
        <v>0</v>
      </c>
      <c r="OCO70" s="3">
        <f t="shared" si="139"/>
        <v>0</v>
      </c>
      <c r="OCP70" s="3">
        <f t="shared" si="139"/>
        <v>0</v>
      </c>
      <c r="OCQ70" s="3">
        <f t="shared" si="139"/>
        <v>0</v>
      </c>
      <c r="OCR70" s="3">
        <f t="shared" si="139"/>
        <v>0</v>
      </c>
      <c r="OCS70" s="3">
        <f t="shared" si="139"/>
        <v>0</v>
      </c>
      <c r="OCT70" s="3">
        <f t="shared" si="139"/>
        <v>0</v>
      </c>
      <c r="OCU70" s="3">
        <f t="shared" si="139"/>
        <v>0</v>
      </c>
      <c r="OCV70" s="3">
        <f t="shared" si="139"/>
        <v>0</v>
      </c>
      <c r="OCW70" s="3">
        <f t="shared" si="139"/>
        <v>0</v>
      </c>
      <c r="OCX70" s="3">
        <f t="shared" si="139"/>
        <v>0</v>
      </c>
      <c r="OCY70" s="3">
        <f t="shared" si="139"/>
        <v>0</v>
      </c>
      <c r="OCZ70" s="3">
        <f t="shared" si="139"/>
        <v>0</v>
      </c>
      <c r="ODA70" s="3">
        <f t="shared" si="139"/>
        <v>0</v>
      </c>
      <c r="ODB70" s="3">
        <f t="shared" si="139"/>
        <v>0</v>
      </c>
      <c r="ODC70" s="3">
        <f t="shared" si="139"/>
        <v>0</v>
      </c>
      <c r="ODD70" s="3">
        <f t="shared" ref="ODD70:OFO70" si="140">SUM(ODD59:ODD68)</f>
        <v>0</v>
      </c>
      <c r="ODE70" s="3">
        <f t="shared" si="140"/>
        <v>0</v>
      </c>
      <c r="ODF70" s="3">
        <f t="shared" si="140"/>
        <v>0</v>
      </c>
      <c r="ODG70" s="3">
        <f t="shared" si="140"/>
        <v>0</v>
      </c>
      <c r="ODH70" s="3">
        <f t="shared" si="140"/>
        <v>0</v>
      </c>
      <c r="ODI70" s="3">
        <f t="shared" si="140"/>
        <v>0</v>
      </c>
      <c r="ODJ70" s="3">
        <f t="shared" si="140"/>
        <v>0</v>
      </c>
      <c r="ODK70" s="3">
        <f t="shared" si="140"/>
        <v>0</v>
      </c>
      <c r="ODL70" s="3">
        <f t="shared" si="140"/>
        <v>0</v>
      </c>
      <c r="ODM70" s="3">
        <f t="shared" si="140"/>
        <v>0</v>
      </c>
      <c r="ODN70" s="3">
        <f t="shared" si="140"/>
        <v>0</v>
      </c>
      <c r="ODO70" s="3">
        <f t="shared" si="140"/>
        <v>0</v>
      </c>
      <c r="ODP70" s="3">
        <f t="shared" si="140"/>
        <v>0</v>
      </c>
      <c r="ODQ70" s="3">
        <f t="shared" si="140"/>
        <v>0</v>
      </c>
      <c r="ODR70" s="3">
        <f t="shared" si="140"/>
        <v>0</v>
      </c>
      <c r="ODS70" s="3">
        <f t="shared" si="140"/>
        <v>0</v>
      </c>
      <c r="ODT70" s="3">
        <f t="shared" si="140"/>
        <v>0</v>
      </c>
      <c r="ODU70" s="3">
        <f t="shared" si="140"/>
        <v>0</v>
      </c>
      <c r="ODV70" s="3">
        <f t="shared" si="140"/>
        <v>0</v>
      </c>
      <c r="ODW70" s="3">
        <f t="shared" si="140"/>
        <v>0</v>
      </c>
      <c r="ODX70" s="3">
        <f t="shared" si="140"/>
        <v>0</v>
      </c>
      <c r="ODY70" s="3">
        <f t="shared" si="140"/>
        <v>0</v>
      </c>
      <c r="ODZ70" s="3">
        <f t="shared" si="140"/>
        <v>0</v>
      </c>
      <c r="OEA70" s="3">
        <f t="shared" si="140"/>
        <v>0</v>
      </c>
      <c r="OEB70" s="3">
        <f t="shared" si="140"/>
        <v>0</v>
      </c>
      <c r="OEC70" s="3">
        <f t="shared" si="140"/>
        <v>0</v>
      </c>
      <c r="OED70" s="3">
        <f t="shared" si="140"/>
        <v>0</v>
      </c>
      <c r="OEE70" s="3">
        <f t="shared" si="140"/>
        <v>0</v>
      </c>
      <c r="OEF70" s="3">
        <f t="shared" si="140"/>
        <v>0</v>
      </c>
      <c r="OEG70" s="3">
        <f t="shared" si="140"/>
        <v>0</v>
      </c>
      <c r="OEH70" s="3">
        <f t="shared" si="140"/>
        <v>0</v>
      </c>
      <c r="OEI70" s="3">
        <f t="shared" si="140"/>
        <v>0</v>
      </c>
      <c r="OEJ70" s="3">
        <f t="shared" si="140"/>
        <v>0</v>
      </c>
      <c r="OEK70" s="3">
        <f t="shared" si="140"/>
        <v>0</v>
      </c>
      <c r="OEL70" s="3">
        <f t="shared" si="140"/>
        <v>0</v>
      </c>
      <c r="OEM70" s="3">
        <f t="shared" si="140"/>
        <v>0</v>
      </c>
      <c r="OEN70" s="3">
        <f t="shared" si="140"/>
        <v>0</v>
      </c>
      <c r="OEO70" s="3">
        <f t="shared" si="140"/>
        <v>0</v>
      </c>
      <c r="OEP70" s="3">
        <f t="shared" si="140"/>
        <v>0</v>
      </c>
      <c r="OEQ70" s="3">
        <f t="shared" si="140"/>
        <v>0</v>
      </c>
      <c r="OER70" s="3">
        <f t="shared" si="140"/>
        <v>0</v>
      </c>
      <c r="OES70" s="3">
        <f t="shared" si="140"/>
        <v>0</v>
      </c>
      <c r="OET70" s="3">
        <f t="shared" si="140"/>
        <v>0</v>
      </c>
      <c r="OEU70" s="3">
        <f t="shared" si="140"/>
        <v>0</v>
      </c>
      <c r="OEV70" s="3">
        <f t="shared" si="140"/>
        <v>0</v>
      </c>
      <c r="OEW70" s="3">
        <f t="shared" si="140"/>
        <v>0</v>
      </c>
      <c r="OEX70" s="3">
        <f t="shared" si="140"/>
        <v>0</v>
      </c>
      <c r="OEY70" s="3">
        <f t="shared" si="140"/>
        <v>0</v>
      </c>
      <c r="OEZ70" s="3">
        <f t="shared" si="140"/>
        <v>0</v>
      </c>
      <c r="OFA70" s="3">
        <f t="shared" si="140"/>
        <v>0</v>
      </c>
      <c r="OFB70" s="3">
        <f t="shared" si="140"/>
        <v>0</v>
      </c>
      <c r="OFC70" s="3">
        <f t="shared" si="140"/>
        <v>0</v>
      </c>
      <c r="OFD70" s="3">
        <f t="shared" si="140"/>
        <v>0</v>
      </c>
      <c r="OFE70" s="3">
        <f t="shared" si="140"/>
        <v>0</v>
      </c>
      <c r="OFF70" s="3">
        <f t="shared" si="140"/>
        <v>0</v>
      </c>
      <c r="OFG70" s="3">
        <f t="shared" si="140"/>
        <v>0</v>
      </c>
      <c r="OFH70" s="3">
        <f t="shared" si="140"/>
        <v>0</v>
      </c>
      <c r="OFI70" s="3">
        <f t="shared" si="140"/>
        <v>0</v>
      </c>
      <c r="OFJ70" s="3">
        <f t="shared" si="140"/>
        <v>0</v>
      </c>
      <c r="OFK70" s="3">
        <f t="shared" si="140"/>
        <v>0</v>
      </c>
      <c r="OFL70" s="3">
        <f t="shared" si="140"/>
        <v>0</v>
      </c>
      <c r="OFM70" s="3">
        <f t="shared" si="140"/>
        <v>0</v>
      </c>
      <c r="OFN70" s="3">
        <f t="shared" si="140"/>
        <v>0</v>
      </c>
      <c r="OFO70" s="3">
        <f t="shared" si="140"/>
        <v>0</v>
      </c>
      <c r="OFP70" s="3">
        <f t="shared" ref="OFP70:OIA70" si="141">SUM(OFP59:OFP68)</f>
        <v>0</v>
      </c>
      <c r="OFQ70" s="3">
        <f t="shared" si="141"/>
        <v>0</v>
      </c>
      <c r="OFR70" s="3">
        <f t="shared" si="141"/>
        <v>0</v>
      </c>
      <c r="OFS70" s="3">
        <f t="shared" si="141"/>
        <v>0</v>
      </c>
      <c r="OFT70" s="3">
        <f t="shared" si="141"/>
        <v>0</v>
      </c>
      <c r="OFU70" s="3">
        <f t="shared" si="141"/>
        <v>0</v>
      </c>
      <c r="OFV70" s="3">
        <f t="shared" si="141"/>
        <v>0</v>
      </c>
      <c r="OFW70" s="3">
        <f t="shared" si="141"/>
        <v>0</v>
      </c>
      <c r="OFX70" s="3">
        <f t="shared" si="141"/>
        <v>0</v>
      </c>
      <c r="OFY70" s="3">
        <f t="shared" si="141"/>
        <v>0</v>
      </c>
      <c r="OFZ70" s="3">
        <f t="shared" si="141"/>
        <v>0</v>
      </c>
      <c r="OGA70" s="3">
        <f t="shared" si="141"/>
        <v>0</v>
      </c>
      <c r="OGB70" s="3">
        <f t="shared" si="141"/>
        <v>0</v>
      </c>
      <c r="OGC70" s="3">
        <f t="shared" si="141"/>
        <v>0</v>
      </c>
      <c r="OGD70" s="3">
        <f t="shared" si="141"/>
        <v>0</v>
      </c>
      <c r="OGE70" s="3">
        <f t="shared" si="141"/>
        <v>0</v>
      </c>
      <c r="OGF70" s="3">
        <f t="shared" si="141"/>
        <v>0</v>
      </c>
      <c r="OGG70" s="3">
        <f t="shared" si="141"/>
        <v>0</v>
      </c>
      <c r="OGH70" s="3">
        <f t="shared" si="141"/>
        <v>0</v>
      </c>
      <c r="OGI70" s="3">
        <f t="shared" si="141"/>
        <v>0</v>
      </c>
      <c r="OGJ70" s="3">
        <f t="shared" si="141"/>
        <v>0</v>
      </c>
      <c r="OGK70" s="3">
        <f t="shared" si="141"/>
        <v>0</v>
      </c>
      <c r="OGL70" s="3">
        <f t="shared" si="141"/>
        <v>0</v>
      </c>
      <c r="OGM70" s="3">
        <f t="shared" si="141"/>
        <v>0</v>
      </c>
      <c r="OGN70" s="3">
        <f t="shared" si="141"/>
        <v>0</v>
      </c>
      <c r="OGO70" s="3">
        <f t="shared" si="141"/>
        <v>0</v>
      </c>
      <c r="OGP70" s="3">
        <f t="shared" si="141"/>
        <v>0</v>
      </c>
      <c r="OGQ70" s="3">
        <f t="shared" si="141"/>
        <v>0</v>
      </c>
      <c r="OGR70" s="3">
        <f t="shared" si="141"/>
        <v>0</v>
      </c>
      <c r="OGS70" s="3">
        <f t="shared" si="141"/>
        <v>0</v>
      </c>
      <c r="OGT70" s="3">
        <f t="shared" si="141"/>
        <v>0</v>
      </c>
      <c r="OGU70" s="3">
        <f t="shared" si="141"/>
        <v>0</v>
      </c>
      <c r="OGV70" s="3">
        <f t="shared" si="141"/>
        <v>0</v>
      </c>
      <c r="OGW70" s="3">
        <f t="shared" si="141"/>
        <v>0</v>
      </c>
      <c r="OGX70" s="3">
        <f t="shared" si="141"/>
        <v>0</v>
      </c>
      <c r="OGY70" s="3">
        <f t="shared" si="141"/>
        <v>0</v>
      </c>
      <c r="OGZ70" s="3">
        <f t="shared" si="141"/>
        <v>0</v>
      </c>
      <c r="OHA70" s="3">
        <f t="shared" si="141"/>
        <v>0</v>
      </c>
      <c r="OHB70" s="3">
        <f t="shared" si="141"/>
        <v>0</v>
      </c>
      <c r="OHC70" s="3">
        <f t="shared" si="141"/>
        <v>0</v>
      </c>
      <c r="OHD70" s="3">
        <f t="shared" si="141"/>
        <v>0</v>
      </c>
      <c r="OHE70" s="3">
        <f t="shared" si="141"/>
        <v>0</v>
      </c>
      <c r="OHF70" s="3">
        <f t="shared" si="141"/>
        <v>0</v>
      </c>
      <c r="OHG70" s="3">
        <f t="shared" si="141"/>
        <v>0</v>
      </c>
      <c r="OHH70" s="3">
        <f t="shared" si="141"/>
        <v>0</v>
      </c>
      <c r="OHI70" s="3">
        <f t="shared" si="141"/>
        <v>0</v>
      </c>
      <c r="OHJ70" s="3">
        <f t="shared" si="141"/>
        <v>0</v>
      </c>
      <c r="OHK70" s="3">
        <f t="shared" si="141"/>
        <v>0</v>
      </c>
      <c r="OHL70" s="3">
        <f t="shared" si="141"/>
        <v>0</v>
      </c>
      <c r="OHM70" s="3">
        <f t="shared" si="141"/>
        <v>0</v>
      </c>
      <c r="OHN70" s="3">
        <f t="shared" si="141"/>
        <v>0</v>
      </c>
      <c r="OHO70" s="3">
        <f t="shared" si="141"/>
        <v>0</v>
      </c>
      <c r="OHP70" s="3">
        <f t="shared" si="141"/>
        <v>0</v>
      </c>
      <c r="OHQ70" s="3">
        <f t="shared" si="141"/>
        <v>0</v>
      </c>
      <c r="OHR70" s="3">
        <f t="shared" si="141"/>
        <v>0</v>
      </c>
      <c r="OHS70" s="3">
        <f t="shared" si="141"/>
        <v>0</v>
      </c>
      <c r="OHT70" s="3">
        <f t="shared" si="141"/>
        <v>0</v>
      </c>
      <c r="OHU70" s="3">
        <f t="shared" si="141"/>
        <v>0</v>
      </c>
      <c r="OHV70" s="3">
        <f t="shared" si="141"/>
        <v>0</v>
      </c>
      <c r="OHW70" s="3">
        <f t="shared" si="141"/>
        <v>0</v>
      </c>
      <c r="OHX70" s="3">
        <f t="shared" si="141"/>
        <v>0</v>
      </c>
      <c r="OHY70" s="3">
        <f t="shared" si="141"/>
        <v>0</v>
      </c>
      <c r="OHZ70" s="3">
        <f t="shared" si="141"/>
        <v>0</v>
      </c>
      <c r="OIA70" s="3">
        <f t="shared" si="141"/>
        <v>0</v>
      </c>
      <c r="OIB70" s="3">
        <f t="shared" ref="OIB70:OKM70" si="142">SUM(OIB59:OIB68)</f>
        <v>0</v>
      </c>
      <c r="OIC70" s="3">
        <f t="shared" si="142"/>
        <v>0</v>
      </c>
      <c r="OID70" s="3">
        <f t="shared" si="142"/>
        <v>0</v>
      </c>
      <c r="OIE70" s="3">
        <f t="shared" si="142"/>
        <v>0</v>
      </c>
      <c r="OIF70" s="3">
        <f t="shared" si="142"/>
        <v>0</v>
      </c>
      <c r="OIG70" s="3">
        <f t="shared" si="142"/>
        <v>0</v>
      </c>
      <c r="OIH70" s="3">
        <f t="shared" si="142"/>
        <v>0</v>
      </c>
      <c r="OII70" s="3">
        <f t="shared" si="142"/>
        <v>0</v>
      </c>
      <c r="OIJ70" s="3">
        <f t="shared" si="142"/>
        <v>0</v>
      </c>
      <c r="OIK70" s="3">
        <f t="shared" si="142"/>
        <v>0</v>
      </c>
      <c r="OIL70" s="3">
        <f t="shared" si="142"/>
        <v>0</v>
      </c>
      <c r="OIM70" s="3">
        <f t="shared" si="142"/>
        <v>0</v>
      </c>
      <c r="OIN70" s="3">
        <f t="shared" si="142"/>
        <v>0</v>
      </c>
      <c r="OIO70" s="3">
        <f t="shared" si="142"/>
        <v>0</v>
      </c>
      <c r="OIP70" s="3">
        <f t="shared" si="142"/>
        <v>0</v>
      </c>
      <c r="OIQ70" s="3">
        <f t="shared" si="142"/>
        <v>0</v>
      </c>
      <c r="OIR70" s="3">
        <f t="shared" si="142"/>
        <v>0</v>
      </c>
      <c r="OIS70" s="3">
        <f t="shared" si="142"/>
        <v>0</v>
      </c>
      <c r="OIT70" s="3">
        <f t="shared" si="142"/>
        <v>0</v>
      </c>
      <c r="OIU70" s="3">
        <f t="shared" si="142"/>
        <v>0</v>
      </c>
      <c r="OIV70" s="3">
        <f t="shared" si="142"/>
        <v>0</v>
      </c>
      <c r="OIW70" s="3">
        <f t="shared" si="142"/>
        <v>0</v>
      </c>
      <c r="OIX70" s="3">
        <f t="shared" si="142"/>
        <v>0</v>
      </c>
      <c r="OIY70" s="3">
        <f t="shared" si="142"/>
        <v>0</v>
      </c>
      <c r="OIZ70" s="3">
        <f t="shared" si="142"/>
        <v>0</v>
      </c>
      <c r="OJA70" s="3">
        <f t="shared" si="142"/>
        <v>0</v>
      </c>
      <c r="OJB70" s="3">
        <f t="shared" si="142"/>
        <v>0</v>
      </c>
      <c r="OJC70" s="3">
        <f t="shared" si="142"/>
        <v>0</v>
      </c>
      <c r="OJD70" s="3">
        <f t="shared" si="142"/>
        <v>0</v>
      </c>
      <c r="OJE70" s="3">
        <f t="shared" si="142"/>
        <v>0</v>
      </c>
      <c r="OJF70" s="3">
        <f t="shared" si="142"/>
        <v>0</v>
      </c>
      <c r="OJG70" s="3">
        <f t="shared" si="142"/>
        <v>0</v>
      </c>
      <c r="OJH70" s="3">
        <f t="shared" si="142"/>
        <v>0</v>
      </c>
      <c r="OJI70" s="3">
        <f t="shared" si="142"/>
        <v>0</v>
      </c>
      <c r="OJJ70" s="3">
        <f t="shared" si="142"/>
        <v>0</v>
      </c>
      <c r="OJK70" s="3">
        <f t="shared" si="142"/>
        <v>0</v>
      </c>
      <c r="OJL70" s="3">
        <f t="shared" si="142"/>
        <v>0</v>
      </c>
      <c r="OJM70" s="3">
        <f t="shared" si="142"/>
        <v>0</v>
      </c>
      <c r="OJN70" s="3">
        <f t="shared" si="142"/>
        <v>0</v>
      </c>
      <c r="OJO70" s="3">
        <f t="shared" si="142"/>
        <v>0</v>
      </c>
      <c r="OJP70" s="3">
        <f t="shared" si="142"/>
        <v>0</v>
      </c>
      <c r="OJQ70" s="3">
        <f t="shared" si="142"/>
        <v>0</v>
      </c>
      <c r="OJR70" s="3">
        <f t="shared" si="142"/>
        <v>0</v>
      </c>
      <c r="OJS70" s="3">
        <f t="shared" si="142"/>
        <v>0</v>
      </c>
      <c r="OJT70" s="3">
        <f t="shared" si="142"/>
        <v>0</v>
      </c>
      <c r="OJU70" s="3">
        <f t="shared" si="142"/>
        <v>0</v>
      </c>
      <c r="OJV70" s="3">
        <f t="shared" si="142"/>
        <v>0</v>
      </c>
      <c r="OJW70" s="3">
        <f t="shared" si="142"/>
        <v>0</v>
      </c>
      <c r="OJX70" s="3">
        <f t="shared" si="142"/>
        <v>0</v>
      </c>
      <c r="OJY70" s="3">
        <f t="shared" si="142"/>
        <v>0</v>
      </c>
      <c r="OJZ70" s="3">
        <f t="shared" si="142"/>
        <v>0</v>
      </c>
      <c r="OKA70" s="3">
        <f t="shared" si="142"/>
        <v>0</v>
      </c>
      <c r="OKB70" s="3">
        <f t="shared" si="142"/>
        <v>0</v>
      </c>
      <c r="OKC70" s="3">
        <f t="shared" si="142"/>
        <v>0</v>
      </c>
      <c r="OKD70" s="3">
        <f t="shared" si="142"/>
        <v>0</v>
      </c>
      <c r="OKE70" s="3">
        <f t="shared" si="142"/>
        <v>0</v>
      </c>
      <c r="OKF70" s="3">
        <f t="shared" si="142"/>
        <v>0</v>
      </c>
      <c r="OKG70" s="3">
        <f t="shared" si="142"/>
        <v>0</v>
      </c>
      <c r="OKH70" s="3">
        <f t="shared" si="142"/>
        <v>0</v>
      </c>
      <c r="OKI70" s="3">
        <f t="shared" si="142"/>
        <v>0</v>
      </c>
      <c r="OKJ70" s="3">
        <f t="shared" si="142"/>
        <v>0</v>
      </c>
      <c r="OKK70" s="3">
        <f t="shared" si="142"/>
        <v>0</v>
      </c>
      <c r="OKL70" s="3">
        <f t="shared" si="142"/>
        <v>0</v>
      </c>
      <c r="OKM70" s="3">
        <f t="shared" si="142"/>
        <v>0</v>
      </c>
      <c r="OKN70" s="3">
        <f t="shared" ref="OKN70:OMY70" si="143">SUM(OKN59:OKN68)</f>
        <v>0</v>
      </c>
      <c r="OKO70" s="3">
        <f t="shared" si="143"/>
        <v>0</v>
      </c>
      <c r="OKP70" s="3">
        <f t="shared" si="143"/>
        <v>0</v>
      </c>
      <c r="OKQ70" s="3">
        <f t="shared" si="143"/>
        <v>0</v>
      </c>
      <c r="OKR70" s="3">
        <f t="shared" si="143"/>
        <v>0</v>
      </c>
      <c r="OKS70" s="3">
        <f t="shared" si="143"/>
        <v>0</v>
      </c>
      <c r="OKT70" s="3">
        <f t="shared" si="143"/>
        <v>0</v>
      </c>
      <c r="OKU70" s="3">
        <f t="shared" si="143"/>
        <v>0</v>
      </c>
      <c r="OKV70" s="3">
        <f t="shared" si="143"/>
        <v>0</v>
      </c>
      <c r="OKW70" s="3">
        <f t="shared" si="143"/>
        <v>0</v>
      </c>
      <c r="OKX70" s="3">
        <f t="shared" si="143"/>
        <v>0</v>
      </c>
      <c r="OKY70" s="3">
        <f t="shared" si="143"/>
        <v>0</v>
      </c>
      <c r="OKZ70" s="3">
        <f t="shared" si="143"/>
        <v>0</v>
      </c>
      <c r="OLA70" s="3">
        <f t="shared" si="143"/>
        <v>0</v>
      </c>
      <c r="OLB70" s="3">
        <f t="shared" si="143"/>
        <v>0</v>
      </c>
      <c r="OLC70" s="3">
        <f t="shared" si="143"/>
        <v>0</v>
      </c>
      <c r="OLD70" s="3">
        <f t="shared" si="143"/>
        <v>0</v>
      </c>
      <c r="OLE70" s="3">
        <f t="shared" si="143"/>
        <v>0</v>
      </c>
      <c r="OLF70" s="3">
        <f t="shared" si="143"/>
        <v>0</v>
      </c>
      <c r="OLG70" s="3">
        <f t="shared" si="143"/>
        <v>0</v>
      </c>
      <c r="OLH70" s="3">
        <f t="shared" si="143"/>
        <v>0</v>
      </c>
      <c r="OLI70" s="3">
        <f t="shared" si="143"/>
        <v>0</v>
      </c>
      <c r="OLJ70" s="3">
        <f t="shared" si="143"/>
        <v>0</v>
      </c>
      <c r="OLK70" s="3">
        <f t="shared" si="143"/>
        <v>0</v>
      </c>
      <c r="OLL70" s="3">
        <f t="shared" si="143"/>
        <v>0</v>
      </c>
      <c r="OLM70" s="3">
        <f t="shared" si="143"/>
        <v>0</v>
      </c>
      <c r="OLN70" s="3">
        <f t="shared" si="143"/>
        <v>0</v>
      </c>
      <c r="OLO70" s="3">
        <f t="shared" si="143"/>
        <v>0</v>
      </c>
      <c r="OLP70" s="3">
        <f t="shared" si="143"/>
        <v>0</v>
      </c>
      <c r="OLQ70" s="3">
        <f t="shared" si="143"/>
        <v>0</v>
      </c>
      <c r="OLR70" s="3">
        <f t="shared" si="143"/>
        <v>0</v>
      </c>
      <c r="OLS70" s="3">
        <f t="shared" si="143"/>
        <v>0</v>
      </c>
      <c r="OLT70" s="3">
        <f t="shared" si="143"/>
        <v>0</v>
      </c>
      <c r="OLU70" s="3">
        <f t="shared" si="143"/>
        <v>0</v>
      </c>
      <c r="OLV70" s="3">
        <f t="shared" si="143"/>
        <v>0</v>
      </c>
      <c r="OLW70" s="3">
        <f t="shared" si="143"/>
        <v>0</v>
      </c>
      <c r="OLX70" s="3">
        <f t="shared" si="143"/>
        <v>0</v>
      </c>
      <c r="OLY70" s="3">
        <f t="shared" si="143"/>
        <v>0</v>
      </c>
      <c r="OLZ70" s="3">
        <f t="shared" si="143"/>
        <v>0</v>
      </c>
      <c r="OMA70" s="3">
        <f t="shared" si="143"/>
        <v>0</v>
      </c>
      <c r="OMB70" s="3">
        <f t="shared" si="143"/>
        <v>0</v>
      </c>
      <c r="OMC70" s="3">
        <f t="shared" si="143"/>
        <v>0</v>
      </c>
      <c r="OMD70" s="3">
        <f t="shared" si="143"/>
        <v>0</v>
      </c>
      <c r="OME70" s="3">
        <f t="shared" si="143"/>
        <v>0</v>
      </c>
      <c r="OMF70" s="3">
        <f t="shared" si="143"/>
        <v>0</v>
      </c>
      <c r="OMG70" s="3">
        <f t="shared" si="143"/>
        <v>0</v>
      </c>
      <c r="OMH70" s="3">
        <f t="shared" si="143"/>
        <v>0</v>
      </c>
      <c r="OMI70" s="3">
        <f t="shared" si="143"/>
        <v>0</v>
      </c>
      <c r="OMJ70" s="3">
        <f t="shared" si="143"/>
        <v>0</v>
      </c>
      <c r="OMK70" s="3">
        <f t="shared" si="143"/>
        <v>0</v>
      </c>
      <c r="OML70" s="3">
        <f t="shared" si="143"/>
        <v>0</v>
      </c>
      <c r="OMM70" s="3">
        <f t="shared" si="143"/>
        <v>0</v>
      </c>
      <c r="OMN70" s="3">
        <f t="shared" si="143"/>
        <v>0</v>
      </c>
      <c r="OMO70" s="3">
        <f t="shared" si="143"/>
        <v>0</v>
      </c>
      <c r="OMP70" s="3">
        <f t="shared" si="143"/>
        <v>0</v>
      </c>
      <c r="OMQ70" s="3">
        <f t="shared" si="143"/>
        <v>0</v>
      </c>
      <c r="OMR70" s="3">
        <f t="shared" si="143"/>
        <v>0</v>
      </c>
      <c r="OMS70" s="3">
        <f t="shared" si="143"/>
        <v>0</v>
      </c>
      <c r="OMT70" s="3">
        <f t="shared" si="143"/>
        <v>0</v>
      </c>
      <c r="OMU70" s="3">
        <f t="shared" si="143"/>
        <v>0</v>
      </c>
      <c r="OMV70" s="3">
        <f t="shared" si="143"/>
        <v>0</v>
      </c>
      <c r="OMW70" s="3">
        <f t="shared" si="143"/>
        <v>0</v>
      </c>
      <c r="OMX70" s="3">
        <f t="shared" si="143"/>
        <v>0</v>
      </c>
      <c r="OMY70" s="3">
        <f t="shared" si="143"/>
        <v>0</v>
      </c>
      <c r="OMZ70" s="3">
        <f t="shared" ref="OMZ70:OPK70" si="144">SUM(OMZ59:OMZ68)</f>
        <v>0</v>
      </c>
      <c r="ONA70" s="3">
        <f t="shared" si="144"/>
        <v>0</v>
      </c>
      <c r="ONB70" s="3">
        <f t="shared" si="144"/>
        <v>0</v>
      </c>
      <c r="ONC70" s="3">
        <f t="shared" si="144"/>
        <v>0</v>
      </c>
      <c r="OND70" s="3">
        <f t="shared" si="144"/>
        <v>0</v>
      </c>
      <c r="ONE70" s="3">
        <f t="shared" si="144"/>
        <v>0</v>
      </c>
      <c r="ONF70" s="3">
        <f t="shared" si="144"/>
        <v>0</v>
      </c>
      <c r="ONG70" s="3">
        <f t="shared" si="144"/>
        <v>0</v>
      </c>
      <c r="ONH70" s="3">
        <f t="shared" si="144"/>
        <v>0</v>
      </c>
      <c r="ONI70" s="3">
        <f t="shared" si="144"/>
        <v>0</v>
      </c>
      <c r="ONJ70" s="3">
        <f t="shared" si="144"/>
        <v>0</v>
      </c>
      <c r="ONK70" s="3">
        <f t="shared" si="144"/>
        <v>0</v>
      </c>
      <c r="ONL70" s="3">
        <f t="shared" si="144"/>
        <v>0</v>
      </c>
      <c r="ONM70" s="3">
        <f t="shared" si="144"/>
        <v>0</v>
      </c>
      <c r="ONN70" s="3">
        <f t="shared" si="144"/>
        <v>0</v>
      </c>
      <c r="ONO70" s="3">
        <f t="shared" si="144"/>
        <v>0</v>
      </c>
      <c r="ONP70" s="3">
        <f t="shared" si="144"/>
        <v>0</v>
      </c>
      <c r="ONQ70" s="3">
        <f t="shared" si="144"/>
        <v>0</v>
      </c>
      <c r="ONR70" s="3">
        <f t="shared" si="144"/>
        <v>0</v>
      </c>
      <c r="ONS70" s="3">
        <f t="shared" si="144"/>
        <v>0</v>
      </c>
      <c r="ONT70" s="3">
        <f t="shared" si="144"/>
        <v>0</v>
      </c>
      <c r="ONU70" s="3">
        <f t="shared" si="144"/>
        <v>0</v>
      </c>
      <c r="ONV70" s="3">
        <f t="shared" si="144"/>
        <v>0</v>
      </c>
      <c r="ONW70" s="3">
        <f t="shared" si="144"/>
        <v>0</v>
      </c>
      <c r="ONX70" s="3">
        <f t="shared" si="144"/>
        <v>0</v>
      </c>
      <c r="ONY70" s="3">
        <f t="shared" si="144"/>
        <v>0</v>
      </c>
      <c r="ONZ70" s="3">
        <f t="shared" si="144"/>
        <v>0</v>
      </c>
      <c r="OOA70" s="3">
        <f t="shared" si="144"/>
        <v>0</v>
      </c>
      <c r="OOB70" s="3">
        <f t="shared" si="144"/>
        <v>0</v>
      </c>
      <c r="OOC70" s="3">
        <f t="shared" si="144"/>
        <v>0</v>
      </c>
      <c r="OOD70" s="3">
        <f t="shared" si="144"/>
        <v>0</v>
      </c>
      <c r="OOE70" s="3">
        <f t="shared" si="144"/>
        <v>0</v>
      </c>
      <c r="OOF70" s="3">
        <f t="shared" si="144"/>
        <v>0</v>
      </c>
      <c r="OOG70" s="3">
        <f t="shared" si="144"/>
        <v>0</v>
      </c>
      <c r="OOH70" s="3">
        <f t="shared" si="144"/>
        <v>0</v>
      </c>
      <c r="OOI70" s="3">
        <f t="shared" si="144"/>
        <v>0</v>
      </c>
      <c r="OOJ70" s="3">
        <f t="shared" si="144"/>
        <v>0</v>
      </c>
      <c r="OOK70" s="3">
        <f t="shared" si="144"/>
        <v>0</v>
      </c>
      <c r="OOL70" s="3">
        <f t="shared" si="144"/>
        <v>0</v>
      </c>
      <c r="OOM70" s="3">
        <f t="shared" si="144"/>
        <v>0</v>
      </c>
      <c r="OON70" s="3">
        <f t="shared" si="144"/>
        <v>0</v>
      </c>
      <c r="OOO70" s="3">
        <f t="shared" si="144"/>
        <v>0</v>
      </c>
      <c r="OOP70" s="3">
        <f t="shared" si="144"/>
        <v>0</v>
      </c>
      <c r="OOQ70" s="3">
        <f t="shared" si="144"/>
        <v>0</v>
      </c>
      <c r="OOR70" s="3">
        <f t="shared" si="144"/>
        <v>0</v>
      </c>
      <c r="OOS70" s="3">
        <f t="shared" si="144"/>
        <v>0</v>
      </c>
      <c r="OOT70" s="3">
        <f t="shared" si="144"/>
        <v>0</v>
      </c>
      <c r="OOU70" s="3">
        <f t="shared" si="144"/>
        <v>0</v>
      </c>
      <c r="OOV70" s="3">
        <f t="shared" si="144"/>
        <v>0</v>
      </c>
      <c r="OOW70" s="3">
        <f t="shared" si="144"/>
        <v>0</v>
      </c>
      <c r="OOX70" s="3">
        <f t="shared" si="144"/>
        <v>0</v>
      </c>
      <c r="OOY70" s="3">
        <f t="shared" si="144"/>
        <v>0</v>
      </c>
      <c r="OOZ70" s="3">
        <f t="shared" si="144"/>
        <v>0</v>
      </c>
      <c r="OPA70" s="3">
        <f t="shared" si="144"/>
        <v>0</v>
      </c>
      <c r="OPB70" s="3">
        <f t="shared" si="144"/>
        <v>0</v>
      </c>
      <c r="OPC70" s="3">
        <f t="shared" si="144"/>
        <v>0</v>
      </c>
      <c r="OPD70" s="3">
        <f t="shared" si="144"/>
        <v>0</v>
      </c>
      <c r="OPE70" s="3">
        <f t="shared" si="144"/>
        <v>0</v>
      </c>
      <c r="OPF70" s="3">
        <f t="shared" si="144"/>
        <v>0</v>
      </c>
      <c r="OPG70" s="3">
        <f t="shared" si="144"/>
        <v>0</v>
      </c>
      <c r="OPH70" s="3">
        <f t="shared" si="144"/>
        <v>0</v>
      </c>
      <c r="OPI70" s="3">
        <f t="shared" si="144"/>
        <v>0</v>
      </c>
      <c r="OPJ70" s="3">
        <f t="shared" si="144"/>
        <v>0</v>
      </c>
      <c r="OPK70" s="3">
        <f t="shared" si="144"/>
        <v>0</v>
      </c>
      <c r="OPL70" s="3">
        <f t="shared" ref="OPL70:ORW70" si="145">SUM(OPL59:OPL68)</f>
        <v>0</v>
      </c>
      <c r="OPM70" s="3">
        <f t="shared" si="145"/>
        <v>0</v>
      </c>
      <c r="OPN70" s="3">
        <f t="shared" si="145"/>
        <v>0</v>
      </c>
      <c r="OPO70" s="3">
        <f t="shared" si="145"/>
        <v>0</v>
      </c>
      <c r="OPP70" s="3">
        <f t="shared" si="145"/>
        <v>0</v>
      </c>
      <c r="OPQ70" s="3">
        <f t="shared" si="145"/>
        <v>0</v>
      </c>
      <c r="OPR70" s="3">
        <f t="shared" si="145"/>
        <v>0</v>
      </c>
      <c r="OPS70" s="3">
        <f t="shared" si="145"/>
        <v>0</v>
      </c>
      <c r="OPT70" s="3">
        <f t="shared" si="145"/>
        <v>0</v>
      </c>
      <c r="OPU70" s="3">
        <f t="shared" si="145"/>
        <v>0</v>
      </c>
      <c r="OPV70" s="3">
        <f t="shared" si="145"/>
        <v>0</v>
      </c>
      <c r="OPW70" s="3">
        <f t="shared" si="145"/>
        <v>0</v>
      </c>
      <c r="OPX70" s="3">
        <f t="shared" si="145"/>
        <v>0</v>
      </c>
      <c r="OPY70" s="3">
        <f t="shared" si="145"/>
        <v>0</v>
      </c>
      <c r="OPZ70" s="3">
        <f t="shared" si="145"/>
        <v>0</v>
      </c>
      <c r="OQA70" s="3">
        <f t="shared" si="145"/>
        <v>0</v>
      </c>
      <c r="OQB70" s="3">
        <f t="shared" si="145"/>
        <v>0</v>
      </c>
      <c r="OQC70" s="3">
        <f t="shared" si="145"/>
        <v>0</v>
      </c>
      <c r="OQD70" s="3">
        <f t="shared" si="145"/>
        <v>0</v>
      </c>
      <c r="OQE70" s="3">
        <f t="shared" si="145"/>
        <v>0</v>
      </c>
      <c r="OQF70" s="3">
        <f t="shared" si="145"/>
        <v>0</v>
      </c>
      <c r="OQG70" s="3">
        <f t="shared" si="145"/>
        <v>0</v>
      </c>
      <c r="OQH70" s="3">
        <f t="shared" si="145"/>
        <v>0</v>
      </c>
      <c r="OQI70" s="3">
        <f t="shared" si="145"/>
        <v>0</v>
      </c>
      <c r="OQJ70" s="3">
        <f t="shared" si="145"/>
        <v>0</v>
      </c>
      <c r="OQK70" s="3">
        <f t="shared" si="145"/>
        <v>0</v>
      </c>
      <c r="OQL70" s="3">
        <f t="shared" si="145"/>
        <v>0</v>
      </c>
      <c r="OQM70" s="3">
        <f t="shared" si="145"/>
        <v>0</v>
      </c>
      <c r="OQN70" s="3">
        <f t="shared" si="145"/>
        <v>0</v>
      </c>
      <c r="OQO70" s="3">
        <f t="shared" si="145"/>
        <v>0</v>
      </c>
      <c r="OQP70" s="3">
        <f t="shared" si="145"/>
        <v>0</v>
      </c>
      <c r="OQQ70" s="3">
        <f t="shared" si="145"/>
        <v>0</v>
      </c>
      <c r="OQR70" s="3">
        <f t="shared" si="145"/>
        <v>0</v>
      </c>
      <c r="OQS70" s="3">
        <f t="shared" si="145"/>
        <v>0</v>
      </c>
      <c r="OQT70" s="3">
        <f t="shared" si="145"/>
        <v>0</v>
      </c>
      <c r="OQU70" s="3">
        <f t="shared" si="145"/>
        <v>0</v>
      </c>
      <c r="OQV70" s="3">
        <f t="shared" si="145"/>
        <v>0</v>
      </c>
      <c r="OQW70" s="3">
        <f t="shared" si="145"/>
        <v>0</v>
      </c>
      <c r="OQX70" s="3">
        <f t="shared" si="145"/>
        <v>0</v>
      </c>
      <c r="OQY70" s="3">
        <f t="shared" si="145"/>
        <v>0</v>
      </c>
      <c r="OQZ70" s="3">
        <f t="shared" si="145"/>
        <v>0</v>
      </c>
      <c r="ORA70" s="3">
        <f t="shared" si="145"/>
        <v>0</v>
      </c>
      <c r="ORB70" s="3">
        <f t="shared" si="145"/>
        <v>0</v>
      </c>
      <c r="ORC70" s="3">
        <f t="shared" si="145"/>
        <v>0</v>
      </c>
      <c r="ORD70" s="3">
        <f t="shared" si="145"/>
        <v>0</v>
      </c>
      <c r="ORE70" s="3">
        <f t="shared" si="145"/>
        <v>0</v>
      </c>
      <c r="ORF70" s="3">
        <f t="shared" si="145"/>
        <v>0</v>
      </c>
      <c r="ORG70" s="3">
        <f t="shared" si="145"/>
        <v>0</v>
      </c>
      <c r="ORH70" s="3">
        <f t="shared" si="145"/>
        <v>0</v>
      </c>
      <c r="ORI70" s="3">
        <f t="shared" si="145"/>
        <v>0</v>
      </c>
      <c r="ORJ70" s="3">
        <f t="shared" si="145"/>
        <v>0</v>
      </c>
      <c r="ORK70" s="3">
        <f t="shared" si="145"/>
        <v>0</v>
      </c>
      <c r="ORL70" s="3">
        <f t="shared" si="145"/>
        <v>0</v>
      </c>
      <c r="ORM70" s="3">
        <f t="shared" si="145"/>
        <v>0</v>
      </c>
      <c r="ORN70" s="3">
        <f t="shared" si="145"/>
        <v>0</v>
      </c>
      <c r="ORO70" s="3">
        <f t="shared" si="145"/>
        <v>0</v>
      </c>
      <c r="ORP70" s="3">
        <f t="shared" si="145"/>
        <v>0</v>
      </c>
      <c r="ORQ70" s="3">
        <f t="shared" si="145"/>
        <v>0</v>
      </c>
      <c r="ORR70" s="3">
        <f t="shared" si="145"/>
        <v>0</v>
      </c>
      <c r="ORS70" s="3">
        <f t="shared" si="145"/>
        <v>0</v>
      </c>
      <c r="ORT70" s="3">
        <f t="shared" si="145"/>
        <v>0</v>
      </c>
      <c r="ORU70" s="3">
        <f t="shared" si="145"/>
        <v>0</v>
      </c>
      <c r="ORV70" s="3">
        <f t="shared" si="145"/>
        <v>0</v>
      </c>
      <c r="ORW70" s="3">
        <f t="shared" si="145"/>
        <v>0</v>
      </c>
      <c r="ORX70" s="3">
        <f t="shared" ref="ORX70:OUI70" si="146">SUM(ORX59:ORX68)</f>
        <v>0</v>
      </c>
      <c r="ORY70" s="3">
        <f t="shared" si="146"/>
        <v>0</v>
      </c>
      <c r="ORZ70" s="3">
        <f t="shared" si="146"/>
        <v>0</v>
      </c>
      <c r="OSA70" s="3">
        <f t="shared" si="146"/>
        <v>0</v>
      </c>
      <c r="OSB70" s="3">
        <f t="shared" si="146"/>
        <v>0</v>
      </c>
      <c r="OSC70" s="3">
        <f t="shared" si="146"/>
        <v>0</v>
      </c>
      <c r="OSD70" s="3">
        <f t="shared" si="146"/>
        <v>0</v>
      </c>
      <c r="OSE70" s="3">
        <f t="shared" si="146"/>
        <v>0</v>
      </c>
      <c r="OSF70" s="3">
        <f t="shared" si="146"/>
        <v>0</v>
      </c>
      <c r="OSG70" s="3">
        <f t="shared" si="146"/>
        <v>0</v>
      </c>
      <c r="OSH70" s="3">
        <f t="shared" si="146"/>
        <v>0</v>
      </c>
      <c r="OSI70" s="3">
        <f t="shared" si="146"/>
        <v>0</v>
      </c>
      <c r="OSJ70" s="3">
        <f t="shared" si="146"/>
        <v>0</v>
      </c>
      <c r="OSK70" s="3">
        <f t="shared" si="146"/>
        <v>0</v>
      </c>
      <c r="OSL70" s="3">
        <f t="shared" si="146"/>
        <v>0</v>
      </c>
      <c r="OSM70" s="3">
        <f t="shared" si="146"/>
        <v>0</v>
      </c>
      <c r="OSN70" s="3">
        <f t="shared" si="146"/>
        <v>0</v>
      </c>
      <c r="OSO70" s="3">
        <f t="shared" si="146"/>
        <v>0</v>
      </c>
      <c r="OSP70" s="3">
        <f t="shared" si="146"/>
        <v>0</v>
      </c>
      <c r="OSQ70" s="3">
        <f t="shared" si="146"/>
        <v>0</v>
      </c>
      <c r="OSR70" s="3">
        <f t="shared" si="146"/>
        <v>0</v>
      </c>
      <c r="OSS70" s="3">
        <f t="shared" si="146"/>
        <v>0</v>
      </c>
      <c r="OST70" s="3">
        <f t="shared" si="146"/>
        <v>0</v>
      </c>
      <c r="OSU70" s="3">
        <f t="shared" si="146"/>
        <v>0</v>
      </c>
      <c r="OSV70" s="3">
        <f t="shared" si="146"/>
        <v>0</v>
      </c>
      <c r="OSW70" s="3">
        <f t="shared" si="146"/>
        <v>0</v>
      </c>
      <c r="OSX70" s="3">
        <f t="shared" si="146"/>
        <v>0</v>
      </c>
      <c r="OSY70" s="3">
        <f t="shared" si="146"/>
        <v>0</v>
      </c>
      <c r="OSZ70" s="3">
        <f t="shared" si="146"/>
        <v>0</v>
      </c>
      <c r="OTA70" s="3">
        <f t="shared" si="146"/>
        <v>0</v>
      </c>
      <c r="OTB70" s="3">
        <f t="shared" si="146"/>
        <v>0</v>
      </c>
      <c r="OTC70" s="3">
        <f t="shared" si="146"/>
        <v>0</v>
      </c>
      <c r="OTD70" s="3">
        <f t="shared" si="146"/>
        <v>0</v>
      </c>
      <c r="OTE70" s="3">
        <f t="shared" si="146"/>
        <v>0</v>
      </c>
      <c r="OTF70" s="3">
        <f t="shared" si="146"/>
        <v>0</v>
      </c>
      <c r="OTG70" s="3">
        <f t="shared" si="146"/>
        <v>0</v>
      </c>
      <c r="OTH70" s="3">
        <f t="shared" si="146"/>
        <v>0</v>
      </c>
      <c r="OTI70" s="3">
        <f t="shared" si="146"/>
        <v>0</v>
      </c>
      <c r="OTJ70" s="3">
        <f t="shared" si="146"/>
        <v>0</v>
      </c>
      <c r="OTK70" s="3">
        <f t="shared" si="146"/>
        <v>0</v>
      </c>
      <c r="OTL70" s="3">
        <f t="shared" si="146"/>
        <v>0</v>
      </c>
      <c r="OTM70" s="3">
        <f t="shared" si="146"/>
        <v>0</v>
      </c>
      <c r="OTN70" s="3">
        <f t="shared" si="146"/>
        <v>0</v>
      </c>
      <c r="OTO70" s="3">
        <f t="shared" si="146"/>
        <v>0</v>
      </c>
      <c r="OTP70" s="3">
        <f t="shared" si="146"/>
        <v>0</v>
      </c>
      <c r="OTQ70" s="3">
        <f t="shared" si="146"/>
        <v>0</v>
      </c>
      <c r="OTR70" s="3">
        <f t="shared" si="146"/>
        <v>0</v>
      </c>
      <c r="OTS70" s="3">
        <f t="shared" si="146"/>
        <v>0</v>
      </c>
      <c r="OTT70" s="3">
        <f t="shared" si="146"/>
        <v>0</v>
      </c>
      <c r="OTU70" s="3">
        <f t="shared" si="146"/>
        <v>0</v>
      </c>
      <c r="OTV70" s="3">
        <f t="shared" si="146"/>
        <v>0</v>
      </c>
      <c r="OTW70" s="3">
        <f t="shared" si="146"/>
        <v>0</v>
      </c>
      <c r="OTX70" s="3">
        <f t="shared" si="146"/>
        <v>0</v>
      </c>
      <c r="OTY70" s="3">
        <f t="shared" si="146"/>
        <v>0</v>
      </c>
      <c r="OTZ70" s="3">
        <f t="shared" si="146"/>
        <v>0</v>
      </c>
      <c r="OUA70" s="3">
        <f t="shared" si="146"/>
        <v>0</v>
      </c>
      <c r="OUB70" s="3">
        <f t="shared" si="146"/>
        <v>0</v>
      </c>
      <c r="OUC70" s="3">
        <f t="shared" si="146"/>
        <v>0</v>
      </c>
      <c r="OUD70" s="3">
        <f t="shared" si="146"/>
        <v>0</v>
      </c>
      <c r="OUE70" s="3">
        <f t="shared" si="146"/>
        <v>0</v>
      </c>
      <c r="OUF70" s="3">
        <f t="shared" si="146"/>
        <v>0</v>
      </c>
      <c r="OUG70" s="3">
        <f t="shared" si="146"/>
        <v>0</v>
      </c>
      <c r="OUH70" s="3">
        <f t="shared" si="146"/>
        <v>0</v>
      </c>
      <c r="OUI70" s="3">
        <f t="shared" si="146"/>
        <v>0</v>
      </c>
      <c r="OUJ70" s="3">
        <f t="shared" ref="OUJ70:OWU70" si="147">SUM(OUJ59:OUJ68)</f>
        <v>0</v>
      </c>
      <c r="OUK70" s="3">
        <f t="shared" si="147"/>
        <v>0</v>
      </c>
      <c r="OUL70" s="3">
        <f t="shared" si="147"/>
        <v>0</v>
      </c>
      <c r="OUM70" s="3">
        <f t="shared" si="147"/>
        <v>0</v>
      </c>
      <c r="OUN70" s="3">
        <f t="shared" si="147"/>
        <v>0</v>
      </c>
      <c r="OUO70" s="3">
        <f t="shared" si="147"/>
        <v>0</v>
      </c>
      <c r="OUP70" s="3">
        <f t="shared" si="147"/>
        <v>0</v>
      </c>
      <c r="OUQ70" s="3">
        <f t="shared" si="147"/>
        <v>0</v>
      </c>
      <c r="OUR70" s="3">
        <f t="shared" si="147"/>
        <v>0</v>
      </c>
      <c r="OUS70" s="3">
        <f t="shared" si="147"/>
        <v>0</v>
      </c>
      <c r="OUT70" s="3">
        <f t="shared" si="147"/>
        <v>0</v>
      </c>
      <c r="OUU70" s="3">
        <f t="shared" si="147"/>
        <v>0</v>
      </c>
      <c r="OUV70" s="3">
        <f t="shared" si="147"/>
        <v>0</v>
      </c>
      <c r="OUW70" s="3">
        <f t="shared" si="147"/>
        <v>0</v>
      </c>
      <c r="OUX70" s="3">
        <f t="shared" si="147"/>
        <v>0</v>
      </c>
      <c r="OUY70" s="3">
        <f t="shared" si="147"/>
        <v>0</v>
      </c>
      <c r="OUZ70" s="3">
        <f t="shared" si="147"/>
        <v>0</v>
      </c>
      <c r="OVA70" s="3">
        <f t="shared" si="147"/>
        <v>0</v>
      </c>
      <c r="OVB70" s="3">
        <f t="shared" si="147"/>
        <v>0</v>
      </c>
      <c r="OVC70" s="3">
        <f t="shared" si="147"/>
        <v>0</v>
      </c>
      <c r="OVD70" s="3">
        <f t="shared" si="147"/>
        <v>0</v>
      </c>
      <c r="OVE70" s="3">
        <f t="shared" si="147"/>
        <v>0</v>
      </c>
      <c r="OVF70" s="3">
        <f t="shared" si="147"/>
        <v>0</v>
      </c>
      <c r="OVG70" s="3">
        <f t="shared" si="147"/>
        <v>0</v>
      </c>
      <c r="OVH70" s="3">
        <f t="shared" si="147"/>
        <v>0</v>
      </c>
      <c r="OVI70" s="3">
        <f t="shared" si="147"/>
        <v>0</v>
      </c>
      <c r="OVJ70" s="3">
        <f t="shared" si="147"/>
        <v>0</v>
      </c>
      <c r="OVK70" s="3">
        <f t="shared" si="147"/>
        <v>0</v>
      </c>
      <c r="OVL70" s="3">
        <f t="shared" si="147"/>
        <v>0</v>
      </c>
      <c r="OVM70" s="3">
        <f t="shared" si="147"/>
        <v>0</v>
      </c>
      <c r="OVN70" s="3">
        <f t="shared" si="147"/>
        <v>0</v>
      </c>
      <c r="OVO70" s="3">
        <f t="shared" si="147"/>
        <v>0</v>
      </c>
      <c r="OVP70" s="3">
        <f t="shared" si="147"/>
        <v>0</v>
      </c>
      <c r="OVQ70" s="3">
        <f t="shared" si="147"/>
        <v>0</v>
      </c>
      <c r="OVR70" s="3">
        <f t="shared" si="147"/>
        <v>0</v>
      </c>
      <c r="OVS70" s="3">
        <f t="shared" si="147"/>
        <v>0</v>
      </c>
      <c r="OVT70" s="3">
        <f t="shared" si="147"/>
        <v>0</v>
      </c>
      <c r="OVU70" s="3">
        <f t="shared" si="147"/>
        <v>0</v>
      </c>
      <c r="OVV70" s="3">
        <f t="shared" si="147"/>
        <v>0</v>
      </c>
      <c r="OVW70" s="3">
        <f t="shared" si="147"/>
        <v>0</v>
      </c>
      <c r="OVX70" s="3">
        <f t="shared" si="147"/>
        <v>0</v>
      </c>
      <c r="OVY70" s="3">
        <f t="shared" si="147"/>
        <v>0</v>
      </c>
      <c r="OVZ70" s="3">
        <f t="shared" si="147"/>
        <v>0</v>
      </c>
      <c r="OWA70" s="3">
        <f t="shared" si="147"/>
        <v>0</v>
      </c>
      <c r="OWB70" s="3">
        <f t="shared" si="147"/>
        <v>0</v>
      </c>
      <c r="OWC70" s="3">
        <f t="shared" si="147"/>
        <v>0</v>
      </c>
      <c r="OWD70" s="3">
        <f t="shared" si="147"/>
        <v>0</v>
      </c>
      <c r="OWE70" s="3">
        <f t="shared" si="147"/>
        <v>0</v>
      </c>
      <c r="OWF70" s="3">
        <f t="shared" si="147"/>
        <v>0</v>
      </c>
      <c r="OWG70" s="3">
        <f t="shared" si="147"/>
        <v>0</v>
      </c>
      <c r="OWH70" s="3">
        <f t="shared" si="147"/>
        <v>0</v>
      </c>
      <c r="OWI70" s="3">
        <f t="shared" si="147"/>
        <v>0</v>
      </c>
      <c r="OWJ70" s="3">
        <f t="shared" si="147"/>
        <v>0</v>
      </c>
      <c r="OWK70" s="3">
        <f t="shared" si="147"/>
        <v>0</v>
      </c>
      <c r="OWL70" s="3">
        <f t="shared" si="147"/>
        <v>0</v>
      </c>
      <c r="OWM70" s="3">
        <f t="shared" si="147"/>
        <v>0</v>
      </c>
      <c r="OWN70" s="3">
        <f t="shared" si="147"/>
        <v>0</v>
      </c>
      <c r="OWO70" s="3">
        <f t="shared" si="147"/>
        <v>0</v>
      </c>
      <c r="OWP70" s="3">
        <f t="shared" si="147"/>
        <v>0</v>
      </c>
      <c r="OWQ70" s="3">
        <f t="shared" si="147"/>
        <v>0</v>
      </c>
      <c r="OWR70" s="3">
        <f t="shared" si="147"/>
        <v>0</v>
      </c>
      <c r="OWS70" s="3">
        <f t="shared" si="147"/>
        <v>0</v>
      </c>
      <c r="OWT70" s="3">
        <f t="shared" si="147"/>
        <v>0</v>
      </c>
      <c r="OWU70" s="3">
        <f t="shared" si="147"/>
        <v>0</v>
      </c>
      <c r="OWV70" s="3">
        <f t="shared" ref="OWV70:OZG70" si="148">SUM(OWV59:OWV68)</f>
        <v>0</v>
      </c>
      <c r="OWW70" s="3">
        <f t="shared" si="148"/>
        <v>0</v>
      </c>
      <c r="OWX70" s="3">
        <f t="shared" si="148"/>
        <v>0</v>
      </c>
      <c r="OWY70" s="3">
        <f t="shared" si="148"/>
        <v>0</v>
      </c>
      <c r="OWZ70" s="3">
        <f t="shared" si="148"/>
        <v>0</v>
      </c>
      <c r="OXA70" s="3">
        <f t="shared" si="148"/>
        <v>0</v>
      </c>
      <c r="OXB70" s="3">
        <f t="shared" si="148"/>
        <v>0</v>
      </c>
      <c r="OXC70" s="3">
        <f t="shared" si="148"/>
        <v>0</v>
      </c>
      <c r="OXD70" s="3">
        <f t="shared" si="148"/>
        <v>0</v>
      </c>
      <c r="OXE70" s="3">
        <f t="shared" si="148"/>
        <v>0</v>
      </c>
      <c r="OXF70" s="3">
        <f t="shared" si="148"/>
        <v>0</v>
      </c>
      <c r="OXG70" s="3">
        <f t="shared" si="148"/>
        <v>0</v>
      </c>
      <c r="OXH70" s="3">
        <f t="shared" si="148"/>
        <v>0</v>
      </c>
      <c r="OXI70" s="3">
        <f t="shared" si="148"/>
        <v>0</v>
      </c>
      <c r="OXJ70" s="3">
        <f t="shared" si="148"/>
        <v>0</v>
      </c>
      <c r="OXK70" s="3">
        <f t="shared" si="148"/>
        <v>0</v>
      </c>
      <c r="OXL70" s="3">
        <f t="shared" si="148"/>
        <v>0</v>
      </c>
      <c r="OXM70" s="3">
        <f t="shared" si="148"/>
        <v>0</v>
      </c>
      <c r="OXN70" s="3">
        <f t="shared" si="148"/>
        <v>0</v>
      </c>
      <c r="OXO70" s="3">
        <f t="shared" si="148"/>
        <v>0</v>
      </c>
      <c r="OXP70" s="3">
        <f t="shared" si="148"/>
        <v>0</v>
      </c>
      <c r="OXQ70" s="3">
        <f t="shared" si="148"/>
        <v>0</v>
      </c>
      <c r="OXR70" s="3">
        <f t="shared" si="148"/>
        <v>0</v>
      </c>
      <c r="OXS70" s="3">
        <f t="shared" si="148"/>
        <v>0</v>
      </c>
      <c r="OXT70" s="3">
        <f t="shared" si="148"/>
        <v>0</v>
      </c>
      <c r="OXU70" s="3">
        <f t="shared" si="148"/>
        <v>0</v>
      </c>
      <c r="OXV70" s="3">
        <f t="shared" si="148"/>
        <v>0</v>
      </c>
      <c r="OXW70" s="3">
        <f t="shared" si="148"/>
        <v>0</v>
      </c>
      <c r="OXX70" s="3">
        <f t="shared" si="148"/>
        <v>0</v>
      </c>
      <c r="OXY70" s="3">
        <f t="shared" si="148"/>
        <v>0</v>
      </c>
      <c r="OXZ70" s="3">
        <f t="shared" si="148"/>
        <v>0</v>
      </c>
      <c r="OYA70" s="3">
        <f t="shared" si="148"/>
        <v>0</v>
      </c>
      <c r="OYB70" s="3">
        <f t="shared" si="148"/>
        <v>0</v>
      </c>
      <c r="OYC70" s="3">
        <f t="shared" si="148"/>
        <v>0</v>
      </c>
      <c r="OYD70" s="3">
        <f t="shared" si="148"/>
        <v>0</v>
      </c>
      <c r="OYE70" s="3">
        <f t="shared" si="148"/>
        <v>0</v>
      </c>
      <c r="OYF70" s="3">
        <f t="shared" si="148"/>
        <v>0</v>
      </c>
      <c r="OYG70" s="3">
        <f t="shared" si="148"/>
        <v>0</v>
      </c>
      <c r="OYH70" s="3">
        <f t="shared" si="148"/>
        <v>0</v>
      </c>
      <c r="OYI70" s="3">
        <f t="shared" si="148"/>
        <v>0</v>
      </c>
      <c r="OYJ70" s="3">
        <f t="shared" si="148"/>
        <v>0</v>
      </c>
      <c r="OYK70" s="3">
        <f t="shared" si="148"/>
        <v>0</v>
      </c>
      <c r="OYL70" s="3">
        <f t="shared" si="148"/>
        <v>0</v>
      </c>
      <c r="OYM70" s="3">
        <f t="shared" si="148"/>
        <v>0</v>
      </c>
      <c r="OYN70" s="3">
        <f t="shared" si="148"/>
        <v>0</v>
      </c>
      <c r="OYO70" s="3">
        <f t="shared" si="148"/>
        <v>0</v>
      </c>
      <c r="OYP70" s="3">
        <f t="shared" si="148"/>
        <v>0</v>
      </c>
      <c r="OYQ70" s="3">
        <f t="shared" si="148"/>
        <v>0</v>
      </c>
      <c r="OYR70" s="3">
        <f t="shared" si="148"/>
        <v>0</v>
      </c>
      <c r="OYS70" s="3">
        <f t="shared" si="148"/>
        <v>0</v>
      </c>
      <c r="OYT70" s="3">
        <f t="shared" si="148"/>
        <v>0</v>
      </c>
      <c r="OYU70" s="3">
        <f t="shared" si="148"/>
        <v>0</v>
      </c>
      <c r="OYV70" s="3">
        <f t="shared" si="148"/>
        <v>0</v>
      </c>
      <c r="OYW70" s="3">
        <f t="shared" si="148"/>
        <v>0</v>
      </c>
      <c r="OYX70" s="3">
        <f t="shared" si="148"/>
        <v>0</v>
      </c>
      <c r="OYY70" s="3">
        <f t="shared" si="148"/>
        <v>0</v>
      </c>
      <c r="OYZ70" s="3">
        <f t="shared" si="148"/>
        <v>0</v>
      </c>
      <c r="OZA70" s="3">
        <f t="shared" si="148"/>
        <v>0</v>
      </c>
      <c r="OZB70" s="3">
        <f t="shared" si="148"/>
        <v>0</v>
      </c>
      <c r="OZC70" s="3">
        <f t="shared" si="148"/>
        <v>0</v>
      </c>
      <c r="OZD70" s="3">
        <f t="shared" si="148"/>
        <v>0</v>
      </c>
      <c r="OZE70" s="3">
        <f t="shared" si="148"/>
        <v>0</v>
      </c>
      <c r="OZF70" s="3">
        <f t="shared" si="148"/>
        <v>0</v>
      </c>
      <c r="OZG70" s="3">
        <f t="shared" si="148"/>
        <v>0</v>
      </c>
      <c r="OZH70" s="3">
        <f t="shared" ref="OZH70:PBS70" si="149">SUM(OZH59:OZH68)</f>
        <v>0</v>
      </c>
      <c r="OZI70" s="3">
        <f t="shared" si="149"/>
        <v>0</v>
      </c>
      <c r="OZJ70" s="3">
        <f t="shared" si="149"/>
        <v>0</v>
      </c>
      <c r="OZK70" s="3">
        <f t="shared" si="149"/>
        <v>0</v>
      </c>
      <c r="OZL70" s="3">
        <f t="shared" si="149"/>
        <v>0</v>
      </c>
      <c r="OZM70" s="3">
        <f t="shared" si="149"/>
        <v>0</v>
      </c>
      <c r="OZN70" s="3">
        <f t="shared" si="149"/>
        <v>0</v>
      </c>
      <c r="OZO70" s="3">
        <f t="shared" si="149"/>
        <v>0</v>
      </c>
      <c r="OZP70" s="3">
        <f t="shared" si="149"/>
        <v>0</v>
      </c>
      <c r="OZQ70" s="3">
        <f t="shared" si="149"/>
        <v>0</v>
      </c>
      <c r="OZR70" s="3">
        <f t="shared" si="149"/>
        <v>0</v>
      </c>
      <c r="OZS70" s="3">
        <f t="shared" si="149"/>
        <v>0</v>
      </c>
      <c r="OZT70" s="3">
        <f t="shared" si="149"/>
        <v>0</v>
      </c>
      <c r="OZU70" s="3">
        <f t="shared" si="149"/>
        <v>0</v>
      </c>
      <c r="OZV70" s="3">
        <f t="shared" si="149"/>
        <v>0</v>
      </c>
      <c r="OZW70" s="3">
        <f t="shared" si="149"/>
        <v>0</v>
      </c>
      <c r="OZX70" s="3">
        <f t="shared" si="149"/>
        <v>0</v>
      </c>
      <c r="OZY70" s="3">
        <f t="shared" si="149"/>
        <v>0</v>
      </c>
      <c r="OZZ70" s="3">
        <f t="shared" si="149"/>
        <v>0</v>
      </c>
      <c r="PAA70" s="3">
        <f t="shared" si="149"/>
        <v>0</v>
      </c>
      <c r="PAB70" s="3">
        <f t="shared" si="149"/>
        <v>0</v>
      </c>
      <c r="PAC70" s="3">
        <f t="shared" si="149"/>
        <v>0</v>
      </c>
      <c r="PAD70" s="3">
        <f t="shared" si="149"/>
        <v>0</v>
      </c>
      <c r="PAE70" s="3">
        <f t="shared" si="149"/>
        <v>0</v>
      </c>
      <c r="PAF70" s="3">
        <f t="shared" si="149"/>
        <v>0</v>
      </c>
      <c r="PAG70" s="3">
        <f t="shared" si="149"/>
        <v>0</v>
      </c>
      <c r="PAH70" s="3">
        <f t="shared" si="149"/>
        <v>0</v>
      </c>
      <c r="PAI70" s="3">
        <f t="shared" si="149"/>
        <v>0</v>
      </c>
      <c r="PAJ70" s="3">
        <f t="shared" si="149"/>
        <v>0</v>
      </c>
      <c r="PAK70" s="3">
        <f t="shared" si="149"/>
        <v>0</v>
      </c>
      <c r="PAL70" s="3">
        <f t="shared" si="149"/>
        <v>0</v>
      </c>
      <c r="PAM70" s="3">
        <f t="shared" si="149"/>
        <v>0</v>
      </c>
      <c r="PAN70" s="3">
        <f t="shared" si="149"/>
        <v>0</v>
      </c>
      <c r="PAO70" s="3">
        <f t="shared" si="149"/>
        <v>0</v>
      </c>
      <c r="PAP70" s="3">
        <f t="shared" si="149"/>
        <v>0</v>
      </c>
      <c r="PAQ70" s="3">
        <f t="shared" si="149"/>
        <v>0</v>
      </c>
      <c r="PAR70" s="3">
        <f t="shared" si="149"/>
        <v>0</v>
      </c>
      <c r="PAS70" s="3">
        <f t="shared" si="149"/>
        <v>0</v>
      </c>
      <c r="PAT70" s="3">
        <f t="shared" si="149"/>
        <v>0</v>
      </c>
      <c r="PAU70" s="3">
        <f t="shared" si="149"/>
        <v>0</v>
      </c>
      <c r="PAV70" s="3">
        <f t="shared" si="149"/>
        <v>0</v>
      </c>
      <c r="PAW70" s="3">
        <f t="shared" si="149"/>
        <v>0</v>
      </c>
      <c r="PAX70" s="3">
        <f t="shared" si="149"/>
        <v>0</v>
      </c>
      <c r="PAY70" s="3">
        <f t="shared" si="149"/>
        <v>0</v>
      </c>
      <c r="PAZ70" s="3">
        <f t="shared" si="149"/>
        <v>0</v>
      </c>
      <c r="PBA70" s="3">
        <f t="shared" si="149"/>
        <v>0</v>
      </c>
      <c r="PBB70" s="3">
        <f t="shared" si="149"/>
        <v>0</v>
      </c>
      <c r="PBC70" s="3">
        <f t="shared" si="149"/>
        <v>0</v>
      </c>
      <c r="PBD70" s="3">
        <f t="shared" si="149"/>
        <v>0</v>
      </c>
      <c r="PBE70" s="3">
        <f t="shared" si="149"/>
        <v>0</v>
      </c>
      <c r="PBF70" s="3">
        <f t="shared" si="149"/>
        <v>0</v>
      </c>
      <c r="PBG70" s="3">
        <f t="shared" si="149"/>
        <v>0</v>
      </c>
      <c r="PBH70" s="3">
        <f t="shared" si="149"/>
        <v>0</v>
      </c>
      <c r="PBI70" s="3">
        <f t="shared" si="149"/>
        <v>0</v>
      </c>
      <c r="PBJ70" s="3">
        <f t="shared" si="149"/>
        <v>0</v>
      </c>
      <c r="PBK70" s="3">
        <f t="shared" si="149"/>
        <v>0</v>
      </c>
      <c r="PBL70" s="3">
        <f t="shared" si="149"/>
        <v>0</v>
      </c>
      <c r="PBM70" s="3">
        <f t="shared" si="149"/>
        <v>0</v>
      </c>
      <c r="PBN70" s="3">
        <f t="shared" si="149"/>
        <v>0</v>
      </c>
      <c r="PBO70" s="3">
        <f t="shared" si="149"/>
        <v>0</v>
      </c>
      <c r="PBP70" s="3">
        <f t="shared" si="149"/>
        <v>0</v>
      </c>
      <c r="PBQ70" s="3">
        <f t="shared" si="149"/>
        <v>0</v>
      </c>
      <c r="PBR70" s="3">
        <f t="shared" si="149"/>
        <v>0</v>
      </c>
      <c r="PBS70" s="3">
        <f t="shared" si="149"/>
        <v>0</v>
      </c>
      <c r="PBT70" s="3">
        <f t="shared" ref="PBT70:PEE70" si="150">SUM(PBT59:PBT68)</f>
        <v>0</v>
      </c>
      <c r="PBU70" s="3">
        <f t="shared" si="150"/>
        <v>0</v>
      </c>
      <c r="PBV70" s="3">
        <f t="shared" si="150"/>
        <v>0</v>
      </c>
      <c r="PBW70" s="3">
        <f t="shared" si="150"/>
        <v>0</v>
      </c>
      <c r="PBX70" s="3">
        <f t="shared" si="150"/>
        <v>0</v>
      </c>
      <c r="PBY70" s="3">
        <f t="shared" si="150"/>
        <v>0</v>
      </c>
      <c r="PBZ70" s="3">
        <f t="shared" si="150"/>
        <v>0</v>
      </c>
      <c r="PCA70" s="3">
        <f t="shared" si="150"/>
        <v>0</v>
      </c>
      <c r="PCB70" s="3">
        <f t="shared" si="150"/>
        <v>0</v>
      </c>
      <c r="PCC70" s="3">
        <f t="shared" si="150"/>
        <v>0</v>
      </c>
      <c r="PCD70" s="3">
        <f t="shared" si="150"/>
        <v>0</v>
      </c>
      <c r="PCE70" s="3">
        <f t="shared" si="150"/>
        <v>0</v>
      </c>
      <c r="PCF70" s="3">
        <f t="shared" si="150"/>
        <v>0</v>
      </c>
      <c r="PCG70" s="3">
        <f t="shared" si="150"/>
        <v>0</v>
      </c>
      <c r="PCH70" s="3">
        <f t="shared" si="150"/>
        <v>0</v>
      </c>
      <c r="PCI70" s="3">
        <f t="shared" si="150"/>
        <v>0</v>
      </c>
      <c r="PCJ70" s="3">
        <f t="shared" si="150"/>
        <v>0</v>
      </c>
      <c r="PCK70" s="3">
        <f t="shared" si="150"/>
        <v>0</v>
      </c>
      <c r="PCL70" s="3">
        <f t="shared" si="150"/>
        <v>0</v>
      </c>
      <c r="PCM70" s="3">
        <f t="shared" si="150"/>
        <v>0</v>
      </c>
      <c r="PCN70" s="3">
        <f t="shared" si="150"/>
        <v>0</v>
      </c>
      <c r="PCO70" s="3">
        <f t="shared" si="150"/>
        <v>0</v>
      </c>
      <c r="PCP70" s="3">
        <f t="shared" si="150"/>
        <v>0</v>
      </c>
      <c r="PCQ70" s="3">
        <f t="shared" si="150"/>
        <v>0</v>
      </c>
      <c r="PCR70" s="3">
        <f t="shared" si="150"/>
        <v>0</v>
      </c>
      <c r="PCS70" s="3">
        <f t="shared" si="150"/>
        <v>0</v>
      </c>
      <c r="PCT70" s="3">
        <f t="shared" si="150"/>
        <v>0</v>
      </c>
      <c r="PCU70" s="3">
        <f t="shared" si="150"/>
        <v>0</v>
      </c>
      <c r="PCV70" s="3">
        <f t="shared" si="150"/>
        <v>0</v>
      </c>
      <c r="PCW70" s="3">
        <f t="shared" si="150"/>
        <v>0</v>
      </c>
      <c r="PCX70" s="3">
        <f t="shared" si="150"/>
        <v>0</v>
      </c>
      <c r="PCY70" s="3">
        <f t="shared" si="150"/>
        <v>0</v>
      </c>
      <c r="PCZ70" s="3">
        <f t="shared" si="150"/>
        <v>0</v>
      </c>
      <c r="PDA70" s="3">
        <f t="shared" si="150"/>
        <v>0</v>
      </c>
      <c r="PDB70" s="3">
        <f t="shared" si="150"/>
        <v>0</v>
      </c>
      <c r="PDC70" s="3">
        <f t="shared" si="150"/>
        <v>0</v>
      </c>
      <c r="PDD70" s="3">
        <f t="shared" si="150"/>
        <v>0</v>
      </c>
      <c r="PDE70" s="3">
        <f t="shared" si="150"/>
        <v>0</v>
      </c>
      <c r="PDF70" s="3">
        <f t="shared" si="150"/>
        <v>0</v>
      </c>
      <c r="PDG70" s="3">
        <f t="shared" si="150"/>
        <v>0</v>
      </c>
      <c r="PDH70" s="3">
        <f t="shared" si="150"/>
        <v>0</v>
      </c>
      <c r="PDI70" s="3">
        <f t="shared" si="150"/>
        <v>0</v>
      </c>
      <c r="PDJ70" s="3">
        <f t="shared" si="150"/>
        <v>0</v>
      </c>
      <c r="PDK70" s="3">
        <f t="shared" si="150"/>
        <v>0</v>
      </c>
      <c r="PDL70" s="3">
        <f t="shared" si="150"/>
        <v>0</v>
      </c>
      <c r="PDM70" s="3">
        <f t="shared" si="150"/>
        <v>0</v>
      </c>
      <c r="PDN70" s="3">
        <f t="shared" si="150"/>
        <v>0</v>
      </c>
      <c r="PDO70" s="3">
        <f t="shared" si="150"/>
        <v>0</v>
      </c>
      <c r="PDP70" s="3">
        <f t="shared" si="150"/>
        <v>0</v>
      </c>
      <c r="PDQ70" s="3">
        <f t="shared" si="150"/>
        <v>0</v>
      </c>
      <c r="PDR70" s="3">
        <f t="shared" si="150"/>
        <v>0</v>
      </c>
      <c r="PDS70" s="3">
        <f t="shared" si="150"/>
        <v>0</v>
      </c>
      <c r="PDT70" s="3">
        <f t="shared" si="150"/>
        <v>0</v>
      </c>
      <c r="PDU70" s="3">
        <f t="shared" si="150"/>
        <v>0</v>
      </c>
      <c r="PDV70" s="3">
        <f t="shared" si="150"/>
        <v>0</v>
      </c>
      <c r="PDW70" s="3">
        <f t="shared" si="150"/>
        <v>0</v>
      </c>
      <c r="PDX70" s="3">
        <f t="shared" si="150"/>
        <v>0</v>
      </c>
      <c r="PDY70" s="3">
        <f t="shared" si="150"/>
        <v>0</v>
      </c>
      <c r="PDZ70" s="3">
        <f t="shared" si="150"/>
        <v>0</v>
      </c>
      <c r="PEA70" s="3">
        <f t="shared" si="150"/>
        <v>0</v>
      </c>
      <c r="PEB70" s="3">
        <f t="shared" si="150"/>
        <v>0</v>
      </c>
      <c r="PEC70" s="3">
        <f t="shared" si="150"/>
        <v>0</v>
      </c>
      <c r="PED70" s="3">
        <f t="shared" si="150"/>
        <v>0</v>
      </c>
      <c r="PEE70" s="3">
        <f t="shared" si="150"/>
        <v>0</v>
      </c>
      <c r="PEF70" s="3">
        <f t="shared" ref="PEF70:PGQ70" si="151">SUM(PEF59:PEF68)</f>
        <v>0</v>
      </c>
      <c r="PEG70" s="3">
        <f t="shared" si="151"/>
        <v>0</v>
      </c>
      <c r="PEH70" s="3">
        <f t="shared" si="151"/>
        <v>0</v>
      </c>
      <c r="PEI70" s="3">
        <f t="shared" si="151"/>
        <v>0</v>
      </c>
      <c r="PEJ70" s="3">
        <f t="shared" si="151"/>
        <v>0</v>
      </c>
      <c r="PEK70" s="3">
        <f t="shared" si="151"/>
        <v>0</v>
      </c>
      <c r="PEL70" s="3">
        <f t="shared" si="151"/>
        <v>0</v>
      </c>
      <c r="PEM70" s="3">
        <f t="shared" si="151"/>
        <v>0</v>
      </c>
      <c r="PEN70" s="3">
        <f t="shared" si="151"/>
        <v>0</v>
      </c>
      <c r="PEO70" s="3">
        <f t="shared" si="151"/>
        <v>0</v>
      </c>
      <c r="PEP70" s="3">
        <f t="shared" si="151"/>
        <v>0</v>
      </c>
      <c r="PEQ70" s="3">
        <f t="shared" si="151"/>
        <v>0</v>
      </c>
      <c r="PER70" s="3">
        <f t="shared" si="151"/>
        <v>0</v>
      </c>
      <c r="PES70" s="3">
        <f t="shared" si="151"/>
        <v>0</v>
      </c>
      <c r="PET70" s="3">
        <f t="shared" si="151"/>
        <v>0</v>
      </c>
      <c r="PEU70" s="3">
        <f t="shared" si="151"/>
        <v>0</v>
      </c>
      <c r="PEV70" s="3">
        <f t="shared" si="151"/>
        <v>0</v>
      </c>
      <c r="PEW70" s="3">
        <f t="shared" si="151"/>
        <v>0</v>
      </c>
      <c r="PEX70" s="3">
        <f t="shared" si="151"/>
        <v>0</v>
      </c>
      <c r="PEY70" s="3">
        <f t="shared" si="151"/>
        <v>0</v>
      </c>
      <c r="PEZ70" s="3">
        <f t="shared" si="151"/>
        <v>0</v>
      </c>
      <c r="PFA70" s="3">
        <f t="shared" si="151"/>
        <v>0</v>
      </c>
      <c r="PFB70" s="3">
        <f t="shared" si="151"/>
        <v>0</v>
      </c>
      <c r="PFC70" s="3">
        <f t="shared" si="151"/>
        <v>0</v>
      </c>
      <c r="PFD70" s="3">
        <f t="shared" si="151"/>
        <v>0</v>
      </c>
      <c r="PFE70" s="3">
        <f t="shared" si="151"/>
        <v>0</v>
      </c>
      <c r="PFF70" s="3">
        <f t="shared" si="151"/>
        <v>0</v>
      </c>
      <c r="PFG70" s="3">
        <f t="shared" si="151"/>
        <v>0</v>
      </c>
      <c r="PFH70" s="3">
        <f t="shared" si="151"/>
        <v>0</v>
      </c>
      <c r="PFI70" s="3">
        <f t="shared" si="151"/>
        <v>0</v>
      </c>
      <c r="PFJ70" s="3">
        <f t="shared" si="151"/>
        <v>0</v>
      </c>
      <c r="PFK70" s="3">
        <f t="shared" si="151"/>
        <v>0</v>
      </c>
      <c r="PFL70" s="3">
        <f t="shared" si="151"/>
        <v>0</v>
      </c>
      <c r="PFM70" s="3">
        <f t="shared" si="151"/>
        <v>0</v>
      </c>
      <c r="PFN70" s="3">
        <f t="shared" si="151"/>
        <v>0</v>
      </c>
      <c r="PFO70" s="3">
        <f t="shared" si="151"/>
        <v>0</v>
      </c>
      <c r="PFP70" s="3">
        <f t="shared" si="151"/>
        <v>0</v>
      </c>
      <c r="PFQ70" s="3">
        <f t="shared" si="151"/>
        <v>0</v>
      </c>
      <c r="PFR70" s="3">
        <f t="shared" si="151"/>
        <v>0</v>
      </c>
      <c r="PFS70" s="3">
        <f t="shared" si="151"/>
        <v>0</v>
      </c>
      <c r="PFT70" s="3">
        <f t="shared" si="151"/>
        <v>0</v>
      </c>
      <c r="PFU70" s="3">
        <f t="shared" si="151"/>
        <v>0</v>
      </c>
      <c r="PFV70" s="3">
        <f t="shared" si="151"/>
        <v>0</v>
      </c>
      <c r="PFW70" s="3">
        <f t="shared" si="151"/>
        <v>0</v>
      </c>
      <c r="PFX70" s="3">
        <f t="shared" si="151"/>
        <v>0</v>
      </c>
      <c r="PFY70" s="3">
        <f t="shared" si="151"/>
        <v>0</v>
      </c>
      <c r="PFZ70" s="3">
        <f t="shared" si="151"/>
        <v>0</v>
      </c>
      <c r="PGA70" s="3">
        <f t="shared" si="151"/>
        <v>0</v>
      </c>
      <c r="PGB70" s="3">
        <f t="shared" si="151"/>
        <v>0</v>
      </c>
      <c r="PGC70" s="3">
        <f t="shared" si="151"/>
        <v>0</v>
      </c>
      <c r="PGD70" s="3">
        <f t="shared" si="151"/>
        <v>0</v>
      </c>
      <c r="PGE70" s="3">
        <f t="shared" si="151"/>
        <v>0</v>
      </c>
      <c r="PGF70" s="3">
        <f t="shared" si="151"/>
        <v>0</v>
      </c>
      <c r="PGG70" s="3">
        <f t="shared" si="151"/>
        <v>0</v>
      </c>
      <c r="PGH70" s="3">
        <f t="shared" si="151"/>
        <v>0</v>
      </c>
      <c r="PGI70" s="3">
        <f t="shared" si="151"/>
        <v>0</v>
      </c>
      <c r="PGJ70" s="3">
        <f t="shared" si="151"/>
        <v>0</v>
      </c>
      <c r="PGK70" s="3">
        <f t="shared" si="151"/>
        <v>0</v>
      </c>
      <c r="PGL70" s="3">
        <f t="shared" si="151"/>
        <v>0</v>
      </c>
      <c r="PGM70" s="3">
        <f t="shared" si="151"/>
        <v>0</v>
      </c>
      <c r="PGN70" s="3">
        <f t="shared" si="151"/>
        <v>0</v>
      </c>
      <c r="PGO70" s="3">
        <f t="shared" si="151"/>
        <v>0</v>
      </c>
      <c r="PGP70" s="3">
        <f t="shared" si="151"/>
        <v>0</v>
      </c>
      <c r="PGQ70" s="3">
        <f t="shared" si="151"/>
        <v>0</v>
      </c>
      <c r="PGR70" s="3">
        <f t="shared" ref="PGR70:PJC70" si="152">SUM(PGR59:PGR68)</f>
        <v>0</v>
      </c>
      <c r="PGS70" s="3">
        <f t="shared" si="152"/>
        <v>0</v>
      </c>
      <c r="PGT70" s="3">
        <f t="shared" si="152"/>
        <v>0</v>
      </c>
      <c r="PGU70" s="3">
        <f t="shared" si="152"/>
        <v>0</v>
      </c>
      <c r="PGV70" s="3">
        <f t="shared" si="152"/>
        <v>0</v>
      </c>
      <c r="PGW70" s="3">
        <f t="shared" si="152"/>
        <v>0</v>
      </c>
      <c r="PGX70" s="3">
        <f t="shared" si="152"/>
        <v>0</v>
      </c>
      <c r="PGY70" s="3">
        <f t="shared" si="152"/>
        <v>0</v>
      </c>
      <c r="PGZ70" s="3">
        <f t="shared" si="152"/>
        <v>0</v>
      </c>
      <c r="PHA70" s="3">
        <f t="shared" si="152"/>
        <v>0</v>
      </c>
      <c r="PHB70" s="3">
        <f t="shared" si="152"/>
        <v>0</v>
      </c>
      <c r="PHC70" s="3">
        <f t="shared" si="152"/>
        <v>0</v>
      </c>
      <c r="PHD70" s="3">
        <f t="shared" si="152"/>
        <v>0</v>
      </c>
      <c r="PHE70" s="3">
        <f t="shared" si="152"/>
        <v>0</v>
      </c>
      <c r="PHF70" s="3">
        <f t="shared" si="152"/>
        <v>0</v>
      </c>
      <c r="PHG70" s="3">
        <f t="shared" si="152"/>
        <v>0</v>
      </c>
      <c r="PHH70" s="3">
        <f t="shared" si="152"/>
        <v>0</v>
      </c>
      <c r="PHI70" s="3">
        <f t="shared" si="152"/>
        <v>0</v>
      </c>
      <c r="PHJ70" s="3">
        <f t="shared" si="152"/>
        <v>0</v>
      </c>
      <c r="PHK70" s="3">
        <f t="shared" si="152"/>
        <v>0</v>
      </c>
      <c r="PHL70" s="3">
        <f t="shared" si="152"/>
        <v>0</v>
      </c>
      <c r="PHM70" s="3">
        <f t="shared" si="152"/>
        <v>0</v>
      </c>
      <c r="PHN70" s="3">
        <f t="shared" si="152"/>
        <v>0</v>
      </c>
      <c r="PHO70" s="3">
        <f t="shared" si="152"/>
        <v>0</v>
      </c>
      <c r="PHP70" s="3">
        <f t="shared" si="152"/>
        <v>0</v>
      </c>
      <c r="PHQ70" s="3">
        <f t="shared" si="152"/>
        <v>0</v>
      </c>
      <c r="PHR70" s="3">
        <f t="shared" si="152"/>
        <v>0</v>
      </c>
      <c r="PHS70" s="3">
        <f t="shared" si="152"/>
        <v>0</v>
      </c>
      <c r="PHT70" s="3">
        <f t="shared" si="152"/>
        <v>0</v>
      </c>
      <c r="PHU70" s="3">
        <f t="shared" si="152"/>
        <v>0</v>
      </c>
      <c r="PHV70" s="3">
        <f t="shared" si="152"/>
        <v>0</v>
      </c>
      <c r="PHW70" s="3">
        <f t="shared" si="152"/>
        <v>0</v>
      </c>
      <c r="PHX70" s="3">
        <f t="shared" si="152"/>
        <v>0</v>
      </c>
      <c r="PHY70" s="3">
        <f t="shared" si="152"/>
        <v>0</v>
      </c>
      <c r="PHZ70" s="3">
        <f t="shared" si="152"/>
        <v>0</v>
      </c>
      <c r="PIA70" s="3">
        <f t="shared" si="152"/>
        <v>0</v>
      </c>
      <c r="PIB70" s="3">
        <f t="shared" si="152"/>
        <v>0</v>
      </c>
      <c r="PIC70" s="3">
        <f t="shared" si="152"/>
        <v>0</v>
      </c>
      <c r="PID70" s="3">
        <f t="shared" si="152"/>
        <v>0</v>
      </c>
      <c r="PIE70" s="3">
        <f t="shared" si="152"/>
        <v>0</v>
      </c>
      <c r="PIF70" s="3">
        <f t="shared" si="152"/>
        <v>0</v>
      </c>
      <c r="PIG70" s="3">
        <f t="shared" si="152"/>
        <v>0</v>
      </c>
      <c r="PIH70" s="3">
        <f t="shared" si="152"/>
        <v>0</v>
      </c>
      <c r="PII70" s="3">
        <f t="shared" si="152"/>
        <v>0</v>
      </c>
      <c r="PIJ70" s="3">
        <f t="shared" si="152"/>
        <v>0</v>
      </c>
      <c r="PIK70" s="3">
        <f t="shared" si="152"/>
        <v>0</v>
      </c>
      <c r="PIL70" s="3">
        <f t="shared" si="152"/>
        <v>0</v>
      </c>
      <c r="PIM70" s="3">
        <f t="shared" si="152"/>
        <v>0</v>
      </c>
      <c r="PIN70" s="3">
        <f t="shared" si="152"/>
        <v>0</v>
      </c>
      <c r="PIO70" s="3">
        <f t="shared" si="152"/>
        <v>0</v>
      </c>
      <c r="PIP70" s="3">
        <f t="shared" si="152"/>
        <v>0</v>
      </c>
      <c r="PIQ70" s="3">
        <f t="shared" si="152"/>
        <v>0</v>
      </c>
      <c r="PIR70" s="3">
        <f t="shared" si="152"/>
        <v>0</v>
      </c>
      <c r="PIS70" s="3">
        <f t="shared" si="152"/>
        <v>0</v>
      </c>
      <c r="PIT70" s="3">
        <f t="shared" si="152"/>
        <v>0</v>
      </c>
      <c r="PIU70" s="3">
        <f t="shared" si="152"/>
        <v>0</v>
      </c>
      <c r="PIV70" s="3">
        <f t="shared" si="152"/>
        <v>0</v>
      </c>
      <c r="PIW70" s="3">
        <f t="shared" si="152"/>
        <v>0</v>
      </c>
      <c r="PIX70" s="3">
        <f t="shared" si="152"/>
        <v>0</v>
      </c>
      <c r="PIY70" s="3">
        <f t="shared" si="152"/>
        <v>0</v>
      </c>
      <c r="PIZ70" s="3">
        <f t="shared" si="152"/>
        <v>0</v>
      </c>
      <c r="PJA70" s="3">
        <f t="shared" si="152"/>
        <v>0</v>
      </c>
      <c r="PJB70" s="3">
        <f t="shared" si="152"/>
        <v>0</v>
      </c>
      <c r="PJC70" s="3">
        <f t="shared" si="152"/>
        <v>0</v>
      </c>
      <c r="PJD70" s="3">
        <f t="shared" ref="PJD70:PLO70" si="153">SUM(PJD59:PJD68)</f>
        <v>0</v>
      </c>
      <c r="PJE70" s="3">
        <f t="shared" si="153"/>
        <v>0</v>
      </c>
      <c r="PJF70" s="3">
        <f t="shared" si="153"/>
        <v>0</v>
      </c>
      <c r="PJG70" s="3">
        <f t="shared" si="153"/>
        <v>0</v>
      </c>
      <c r="PJH70" s="3">
        <f t="shared" si="153"/>
        <v>0</v>
      </c>
      <c r="PJI70" s="3">
        <f t="shared" si="153"/>
        <v>0</v>
      </c>
      <c r="PJJ70" s="3">
        <f t="shared" si="153"/>
        <v>0</v>
      </c>
      <c r="PJK70" s="3">
        <f t="shared" si="153"/>
        <v>0</v>
      </c>
      <c r="PJL70" s="3">
        <f t="shared" si="153"/>
        <v>0</v>
      </c>
      <c r="PJM70" s="3">
        <f t="shared" si="153"/>
        <v>0</v>
      </c>
      <c r="PJN70" s="3">
        <f t="shared" si="153"/>
        <v>0</v>
      </c>
      <c r="PJO70" s="3">
        <f t="shared" si="153"/>
        <v>0</v>
      </c>
      <c r="PJP70" s="3">
        <f t="shared" si="153"/>
        <v>0</v>
      </c>
      <c r="PJQ70" s="3">
        <f t="shared" si="153"/>
        <v>0</v>
      </c>
      <c r="PJR70" s="3">
        <f t="shared" si="153"/>
        <v>0</v>
      </c>
      <c r="PJS70" s="3">
        <f t="shared" si="153"/>
        <v>0</v>
      </c>
      <c r="PJT70" s="3">
        <f t="shared" si="153"/>
        <v>0</v>
      </c>
      <c r="PJU70" s="3">
        <f t="shared" si="153"/>
        <v>0</v>
      </c>
      <c r="PJV70" s="3">
        <f t="shared" si="153"/>
        <v>0</v>
      </c>
      <c r="PJW70" s="3">
        <f t="shared" si="153"/>
        <v>0</v>
      </c>
      <c r="PJX70" s="3">
        <f t="shared" si="153"/>
        <v>0</v>
      </c>
      <c r="PJY70" s="3">
        <f t="shared" si="153"/>
        <v>0</v>
      </c>
      <c r="PJZ70" s="3">
        <f t="shared" si="153"/>
        <v>0</v>
      </c>
      <c r="PKA70" s="3">
        <f t="shared" si="153"/>
        <v>0</v>
      </c>
      <c r="PKB70" s="3">
        <f t="shared" si="153"/>
        <v>0</v>
      </c>
      <c r="PKC70" s="3">
        <f t="shared" si="153"/>
        <v>0</v>
      </c>
      <c r="PKD70" s="3">
        <f t="shared" si="153"/>
        <v>0</v>
      </c>
      <c r="PKE70" s="3">
        <f t="shared" si="153"/>
        <v>0</v>
      </c>
      <c r="PKF70" s="3">
        <f t="shared" si="153"/>
        <v>0</v>
      </c>
      <c r="PKG70" s="3">
        <f t="shared" si="153"/>
        <v>0</v>
      </c>
      <c r="PKH70" s="3">
        <f t="shared" si="153"/>
        <v>0</v>
      </c>
      <c r="PKI70" s="3">
        <f t="shared" si="153"/>
        <v>0</v>
      </c>
      <c r="PKJ70" s="3">
        <f t="shared" si="153"/>
        <v>0</v>
      </c>
      <c r="PKK70" s="3">
        <f t="shared" si="153"/>
        <v>0</v>
      </c>
      <c r="PKL70" s="3">
        <f t="shared" si="153"/>
        <v>0</v>
      </c>
      <c r="PKM70" s="3">
        <f t="shared" si="153"/>
        <v>0</v>
      </c>
      <c r="PKN70" s="3">
        <f t="shared" si="153"/>
        <v>0</v>
      </c>
      <c r="PKO70" s="3">
        <f t="shared" si="153"/>
        <v>0</v>
      </c>
      <c r="PKP70" s="3">
        <f t="shared" si="153"/>
        <v>0</v>
      </c>
      <c r="PKQ70" s="3">
        <f t="shared" si="153"/>
        <v>0</v>
      </c>
      <c r="PKR70" s="3">
        <f t="shared" si="153"/>
        <v>0</v>
      </c>
      <c r="PKS70" s="3">
        <f t="shared" si="153"/>
        <v>0</v>
      </c>
      <c r="PKT70" s="3">
        <f t="shared" si="153"/>
        <v>0</v>
      </c>
      <c r="PKU70" s="3">
        <f t="shared" si="153"/>
        <v>0</v>
      </c>
      <c r="PKV70" s="3">
        <f t="shared" si="153"/>
        <v>0</v>
      </c>
      <c r="PKW70" s="3">
        <f t="shared" si="153"/>
        <v>0</v>
      </c>
      <c r="PKX70" s="3">
        <f t="shared" si="153"/>
        <v>0</v>
      </c>
      <c r="PKY70" s="3">
        <f t="shared" si="153"/>
        <v>0</v>
      </c>
      <c r="PKZ70" s="3">
        <f t="shared" si="153"/>
        <v>0</v>
      </c>
      <c r="PLA70" s="3">
        <f t="shared" si="153"/>
        <v>0</v>
      </c>
      <c r="PLB70" s="3">
        <f t="shared" si="153"/>
        <v>0</v>
      </c>
      <c r="PLC70" s="3">
        <f t="shared" si="153"/>
        <v>0</v>
      </c>
      <c r="PLD70" s="3">
        <f t="shared" si="153"/>
        <v>0</v>
      </c>
      <c r="PLE70" s="3">
        <f t="shared" si="153"/>
        <v>0</v>
      </c>
      <c r="PLF70" s="3">
        <f t="shared" si="153"/>
        <v>0</v>
      </c>
      <c r="PLG70" s="3">
        <f t="shared" si="153"/>
        <v>0</v>
      </c>
      <c r="PLH70" s="3">
        <f t="shared" si="153"/>
        <v>0</v>
      </c>
      <c r="PLI70" s="3">
        <f t="shared" si="153"/>
        <v>0</v>
      </c>
      <c r="PLJ70" s="3">
        <f t="shared" si="153"/>
        <v>0</v>
      </c>
      <c r="PLK70" s="3">
        <f t="shared" si="153"/>
        <v>0</v>
      </c>
      <c r="PLL70" s="3">
        <f t="shared" si="153"/>
        <v>0</v>
      </c>
      <c r="PLM70" s="3">
        <f t="shared" si="153"/>
        <v>0</v>
      </c>
      <c r="PLN70" s="3">
        <f t="shared" si="153"/>
        <v>0</v>
      </c>
      <c r="PLO70" s="3">
        <f t="shared" si="153"/>
        <v>0</v>
      </c>
      <c r="PLP70" s="3">
        <f t="shared" ref="PLP70:POA70" si="154">SUM(PLP59:PLP68)</f>
        <v>0</v>
      </c>
      <c r="PLQ70" s="3">
        <f t="shared" si="154"/>
        <v>0</v>
      </c>
      <c r="PLR70" s="3">
        <f t="shared" si="154"/>
        <v>0</v>
      </c>
      <c r="PLS70" s="3">
        <f t="shared" si="154"/>
        <v>0</v>
      </c>
      <c r="PLT70" s="3">
        <f t="shared" si="154"/>
        <v>0</v>
      </c>
      <c r="PLU70" s="3">
        <f t="shared" si="154"/>
        <v>0</v>
      </c>
      <c r="PLV70" s="3">
        <f t="shared" si="154"/>
        <v>0</v>
      </c>
      <c r="PLW70" s="3">
        <f t="shared" si="154"/>
        <v>0</v>
      </c>
      <c r="PLX70" s="3">
        <f t="shared" si="154"/>
        <v>0</v>
      </c>
      <c r="PLY70" s="3">
        <f t="shared" si="154"/>
        <v>0</v>
      </c>
      <c r="PLZ70" s="3">
        <f t="shared" si="154"/>
        <v>0</v>
      </c>
      <c r="PMA70" s="3">
        <f t="shared" si="154"/>
        <v>0</v>
      </c>
      <c r="PMB70" s="3">
        <f t="shared" si="154"/>
        <v>0</v>
      </c>
      <c r="PMC70" s="3">
        <f t="shared" si="154"/>
        <v>0</v>
      </c>
      <c r="PMD70" s="3">
        <f t="shared" si="154"/>
        <v>0</v>
      </c>
      <c r="PME70" s="3">
        <f t="shared" si="154"/>
        <v>0</v>
      </c>
      <c r="PMF70" s="3">
        <f t="shared" si="154"/>
        <v>0</v>
      </c>
      <c r="PMG70" s="3">
        <f t="shared" si="154"/>
        <v>0</v>
      </c>
      <c r="PMH70" s="3">
        <f t="shared" si="154"/>
        <v>0</v>
      </c>
      <c r="PMI70" s="3">
        <f t="shared" si="154"/>
        <v>0</v>
      </c>
      <c r="PMJ70" s="3">
        <f t="shared" si="154"/>
        <v>0</v>
      </c>
      <c r="PMK70" s="3">
        <f t="shared" si="154"/>
        <v>0</v>
      </c>
      <c r="PML70" s="3">
        <f t="shared" si="154"/>
        <v>0</v>
      </c>
      <c r="PMM70" s="3">
        <f t="shared" si="154"/>
        <v>0</v>
      </c>
      <c r="PMN70" s="3">
        <f t="shared" si="154"/>
        <v>0</v>
      </c>
      <c r="PMO70" s="3">
        <f t="shared" si="154"/>
        <v>0</v>
      </c>
      <c r="PMP70" s="3">
        <f t="shared" si="154"/>
        <v>0</v>
      </c>
      <c r="PMQ70" s="3">
        <f t="shared" si="154"/>
        <v>0</v>
      </c>
      <c r="PMR70" s="3">
        <f t="shared" si="154"/>
        <v>0</v>
      </c>
      <c r="PMS70" s="3">
        <f t="shared" si="154"/>
        <v>0</v>
      </c>
      <c r="PMT70" s="3">
        <f t="shared" si="154"/>
        <v>0</v>
      </c>
      <c r="PMU70" s="3">
        <f t="shared" si="154"/>
        <v>0</v>
      </c>
      <c r="PMV70" s="3">
        <f t="shared" si="154"/>
        <v>0</v>
      </c>
      <c r="PMW70" s="3">
        <f t="shared" si="154"/>
        <v>0</v>
      </c>
      <c r="PMX70" s="3">
        <f t="shared" si="154"/>
        <v>0</v>
      </c>
      <c r="PMY70" s="3">
        <f t="shared" si="154"/>
        <v>0</v>
      </c>
      <c r="PMZ70" s="3">
        <f t="shared" si="154"/>
        <v>0</v>
      </c>
      <c r="PNA70" s="3">
        <f t="shared" si="154"/>
        <v>0</v>
      </c>
      <c r="PNB70" s="3">
        <f t="shared" si="154"/>
        <v>0</v>
      </c>
      <c r="PNC70" s="3">
        <f t="shared" si="154"/>
        <v>0</v>
      </c>
      <c r="PND70" s="3">
        <f t="shared" si="154"/>
        <v>0</v>
      </c>
      <c r="PNE70" s="3">
        <f t="shared" si="154"/>
        <v>0</v>
      </c>
      <c r="PNF70" s="3">
        <f t="shared" si="154"/>
        <v>0</v>
      </c>
      <c r="PNG70" s="3">
        <f t="shared" si="154"/>
        <v>0</v>
      </c>
      <c r="PNH70" s="3">
        <f t="shared" si="154"/>
        <v>0</v>
      </c>
      <c r="PNI70" s="3">
        <f t="shared" si="154"/>
        <v>0</v>
      </c>
      <c r="PNJ70" s="3">
        <f t="shared" si="154"/>
        <v>0</v>
      </c>
      <c r="PNK70" s="3">
        <f t="shared" si="154"/>
        <v>0</v>
      </c>
      <c r="PNL70" s="3">
        <f t="shared" si="154"/>
        <v>0</v>
      </c>
      <c r="PNM70" s="3">
        <f t="shared" si="154"/>
        <v>0</v>
      </c>
      <c r="PNN70" s="3">
        <f t="shared" si="154"/>
        <v>0</v>
      </c>
      <c r="PNO70" s="3">
        <f t="shared" si="154"/>
        <v>0</v>
      </c>
      <c r="PNP70" s="3">
        <f t="shared" si="154"/>
        <v>0</v>
      </c>
      <c r="PNQ70" s="3">
        <f t="shared" si="154"/>
        <v>0</v>
      </c>
      <c r="PNR70" s="3">
        <f t="shared" si="154"/>
        <v>0</v>
      </c>
      <c r="PNS70" s="3">
        <f t="shared" si="154"/>
        <v>0</v>
      </c>
      <c r="PNT70" s="3">
        <f t="shared" si="154"/>
        <v>0</v>
      </c>
      <c r="PNU70" s="3">
        <f t="shared" si="154"/>
        <v>0</v>
      </c>
      <c r="PNV70" s="3">
        <f t="shared" si="154"/>
        <v>0</v>
      </c>
      <c r="PNW70" s="3">
        <f t="shared" si="154"/>
        <v>0</v>
      </c>
      <c r="PNX70" s="3">
        <f t="shared" si="154"/>
        <v>0</v>
      </c>
      <c r="PNY70" s="3">
        <f t="shared" si="154"/>
        <v>0</v>
      </c>
      <c r="PNZ70" s="3">
        <f t="shared" si="154"/>
        <v>0</v>
      </c>
      <c r="POA70" s="3">
        <f t="shared" si="154"/>
        <v>0</v>
      </c>
      <c r="POB70" s="3">
        <f t="shared" ref="POB70:PQM70" si="155">SUM(POB59:POB68)</f>
        <v>0</v>
      </c>
      <c r="POC70" s="3">
        <f t="shared" si="155"/>
        <v>0</v>
      </c>
      <c r="POD70" s="3">
        <f t="shared" si="155"/>
        <v>0</v>
      </c>
      <c r="POE70" s="3">
        <f t="shared" si="155"/>
        <v>0</v>
      </c>
      <c r="POF70" s="3">
        <f t="shared" si="155"/>
        <v>0</v>
      </c>
      <c r="POG70" s="3">
        <f t="shared" si="155"/>
        <v>0</v>
      </c>
      <c r="POH70" s="3">
        <f t="shared" si="155"/>
        <v>0</v>
      </c>
      <c r="POI70" s="3">
        <f t="shared" si="155"/>
        <v>0</v>
      </c>
      <c r="POJ70" s="3">
        <f t="shared" si="155"/>
        <v>0</v>
      </c>
      <c r="POK70" s="3">
        <f t="shared" si="155"/>
        <v>0</v>
      </c>
      <c r="POL70" s="3">
        <f t="shared" si="155"/>
        <v>0</v>
      </c>
      <c r="POM70" s="3">
        <f t="shared" si="155"/>
        <v>0</v>
      </c>
      <c r="PON70" s="3">
        <f t="shared" si="155"/>
        <v>0</v>
      </c>
      <c r="POO70" s="3">
        <f t="shared" si="155"/>
        <v>0</v>
      </c>
      <c r="POP70" s="3">
        <f t="shared" si="155"/>
        <v>0</v>
      </c>
      <c r="POQ70" s="3">
        <f t="shared" si="155"/>
        <v>0</v>
      </c>
      <c r="POR70" s="3">
        <f t="shared" si="155"/>
        <v>0</v>
      </c>
      <c r="POS70" s="3">
        <f t="shared" si="155"/>
        <v>0</v>
      </c>
      <c r="POT70" s="3">
        <f t="shared" si="155"/>
        <v>0</v>
      </c>
      <c r="POU70" s="3">
        <f t="shared" si="155"/>
        <v>0</v>
      </c>
      <c r="POV70" s="3">
        <f t="shared" si="155"/>
        <v>0</v>
      </c>
      <c r="POW70" s="3">
        <f t="shared" si="155"/>
        <v>0</v>
      </c>
      <c r="POX70" s="3">
        <f t="shared" si="155"/>
        <v>0</v>
      </c>
      <c r="POY70" s="3">
        <f t="shared" si="155"/>
        <v>0</v>
      </c>
      <c r="POZ70" s="3">
        <f t="shared" si="155"/>
        <v>0</v>
      </c>
      <c r="PPA70" s="3">
        <f t="shared" si="155"/>
        <v>0</v>
      </c>
      <c r="PPB70" s="3">
        <f t="shared" si="155"/>
        <v>0</v>
      </c>
      <c r="PPC70" s="3">
        <f t="shared" si="155"/>
        <v>0</v>
      </c>
      <c r="PPD70" s="3">
        <f t="shared" si="155"/>
        <v>0</v>
      </c>
      <c r="PPE70" s="3">
        <f t="shared" si="155"/>
        <v>0</v>
      </c>
      <c r="PPF70" s="3">
        <f t="shared" si="155"/>
        <v>0</v>
      </c>
      <c r="PPG70" s="3">
        <f t="shared" si="155"/>
        <v>0</v>
      </c>
      <c r="PPH70" s="3">
        <f t="shared" si="155"/>
        <v>0</v>
      </c>
      <c r="PPI70" s="3">
        <f t="shared" si="155"/>
        <v>0</v>
      </c>
      <c r="PPJ70" s="3">
        <f t="shared" si="155"/>
        <v>0</v>
      </c>
      <c r="PPK70" s="3">
        <f t="shared" si="155"/>
        <v>0</v>
      </c>
      <c r="PPL70" s="3">
        <f t="shared" si="155"/>
        <v>0</v>
      </c>
      <c r="PPM70" s="3">
        <f t="shared" si="155"/>
        <v>0</v>
      </c>
      <c r="PPN70" s="3">
        <f t="shared" si="155"/>
        <v>0</v>
      </c>
      <c r="PPO70" s="3">
        <f t="shared" si="155"/>
        <v>0</v>
      </c>
      <c r="PPP70" s="3">
        <f t="shared" si="155"/>
        <v>0</v>
      </c>
      <c r="PPQ70" s="3">
        <f t="shared" si="155"/>
        <v>0</v>
      </c>
      <c r="PPR70" s="3">
        <f t="shared" si="155"/>
        <v>0</v>
      </c>
      <c r="PPS70" s="3">
        <f t="shared" si="155"/>
        <v>0</v>
      </c>
      <c r="PPT70" s="3">
        <f t="shared" si="155"/>
        <v>0</v>
      </c>
      <c r="PPU70" s="3">
        <f t="shared" si="155"/>
        <v>0</v>
      </c>
      <c r="PPV70" s="3">
        <f t="shared" si="155"/>
        <v>0</v>
      </c>
      <c r="PPW70" s="3">
        <f t="shared" si="155"/>
        <v>0</v>
      </c>
      <c r="PPX70" s="3">
        <f t="shared" si="155"/>
        <v>0</v>
      </c>
      <c r="PPY70" s="3">
        <f t="shared" si="155"/>
        <v>0</v>
      </c>
      <c r="PPZ70" s="3">
        <f t="shared" si="155"/>
        <v>0</v>
      </c>
      <c r="PQA70" s="3">
        <f t="shared" si="155"/>
        <v>0</v>
      </c>
      <c r="PQB70" s="3">
        <f t="shared" si="155"/>
        <v>0</v>
      </c>
      <c r="PQC70" s="3">
        <f t="shared" si="155"/>
        <v>0</v>
      </c>
      <c r="PQD70" s="3">
        <f t="shared" si="155"/>
        <v>0</v>
      </c>
      <c r="PQE70" s="3">
        <f t="shared" si="155"/>
        <v>0</v>
      </c>
      <c r="PQF70" s="3">
        <f t="shared" si="155"/>
        <v>0</v>
      </c>
      <c r="PQG70" s="3">
        <f t="shared" si="155"/>
        <v>0</v>
      </c>
      <c r="PQH70" s="3">
        <f t="shared" si="155"/>
        <v>0</v>
      </c>
      <c r="PQI70" s="3">
        <f t="shared" si="155"/>
        <v>0</v>
      </c>
      <c r="PQJ70" s="3">
        <f t="shared" si="155"/>
        <v>0</v>
      </c>
      <c r="PQK70" s="3">
        <f t="shared" si="155"/>
        <v>0</v>
      </c>
      <c r="PQL70" s="3">
        <f t="shared" si="155"/>
        <v>0</v>
      </c>
      <c r="PQM70" s="3">
        <f t="shared" si="155"/>
        <v>0</v>
      </c>
      <c r="PQN70" s="3">
        <f t="shared" ref="PQN70:PSY70" si="156">SUM(PQN59:PQN68)</f>
        <v>0</v>
      </c>
      <c r="PQO70" s="3">
        <f t="shared" si="156"/>
        <v>0</v>
      </c>
      <c r="PQP70" s="3">
        <f t="shared" si="156"/>
        <v>0</v>
      </c>
      <c r="PQQ70" s="3">
        <f t="shared" si="156"/>
        <v>0</v>
      </c>
      <c r="PQR70" s="3">
        <f t="shared" si="156"/>
        <v>0</v>
      </c>
      <c r="PQS70" s="3">
        <f t="shared" si="156"/>
        <v>0</v>
      </c>
      <c r="PQT70" s="3">
        <f t="shared" si="156"/>
        <v>0</v>
      </c>
      <c r="PQU70" s="3">
        <f t="shared" si="156"/>
        <v>0</v>
      </c>
      <c r="PQV70" s="3">
        <f t="shared" si="156"/>
        <v>0</v>
      </c>
      <c r="PQW70" s="3">
        <f t="shared" si="156"/>
        <v>0</v>
      </c>
      <c r="PQX70" s="3">
        <f t="shared" si="156"/>
        <v>0</v>
      </c>
      <c r="PQY70" s="3">
        <f t="shared" si="156"/>
        <v>0</v>
      </c>
      <c r="PQZ70" s="3">
        <f t="shared" si="156"/>
        <v>0</v>
      </c>
      <c r="PRA70" s="3">
        <f t="shared" si="156"/>
        <v>0</v>
      </c>
      <c r="PRB70" s="3">
        <f t="shared" si="156"/>
        <v>0</v>
      </c>
      <c r="PRC70" s="3">
        <f t="shared" si="156"/>
        <v>0</v>
      </c>
      <c r="PRD70" s="3">
        <f t="shared" si="156"/>
        <v>0</v>
      </c>
      <c r="PRE70" s="3">
        <f t="shared" si="156"/>
        <v>0</v>
      </c>
      <c r="PRF70" s="3">
        <f t="shared" si="156"/>
        <v>0</v>
      </c>
      <c r="PRG70" s="3">
        <f t="shared" si="156"/>
        <v>0</v>
      </c>
      <c r="PRH70" s="3">
        <f t="shared" si="156"/>
        <v>0</v>
      </c>
      <c r="PRI70" s="3">
        <f t="shared" si="156"/>
        <v>0</v>
      </c>
      <c r="PRJ70" s="3">
        <f t="shared" si="156"/>
        <v>0</v>
      </c>
      <c r="PRK70" s="3">
        <f t="shared" si="156"/>
        <v>0</v>
      </c>
      <c r="PRL70" s="3">
        <f t="shared" si="156"/>
        <v>0</v>
      </c>
      <c r="PRM70" s="3">
        <f t="shared" si="156"/>
        <v>0</v>
      </c>
      <c r="PRN70" s="3">
        <f t="shared" si="156"/>
        <v>0</v>
      </c>
      <c r="PRO70" s="3">
        <f t="shared" si="156"/>
        <v>0</v>
      </c>
      <c r="PRP70" s="3">
        <f t="shared" si="156"/>
        <v>0</v>
      </c>
      <c r="PRQ70" s="3">
        <f t="shared" si="156"/>
        <v>0</v>
      </c>
      <c r="PRR70" s="3">
        <f t="shared" si="156"/>
        <v>0</v>
      </c>
      <c r="PRS70" s="3">
        <f t="shared" si="156"/>
        <v>0</v>
      </c>
      <c r="PRT70" s="3">
        <f t="shared" si="156"/>
        <v>0</v>
      </c>
      <c r="PRU70" s="3">
        <f t="shared" si="156"/>
        <v>0</v>
      </c>
      <c r="PRV70" s="3">
        <f t="shared" si="156"/>
        <v>0</v>
      </c>
      <c r="PRW70" s="3">
        <f t="shared" si="156"/>
        <v>0</v>
      </c>
      <c r="PRX70" s="3">
        <f t="shared" si="156"/>
        <v>0</v>
      </c>
      <c r="PRY70" s="3">
        <f t="shared" si="156"/>
        <v>0</v>
      </c>
      <c r="PRZ70" s="3">
        <f t="shared" si="156"/>
        <v>0</v>
      </c>
      <c r="PSA70" s="3">
        <f t="shared" si="156"/>
        <v>0</v>
      </c>
      <c r="PSB70" s="3">
        <f t="shared" si="156"/>
        <v>0</v>
      </c>
      <c r="PSC70" s="3">
        <f t="shared" si="156"/>
        <v>0</v>
      </c>
      <c r="PSD70" s="3">
        <f t="shared" si="156"/>
        <v>0</v>
      </c>
      <c r="PSE70" s="3">
        <f t="shared" si="156"/>
        <v>0</v>
      </c>
      <c r="PSF70" s="3">
        <f t="shared" si="156"/>
        <v>0</v>
      </c>
      <c r="PSG70" s="3">
        <f t="shared" si="156"/>
        <v>0</v>
      </c>
      <c r="PSH70" s="3">
        <f t="shared" si="156"/>
        <v>0</v>
      </c>
      <c r="PSI70" s="3">
        <f t="shared" si="156"/>
        <v>0</v>
      </c>
      <c r="PSJ70" s="3">
        <f t="shared" si="156"/>
        <v>0</v>
      </c>
      <c r="PSK70" s="3">
        <f t="shared" si="156"/>
        <v>0</v>
      </c>
      <c r="PSL70" s="3">
        <f t="shared" si="156"/>
        <v>0</v>
      </c>
      <c r="PSM70" s="3">
        <f t="shared" si="156"/>
        <v>0</v>
      </c>
      <c r="PSN70" s="3">
        <f t="shared" si="156"/>
        <v>0</v>
      </c>
      <c r="PSO70" s="3">
        <f t="shared" si="156"/>
        <v>0</v>
      </c>
      <c r="PSP70" s="3">
        <f t="shared" si="156"/>
        <v>0</v>
      </c>
      <c r="PSQ70" s="3">
        <f t="shared" si="156"/>
        <v>0</v>
      </c>
      <c r="PSR70" s="3">
        <f t="shared" si="156"/>
        <v>0</v>
      </c>
      <c r="PSS70" s="3">
        <f t="shared" si="156"/>
        <v>0</v>
      </c>
      <c r="PST70" s="3">
        <f t="shared" si="156"/>
        <v>0</v>
      </c>
      <c r="PSU70" s="3">
        <f t="shared" si="156"/>
        <v>0</v>
      </c>
      <c r="PSV70" s="3">
        <f t="shared" si="156"/>
        <v>0</v>
      </c>
      <c r="PSW70" s="3">
        <f t="shared" si="156"/>
        <v>0</v>
      </c>
      <c r="PSX70" s="3">
        <f t="shared" si="156"/>
        <v>0</v>
      </c>
      <c r="PSY70" s="3">
        <f t="shared" si="156"/>
        <v>0</v>
      </c>
      <c r="PSZ70" s="3">
        <f t="shared" ref="PSZ70:PVK70" si="157">SUM(PSZ59:PSZ68)</f>
        <v>0</v>
      </c>
      <c r="PTA70" s="3">
        <f t="shared" si="157"/>
        <v>0</v>
      </c>
      <c r="PTB70" s="3">
        <f t="shared" si="157"/>
        <v>0</v>
      </c>
      <c r="PTC70" s="3">
        <f t="shared" si="157"/>
        <v>0</v>
      </c>
      <c r="PTD70" s="3">
        <f t="shared" si="157"/>
        <v>0</v>
      </c>
      <c r="PTE70" s="3">
        <f t="shared" si="157"/>
        <v>0</v>
      </c>
      <c r="PTF70" s="3">
        <f t="shared" si="157"/>
        <v>0</v>
      </c>
      <c r="PTG70" s="3">
        <f t="shared" si="157"/>
        <v>0</v>
      </c>
      <c r="PTH70" s="3">
        <f t="shared" si="157"/>
        <v>0</v>
      </c>
      <c r="PTI70" s="3">
        <f t="shared" si="157"/>
        <v>0</v>
      </c>
      <c r="PTJ70" s="3">
        <f t="shared" si="157"/>
        <v>0</v>
      </c>
      <c r="PTK70" s="3">
        <f t="shared" si="157"/>
        <v>0</v>
      </c>
      <c r="PTL70" s="3">
        <f t="shared" si="157"/>
        <v>0</v>
      </c>
      <c r="PTM70" s="3">
        <f t="shared" si="157"/>
        <v>0</v>
      </c>
      <c r="PTN70" s="3">
        <f t="shared" si="157"/>
        <v>0</v>
      </c>
      <c r="PTO70" s="3">
        <f t="shared" si="157"/>
        <v>0</v>
      </c>
      <c r="PTP70" s="3">
        <f t="shared" si="157"/>
        <v>0</v>
      </c>
      <c r="PTQ70" s="3">
        <f t="shared" si="157"/>
        <v>0</v>
      </c>
      <c r="PTR70" s="3">
        <f t="shared" si="157"/>
        <v>0</v>
      </c>
      <c r="PTS70" s="3">
        <f t="shared" si="157"/>
        <v>0</v>
      </c>
      <c r="PTT70" s="3">
        <f t="shared" si="157"/>
        <v>0</v>
      </c>
      <c r="PTU70" s="3">
        <f t="shared" si="157"/>
        <v>0</v>
      </c>
      <c r="PTV70" s="3">
        <f t="shared" si="157"/>
        <v>0</v>
      </c>
      <c r="PTW70" s="3">
        <f t="shared" si="157"/>
        <v>0</v>
      </c>
      <c r="PTX70" s="3">
        <f t="shared" si="157"/>
        <v>0</v>
      </c>
      <c r="PTY70" s="3">
        <f t="shared" si="157"/>
        <v>0</v>
      </c>
      <c r="PTZ70" s="3">
        <f t="shared" si="157"/>
        <v>0</v>
      </c>
      <c r="PUA70" s="3">
        <f t="shared" si="157"/>
        <v>0</v>
      </c>
      <c r="PUB70" s="3">
        <f t="shared" si="157"/>
        <v>0</v>
      </c>
      <c r="PUC70" s="3">
        <f t="shared" si="157"/>
        <v>0</v>
      </c>
      <c r="PUD70" s="3">
        <f t="shared" si="157"/>
        <v>0</v>
      </c>
      <c r="PUE70" s="3">
        <f t="shared" si="157"/>
        <v>0</v>
      </c>
      <c r="PUF70" s="3">
        <f t="shared" si="157"/>
        <v>0</v>
      </c>
      <c r="PUG70" s="3">
        <f t="shared" si="157"/>
        <v>0</v>
      </c>
      <c r="PUH70" s="3">
        <f t="shared" si="157"/>
        <v>0</v>
      </c>
      <c r="PUI70" s="3">
        <f t="shared" si="157"/>
        <v>0</v>
      </c>
      <c r="PUJ70" s="3">
        <f t="shared" si="157"/>
        <v>0</v>
      </c>
      <c r="PUK70" s="3">
        <f t="shared" si="157"/>
        <v>0</v>
      </c>
      <c r="PUL70" s="3">
        <f t="shared" si="157"/>
        <v>0</v>
      </c>
      <c r="PUM70" s="3">
        <f t="shared" si="157"/>
        <v>0</v>
      </c>
      <c r="PUN70" s="3">
        <f t="shared" si="157"/>
        <v>0</v>
      </c>
      <c r="PUO70" s="3">
        <f t="shared" si="157"/>
        <v>0</v>
      </c>
      <c r="PUP70" s="3">
        <f t="shared" si="157"/>
        <v>0</v>
      </c>
      <c r="PUQ70" s="3">
        <f t="shared" si="157"/>
        <v>0</v>
      </c>
      <c r="PUR70" s="3">
        <f t="shared" si="157"/>
        <v>0</v>
      </c>
      <c r="PUS70" s="3">
        <f t="shared" si="157"/>
        <v>0</v>
      </c>
      <c r="PUT70" s="3">
        <f t="shared" si="157"/>
        <v>0</v>
      </c>
      <c r="PUU70" s="3">
        <f t="shared" si="157"/>
        <v>0</v>
      </c>
      <c r="PUV70" s="3">
        <f t="shared" si="157"/>
        <v>0</v>
      </c>
      <c r="PUW70" s="3">
        <f t="shared" si="157"/>
        <v>0</v>
      </c>
      <c r="PUX70" s="3">
        <f t="shared" si="157"/>
        <v>0</v>
      </c>
      <c r="PUY70" s="3">
        <f t="shared" si="157"/>
        <v>0</v>
      </c>
      <c r="PUZ70" s="3">
        <f t="shared" si="157"/>
        <v>0</v>
      </c>
      <c r="PVA70" s="3">
        <f t="shared" si="157"/>
        <v>0</v>
      </c>
      <c r="PVB70" s="3">
        <f t="shared" si="157"/>
        <v>0</v>
      </c>
      <c r="PVC70" s="3">
        <f t="shared" si="157"/>
        <v>0</v>
      </c>
      <c r="PVD70" s="3">
        <f t="shared" si="157"/>
        <v>0</v>
      </c>
      <c r="PVE70" s="3">
        <f t="shared" si="157"/>
        <v>0</v>
      </c>
      <c r="PVF70" s="3">
        <f t="shared" si="157"/>
        <v>0</v>
      </c>
      <c r="PVG70" s="3">
        <f t="shared" si="157"/>
        <v>0</v>
      </c>
      <c r="PVH70" s="3">
        <f t="shared" si="157"/>
        <v>0</v>
      </c>
      <c r="PVI70" s="3">
        <f t="shared" si="157"/>
        <v>0</v>
      </c>
      <c r="PVJ70" s="3">
        <f t="shared" si="157"/>
        <v>0</v>
      </c>
      <c r="PVK70" s="3">
        <f t="shared" si="157"/>
        <v>0</v>
      </c>
      <c r="PVL70" s="3">
        <f t="shared" ref="PVL70:PXW70" si="158">SUM(PVL59:PVL68)</f>
        <v>0</v>
      </c>
      <c r="PVM70" s="3">
        <f t="shared" si="158"/>
        <v>0</v>
      </c>
      <c r="PVN70" s="3">
        <f t="shared" si="158"/>
        <v>0</v>
      </c>
      <c r="PVO70" s="3">
        <f t="shared" si="158"/>
        <v>0</v>
      </c>
      <c r="PVP70" s="3">
        <f t="shared" si="158"/>
        <v>0</v>
      </c>
      <c r="PVQ70" s="3">
        <f t="shared" si="158"/>
        <v>0</v>
      </c>
      <c r="PVR70" s="3">
        <f t="shared" si="158"/>
        <v>0</v>
      </c>
      <c r="PVS70" s="3">
        <f t="shared" si="158"/>
        <v>0</v>
      </c>
      <c r="PVT70" s="3">
        <f t="shared" si="158"/>
        <v>0</v>
      </c>
      <c r="PVU70" s="3">
        <f t="shared" si="158"/>
        <v>0</v>
      </c>
      <c r="PVV70" s="3">
        <f t="shared" si="158"/>
        <v>0</v>
      </c>
      <c r="PVW70" s="3">
        <f t="shared" si="158"/>
        <v>0</v>
      </c>
      <c r="PVX70" s="3">
        <f t="shared" si="158"/>
        <v>0</v>
      </c>
      <c r="PVY70" s="3">
        <f t="shared" si="158"/>
        <v>0</v>
      </c>
      <c r="PVZ70" s="3">
        <f t="shared" si="158"/>
        <v>0</v>
      </c>
      <c r="PWA70" s="3">
        <f t="shared" si="158"/>
        <v>0</v>
      </c>
      <c r="PWB70" s="3">
        <f t="shared" si="158"/>
        <v>0</v>
      </c>
      <c r="PWC70" s="3">
        <f t="shared" si="158"/>
        <v>0</v>
      </c>
      <c r="PWD70" s="3">
        <f t="shared" si="158"/>
        <v>0</v>
      </c>
      <c r="PWE70" s="3">
        <f t="shared" si="158"/>
        <v>0</v>
      </c>
      <c r="PWF70" s="3">
        <f t="shared" si="158"/>
        <v>0</v>
      </c>
      <c r="PWG70" s="3">
        <f t="shared" si="158"/>
        <v>0</v>
      </c>
      <c r="PWH70" s="3">
        <f t="shared" si="158"/>
        <v>0</v>
      </c>
      <c r="PWI70" s="3">
        <f t="shared" si="158"/>
        <v>0</v>
      </c>
      <c r="PWJ70" s="3">
        <f t="shared" si="158"/>
        <v>0</v>
      </c>
      <c r="PWK70" s="3">
        <f t="shared" si="158"/>
        <v>0</v>
      </c>
      <c r="PWL70" s="3">
        <f t="shared" si="158"/>
        <v>0</v>
      </c>
      <c r="PWM70" s="3">
        <f t="shared" si="158"/>
        <v>0</v>
      </c>
      <c r="PWN70" s="3">
        <f t="shared" si="158"/>
        <v>0</v>
      </c>
      <c r="PWO70" s="3">
        <f t="shared" si="158"/>
        <v>0</v>
      </c>
      <c r="PWP70" s="3">
        <f t="shared" si="158"/>
        <v>0</v>
      </c>
      <c r="PWQ70" s="3">
        <f t="shared" si="158"/>
        <v>0</v>
      </c>
      <c r="PWR70" s="3">
        <f t="shared" si="158"/>
        <v>0</v>
      </c>
      <c r="PWS70" s="3">
        <f t="shared" si="158"/>
        <v>0</v>
      </c>
      <c r="PWT70" s="3">
        <f t="shared" si="158"/>
        <v>0</v>
      </c>
      <c r="PWU70" s="3">
        <f t="shared" si="158"/>
        <v>0</v>
      </c>
      <c r="PWV70" s="3">
        <f t="shared" si="158"/>
        <v>0</v>
      </c>
      <c r="PWW70" s="3">
        <f t="shared" si="158"/>
        <v>0</v>
      </c>
      <c r="PWX70" s="3">
        <f t="shared" si="158"/>
        <v>0</v>
      </c>
      <c r="PWY70" s="3">
        <f t="shared" si="158"/>
        <v>0</v>
      </c>
      <c r="PWZ70" s="3">
        <f t="shared" si="158"/>
        <v>0</v>
      </c>
      <c r="PXA70" s="3">
        <f t="shared" si="158"/>
        <v>0</v>
      </c>
      <c r="PXB70" s="3">
        <f t="shared" si="158"/>
        <v>0</v>
      </c>
      <c r="PXC70" s="3">
        <f t="shared" si="158"/>
        <v>0</v>
      </c>
      <c r="PXD70" s="3">
        <f t="shared" si="158"/>
        <v>0</v>
      </c>
      <c r="PXE70" s="3">
        <f t="shared" si="158"/>
        <v>0</v>
      </c>
      <c r="PXF70" s="3">
        <f t="shared" si="158"/>
        <v>0</v>
      </c>
      <c r="PXG70" s="3">
        <f t="shared" si="158"/>
        <v>0</v>
      </c>
      <c r="PXH70" s="3">
        <f t="shared" si="158"/>
        <v>0</v>
      </c>
      <c r="PXI70" s="3">
        <f t="shared" si="158"/>
        <v>0</v>
      </c>
      <c r="PXJ70" s="3">
        <f t="shared" si="158"/>
        <v>0</v>
      </c>
      <c r="PXK70" s="3">
        <f t="shared" si="158"/>
        <v>0</v>
      </c>
      <c r="PXL70" s="3">
        <f t="shared" si="158"/>
        <v>0</v>
      </c>
      <c r="PXM70" s="3">
        <f t="shared" si="158"/>
        <v>0</v>
      </c>
      <c r="PXN70" s="3">
        <f t="shared" si="158"/>
        <v>0</v>
      </c>
      <c r="PXO70" s="3">
        <f t="shared" si="158"/>
        <v>0</v>
      </c>
      <c r="PXP70" s="3">
        <f t="shared" si="158"/>
        <v>0</v>
      </c>
      <c r="PXQ70" s="3">
        <f t="shared" si="158"/>
        <v>0</v>
      </c>
      <c r="PXR70" s="3">
        <f t="shared" si="158"/>
        <v>0</v>
      </c>
      <c r="PXS70" s="3">
        <f t="shared" si="158"/>
        <v>0</v>
      </c>
      <c r="PXT70" s="3">
        <f t="shared" si="158"/>
        <v>0</v>
      </c>
      <c r="PXU70" s="3">
        <f t="shared" si="158"/>
        <v>0</v>
      </c>
      <c r="PXV70" s="3">
        <f t="shared" si="158"/>
        <v>0</v>
      </c>
      <c r="PXW70" s="3">
        <f t="shared" si="158"/>
        <v>0</v>
      </c>
      <c r="PXX70" s="3">
        <f t="shared" ref="PXX70:QAI70" si="159">SUM(PXX59:PXX68)</f>
        <v>0</v>
      </c>
      <c r="PXY70" s="3">
        <f t="shared" si="159"/>
        <v>0</v>
      </c>
      <c r="PXZ70" s="3">
        <f t="shared" si="159"/>
        <v>0</v>
      </c>
      <c r="PYA70" s="3">
        <f t="shared" si="159"/>
        <v>0</v>
      </c>
      <c r="PYB70" s="3">
        <f t="shared" si="159"/>
        <v>0</v>
      </c>
      <c r="PYC70" s="3">
        <f t="shared" si="159"/>
        <v>0</v>
      </c>
      <c r="PYD70" s="3">
        <f t="shared" si="159"/>
        <v>0</v>
      </c>
      <c r="PYE70" s="3">
        <f t="shared" si="159"/>
        <v>0</v>
      </c>
      <c r="PYF70" s="3">
        <f t="shared" si="159"/>
        <v>0</v>
      </c>
      <c r="PYG70" s="3">
        <f t="shared" si="159"/>
        <v>0</v>
      </c>
      <c r="PYH70" s="3">
        <f t="shared" si="159"/>
        <v>0</v>
      </c>
      <c r="PYI70" s="3">
        <f t="shared" si="159"/>
        <v>0</v>
      </c>
      <c r="PYJ70" s="3">
        <f t="shared" si="159"/>
        <v>0</v>
      </c>
      <c r="PYK70" s="3">
        <f t="shared" si="159"/>
        <v>0</v>
      </c>
      <c r="PYL70" s="3">
        <f t="shared" si="159"/>
        <v>0</v>
      </c>
      <c r="PYM70" s="3">
        <f t="shared" si="159"/>
        <v>0</v>
      </c>
      <c r="PYN70" s="3">
        <f t="shared" si="159"/>
        <v>0</v>
      </c>
      <c r="PYO70" s="3">
        <f t="shared" si="159"/>
        <v>0</v>
      </c>
      <c r="PYP70" s="3">
        <f t="shared" si="159"/>
        <v>0</v>
      </c>
      <c r="PYQ70" s="3">
        <f t="shared" si="159"/>
        <v>0</v>
      </c>
      <c r="PYR70" s="3">
        <f t="shared" si="159"/>
        <v>0</v>
      </c>
      <c r="PYS70" s="3">
        <f t="shared" si="159"/>
        <v>0</v>
      </c>
      <c r="PYT70" s="3">
        <f t="shared" si="159"/>
        <v>0</v>
      </c>
      <c r="PYU70" s="3">
        <f t="shared" si="159"/>
        <v>0</v>
      </c>
      <c r="PYV70" s="3">
        <f t="shared" si="159"/>
        <v>0</v>
      </c>
      <c r="PYW70" s="3">
        <f t="shared" si="159"/>
        <v>0</v>
      </c>
      <c r="PYX70" s="3">
        <f t="shared" si="159"/>
        <v>0</v>
      </c>
      <c r="PYY70" s="3">
        <f t="shared" si="159"/>
        <v>0</v>
      </c>
      <c r="PYZ70" s="3">
        <f t="shared" si="159"/>
        <v>0</v>
      </c>
      <c r="PZA70" s="3">
        <f t="shared" si="159"/>
        <v>0</v>
      </c>
      <c r="PZB70" s="3">
        <f t="shared" si="159"/>
        <v>0</v>
      </c>
      <c r="PZC70" s="3">
        <f t="shared" si="159"/>
        <v>0</v>
      </c>
      <c r="PZD70" s="3">
        <f t="shared" si="159"/>
        <v>0</v>
      </c>
      <c r="PZE70" s="3">
        <f t="shared" si="159"/>
        <v>0</v>
      </c>
      <c r="PZF70" s="3">
        <f t="shared" si="159"/>
        <v>0</v>
      </c>
      <c r="PZG70" s="3">
        <f t="shared" si="159"/>
        <v>0</v>
      </c>
      <c r="PZH70" s="3">
        <f t="shared" si="159"/>
        <v>0</v>
      </c>
      <c r="PZI70" s="3">
        <f t="shared" si="159"/>
        <v>0</v>
      </c>
      <c r="PZJ70" s="3">
        <f t="shared" si="159"/>
        <v>0</v>
      </c>
      <c r="PZK70" s="3">
        <f t="shared" si="159"/>
        <v>0</v>
      </c>
      <c r="PZL70" s="3">
        <f t="shared" si="159"/>
        <v>0</v>
      </c>
      <c r="PZM70" s="3">
        <f t="shared" si="159"/>
        <v>0</v>
      </c>
      <c r="PZN70" s="3">
        <f t="shared" si="159"/>
        <v>0</v>
      </c>
      <c r="PZO70" s="3">
        <f t="shared" si="159"/>
        <v>0</v>
      </c>
      <c r="PZP70" s="3">
        <f t="shared" si="159"/>
        <v>0</v>
      </c>
      <c r="PZQ70" s="3">
        <f t="shared" si="159"/>
        <v>0</v>
      </c>
      <c r="PZR70" s="3">
        <f t="shared" si="159"/>
        <v>0</v>
      </c>
      <c r="PZS70" s="3">
        <f t="shared" si="159"/>
        <v>0</v>
      </c>
      <c r="PZT70" s="3">
        <f t="shared" si="159"/>
        <v>0</v>
      </c>
      <c r="PZU70" s="3">
        <f t="shared" si="159"/>
        <v>0</v>
      </c>
      <c r="PZV70" s="3">
        <f t="shared" si="159"/>
        <v>0</v>
      </c>
      <c r="PZW70" s="3">
        <f t="shared" si="159"/>
        <v>0</v>
      </c>
      <c r="PZX70" s="3">
        <f t="shared" si="159"/>
        <v>0</v>
      </c>
      <c r="PZY70" s="3">
        <f t="shared" si="159"/>
        <v>0</v>
      </c>
      <c r="PZZ70" s="3">
        <f t="shared" si="159"/>
        <v>0</v>
      </c>
      <c r="QAA70" s="3">
        <f t="shared" si="159"/>
        <v>0</v>
      </c>
      <c r="QAB70" s="3">
        <f t="shared" si="159"/>
        <v>0</v>
      </c>
      <c r="QAC70" s="3">
        <f t="shared" si="159"/>
        <v>0</v>
      </c>
      <c r="QAD70" s="3">
        <f t="shared" si="159"/>
        <v>0</v>
      </c>
      <c r="QAE70" s="3">
        <f t="shared" si="159"/>
        <v>0</v>
      </c>
      <c r="QAF70" s="3">
        <f t="shared" si="159"/>
        <v>0</v>
      </c>
      <c r="QAG70" s="3">
        <f t="shared" si="159"/>
        <v>0</v>
      </c>
      <c r="QAH70" s="3">
        <f t="shared" si="159"/>
        <v>0</v>
      </c>
      <c r="QAI70" s="3">
        <f t="shared" si="159"/>
        <v>0</v>
      </c>
      <c r="QAJ70" s="3">
        <f t="shared" ref="QAJ70:QCU70" si="160">SUM(QAJ59:QAJ68)</f>
        <v>0</v>
      </c>
      <c r="QAK70" s="3">
        <f t="shared" si="160"/>
        <v>0</v>
      </c>
      <c r="QAL70" s="3">
        <f t="shared" si="160"/>
        <v>0</v>
      </c>
      <c r="QAM70" s="3">
        <f t="shared" si="160"/>
        <v>0</v>
      </c>
      <c r="QAN70" s="3">
        <f t="shared" si="160"/>
        <v>0</v>
      </c>
      <c r="QAO70" s="3">
        <f t="shared" si="160"/>
        <v>0</v>
      </c>
      <c r="QAP70" s="3">
        <f t="shared" si="160"/>
        <v>0</v>
      </c>
      <c r="QAQ70" s="3">
        <f t="shared" si="160"/>
        <v>0</v>
      </c>
      <c r="QAR70" s="3">
        <f t="shared" si="160"/>
        <v>0</v>
      </c>
      <c r="QAS70" s="3">
        <f t="shared" si="160"/>
        <v>0</v>
      </c>
      <c r="QAT70" s="3">
        <f t="shared" si="160"/>
        <v>0</v>
      </c>
      <c r="QAU70" s="3">
        <f t="shared" si="160"/>
        <v>0</v>
      </c>
      <c r="QAV70" s="3">
        <f t="shared" si="160"/>
        <v>0</v>
      </c>
      <c r="QAW70" s="3">
        <f t="shared" si="160"/>
        <v>0</v>
      </c>
      <c r="QAX70" s="3">
        <f t="shared" si="160"/>
        <v>0</v>
      </c>
      <c r="QAY70" s="3">
        <f t="shared" si="160"/>
        <v>0</v>
      </c>
      <c r="QAZ70" s="3">
        <f t="shared" si="160"/>
        <v>0</v>
      </c>
      <c r="QBA70" s="3">
        <f t="shared" si="160"/>
        <v>0</v>
      </c>
      <c r="QBB70" s="3">
        <f t="shared" si="160"/>
        <v>0</v>
      </c>
      <c r="QBC70" s="3">
        <f t="shared" si="160"/>
        <v>0</v>
      </c>
      <c r="QBD70" s="3">
        <f t="shared" si="160"/>
        <v>0</v>
      </c>
      <c r="QBE70" s="3">
        <f t="shared" si="160"/>
        <v>0</v>
      </c>
      <c r="QBF70" s="3">
        <f t="shared" si="160"/>
        <v>0</v>
      </c>
      <c r="QBG70" s="3">
        <f t="shared" si="160"/>
        <v>0</v>
      </c>
      <c r="QBH70" s="3">
        <f t="shared" si="160"/>
        <v>0</v>
      </c>
      <c r="QBI70" s="3">
        <f t="shared" si="160"/>
        <v>0</v>
      </c>
      <c r="QBJ70" s="3">
        <f t="shared" si="160"/>
        <v>0</v>
      </c>
      <c r="QBK70" s="3">
        <f t="shared" si="160"/>
        <v>0</v>
      </c>
      <c r="QBL70" s="3">
        <f t="shared" si="160"/>
        <v>0</v>
      </c>
      <c r="QBM70" s="3">
        <f t="shared" si="160"/>
        <v>0</v>
      </c>
      <c r="QBN70" s="3">
        <f t="shared" si="160"/>
        <v>0</v>
      </c>
      <c r="QBO70" s="3">
        <f t="shared" si="160"/>
        <v>0</v>
      </c>
      <c r="QBP70" s="3">
        <f t="shared" si="160"/>
        <v>0</v>
      </c>
      <c r="QBQ70" s="3">
        <f t="shared" si="160"/>
        <v>0</v>
      </c>
      <c r="QBR70" s="3">
        <f t="shared" si="160"/>
        <v>0</v>
      </c>
      <c r="QBS70" s="3">
        <f t="shared" si="160"/>
        <v>0</v>
      </c>
      <c r="QBT70" s="3">
        <f t="shared" si="160"/>
        <v>0</v>
      </c>
      <c r="QBU70" s="3">
        <f t="shared" si="160"/>
        <v>0</v>
      </c>
      <c r="QBV70" s="3">
        <f t="shared" si="160"/>
        <v>0</v>
      </c>
      <c r="QBW70" s="3">
        <f t="shared" si="160"/>
        <v>0</v>
      </c>
      <c r="QBX70" s="3">
        <f t="shared" si="160"/>
        <v>0</v>
      </c>
      <c r="QBY70" s="3">
        <f t="shared" si="160"/>
        <v>0</v>
      </c>
      <c r="QBZ70" s="3">
        <f t="shared" si="160"/>
        <v>0</v>
      </c>
      <c r="QCA70" s="3">
        <f t="shared" si="160"/>
        <v>0</v>
      </c>
      <c r="QCB70" s="3">
        <f t="shared" si="160"/>
        <v>0</v>
      </c>
      <c r="QCC70" s="3">
        <f t="shared" si="160"/>
        <v>0</v>
      </c>
      <c r="QCD70" s="3">
        <f t="shared" si="160"/>
        <v>0</v>
      </c>
      <c r="QCE70" s="3">
        <f t="shared" si="160"/>
        <v>0</v>
      </c>
      <c r="QCF70" s="3">
        <f t="shared" si="160"/>
        <v>0</v>
      </c>
      <c r="QCG70" s="3">
        <f t="shared" si="160"/>
        <v>0</v>
      </c>
      <c r="QCH70" s="3">
        <f t="shared" si="160"/>
        <v>0</v>
      </c>
      <c r="QCI70" s="3">
        <f t="shared" si="160"/>
        <v>0</v>
      </c>
      <c r="QCJ70" s="3">
        <f t="shared" si="160"/>
        <v>0</v>
      </c>
      <c r="QCK70" s="3">
        <f t="shared" si="160"/>
        <v>0</v>
      </c>
      <c r="QCL70" s="3">
        <f t="shared" si="160"/>
        <v>0</v>
      </c>
      <c r="QCM70" s="3">
        <f t="shared" si="160"/>
        <v>0</v>
      </c>
      <c r="QCN70" s="3">
        <f t="shared" si="160"/>
        <v>0</v>
      </c>
      <c r="QCO70" s="3">
        <f t="shared" si="160"/>
        <v>0</v>
      </c>
      <c r="QCP70" s="3">
        <f t="shared" si="160"/>
        <v>0</v>
      </c>
      <c r="QCQ70" s="3">
        <f t="shared" si="160"/>
        <v>0</v>
      </c>
      <c r="QCR70" s="3">
        <f t="shared" si="160"/>
        <v>0</v>
      </c>
      <c r="QCS70" s="3">
        <f t="shared" si="160"/>
        <v>0</v>
      </c>
      <c r="QCT70" s="3">
        <f t="shared" si="160"/>
        <v>0</v>
      </c>
      <c r="QCU70" s="3">
        <f t="shared" si="160"/>
        <v>0</v>
      </c>
      <c r="QCV70" s="3">
        <f t="shared" ref="QCV70:QFG70" si="161">SUM(QCV59:QCV68)</f>
        <v>0</v>
      </c>
      <c r="QCW70" s="3">
        <f t="shared" si="161"/>
        <v>0</v>
      </c>
      <c r="QCX70" s="3">
        <f t="shared" si="161"/>
        <v>0</v>
      </c>
      <c r="QCY70" s="3">
        <f t="shared" si="161"/>
        <v>0</v>
      </c>
      <c r="QCZ70" s="3">
        <f t="shared" si="161"/>
        <v>0</v>
      </c>
      <c r="QDA70" s="3">
        <f t="shared" si="161"/>
        <v>0</v>
      </c>
      <c r="QDB70" s="3">
        <f t="shared" si="161"/>
        <v>0</v>
      </c>
      <c r="QDC70" s="3">
        <f t="shared" si="161"/>
        <v>0</v>
      </c>
      <c r="QDD70" s="3">
        <f t="shared" si="161"/>
        <v>0</v>
      </c>
      <c r="QDE70" s="3">
        <f t="shared" si="161"/>
        <v>0</v>
      </c>
      <c r="QDF70" s="3">
        <f t="shared" si="161"/>
        <v>0</v>
      </c>
      <c r="QDG70" s="3">
        <f t="shared" si="161"/>
        <v>0</v>
      </c>
      <c r="QDH70" s="3">
        <f t="shared" si="161"/>
        <v>0</v>
      </c>
      <c r="QDI70" s="3">
        <f t="shared" si="161"/>
        <v>0</v>
      </c>
      <c r="QDJ70" s="3">
        <f t="shared" si="161"/>
        <v>0</v>
      </c>
      <c r="QDK70" s="3">
        <f t="shared" si="161"/>
        <v>0</v>
      </c>
      <c r="QDL70" s="3">
        <f t="shared" si="161"/>
        <v>0</v>
      </c>
      <c r="QDM70" s="3">
        <f t="shared" si="161"/>
        <v>0</v>
      </c>
      <c r="QDN70" s="3">
        <f t="shared" si="161"/>
        <v>0</v>
      </c>
      <c r="QDO70" s="3">
        <f t="shared" si="161"/>
        <v>0</v>
      </c>
      <c r="QDP70" s="3">
        <f t="shared" si="161"/>
        <v>0</v>
      </c>
      <c r="QDQ70" s="3">
        <f t="shared" si="161"/>
        <v>0</v>
      </c>
      <c r="QDR70" s="3">
        <f t="shared" si="161"/>
        <v>0</v>
      </c>
      <c r="QDS70" s="3">
        <f t="shared" si="161"/>
        <v>0</v>
      </c>
      <c r="QDT70" s="3">
        <f t="shared" si="161"/>
        <v>0</v>
      </c>
      <c r="QDU70" s="3">
        <f t="shared" si="161"/>
        <v>0</v>
      </c>
      <c r="QDV70" s="3">
        <f t="shared" si="161"/>
        <v>0</v>
      </c>
      <c r="QDW70" s="3">
        <f t="shared" si="161"/>
        <v>0</v>
      </c>
      <c r="QDX70" s="3">
        <f t="shared" si="161"/>
        <v>0</v>
      </c>
      <c r="QDY70" s="3">
        <f t="shared" si="161"/>
        <v>0</v>
      </c>
      <c r="QDZ70" s="3">
        <f t="shared" si="161"/>
        <v>0</v>
      </c>
      <c r="QEA70" s="3">
        <f t="shared" si="161"/>
        <v>0</v>
      </c>
      <c r="QEB70" s="3">
        <f t="shared" si="161"/>
        <v>0</v>
      </c>
      <c r="QEC70" s="3">
        <f t="shared" si="161"/>
        <v>0</v>
      </c>
      <c r="QED70" s="3">
        <f t="shared" si="161"/>
        <v>0</v>
      </c>
      <c r="QEE70" s="3">
        <f t="shared" si="161"/>
        <v>0</v>
      </c>
      <c r="QEF70" s="3">
        <f t="shared" si="161"/>
        <v>0</v>
      </c>
      <c r="QEG70" s="3">
        <f t="shared" si="161"/>
        <v>0</v>
      </c>
      <c r="QEH70" s="3">
        <f t="shared" si="161"/>
        <v>0</v>
      </c>
      <c r="QEI70" s="3">
        <f t="shared" si="161"/>
        <v>0</v>
      </c>
      <c r="QEJ70" s="3">
        <f t="shared" si="161"/>
        <v>0</v>
      </c>
      <c r="QEK70" s="3">
        <f t="shared" si="161"/>
        <v>0</v>
      </c>
      <c r="QEL70" s="3">
        <f t="shared" si="161"/>
        <v>0</v>
      </c>
      <c r="QEM70" s="3">
        <f t="shared" si="161"/>
        <v>0</v>
      </c>
      <c r="QEN70" s="3">
        <f t="shared" si="161"/>
        <v>0</v>
      </c>
      <c r="QEO70" s="3">
        <f t="shared" si="161"/>
        <v>0</v>
      </c>
      <c r="QEP70" s="3">
        <f t="shared" si="161"/>
        <v>0</v>
      </c>
      <c r="QEQ70" s="3">
        <f t="shared" si="161"/>
        <v>0</v>
      </c>
      <c r="QER70" s="3">
        <f t="shared" si="161"/>
        <v>0</v>
      </c>
      <c r="QES70" s="3">
        <f t="shared" si="161"/>
        <v>0</v>
      </c>
      <c r="QET70" s="3">
        <f t="shared" si="161"/>
        <v>0</v>
      </c>
      <c r="QEU70" s="3">
        <f t="shared" si="161"/>
        <v>0</v>
      </c>
      <c r="QEV70" s="3">
        <f t="shared" si="161"/>
        <v>0</v>
      </c>
      <c r="QEW70" s="3">
        <f t="shared" si="161"/>
        <v>0</v>
      </c>
      <c r="QEX70" s="3">
        <f t="shared" si="161"/>
        <v>0</v>
      </c>
      <c r="QEY70" s="3">
        <f t="shared" si="161"/>
        <v>0</v>
      </c>
      <c r="QEZ70" s="3">
        <f t="shared" si="161"/>
        <v>0</v>
      </c>
      <c r="QFA70" s="3">
        <f t="shared" si="161"/>
        <v>0</v>
      </c>
      <c r="QFB70" s="3">
        <f t="shared" si="161"/>
        <v>0</v>
      </c>
      <c r="QFC70" s="3">
        <f t="shared" si="161"/>
        <v>0</v>
      </c>
      <c r="QFD70" s="3">
        <f t="shared" si="161"/>
        <v>0</v>
      </c>
      <c r="QFE70" s="3">
        <f t="shared" si="161"/>
        <v>0</v>
      </c>
      <c r="QFF70" s="3">
        <f t="shared" si="161"/>
        <v>0</v>
      </c>
      <c r="QFG70" s="3">
        <f t="shared" si="161"/>
        <v>0</v>
      </c>
      <c r="QFH70" s="3">
        <f t="shared" ref="QFH70:QHS70" si="162">SUM(QFH59:QFH68)</f>
        <v>0</v>
      </c>
      <c r="QFI70" s="3">
        <f t="shared" si="162"/>
        <v>0</v>
      </c>
      <c r="QFJ70" s="3">
        <f t="shared" si="162"/>
        <v>0</v>
      </c>
      <c r="QFK70" s="3">
        <f t="shared" si="162"/>
        <v>0</v>
      </c>
      <c r="QFL70" s="3">
        <f t="shared" si="162"/>
        <v>0</v>
      </c>
      <c r="QFM70" s="3">
        <f t="shared" si="162"/>
        <v>0</v>
      </c>
      <c r="QFN70" s="3">
        <f t="shared" si="162"/>
        <v>0</v>
      </c>
      <c r="QFO70" s="3">
        <f t="shared" si="162"/>
        <v>0</v>
      </c>
      <c r="QFP70" s="3">
        <f t="shared" si="162"/>
        <v>0</v>
      </c>
      <c r="QFQ70" s="3">
        <f t="shared" si="162"/>
        <v>0</v>
      </c>
      <c r="QFR70" s="3">
        <f t="shared" si="162"/>
        <v>0</v>
      </c>
      <c r="QFS70" s="3">
        <f t="shared" si="162"/>
        <v>0</v>
      </c>
      <c r="QFT70" s="3">
        <f t="shared" si="162"/>
        <v>0</v>
      </c>
      <c r="QFU70" s="3">
        <f t="shared" si="162"/>
        <v>0</v>
      </c>
      <c r="QFV70" s="3">
        <f t="shared" si="162"/>
        <v>0</v>
      </c>
      <c r="QFW70" s="3">
        <f t="shared" si="162"/>
        <v>0</v>
      </c>
      <c r="QFX70" s="3">
        <f t="shared" si="162"/>
        <v>0</v>
      </c>
      <c r="QFY70" s="3">
        <f t="shared" si="162"/>
        <v>0</v>
      </c>
      <c r="QFZ70" s="3">
        <f t="shared" si="162"/>
        <v>0</v>
      </c>
      <c r="QGA70" s="3">
        <f t="shared" si="162"/>
        <v>0</v>
      </c>
      <c r="QGB70" s="3">
        <f t="shared" si="162"/>
        <v>0</v>
      </c>
      <c r="QGC70" s="3">
        <f t="shared" si="162"/>
        <v>0</v>
      </c>
      <c r="QGD70" s="3">
        <f t="shared" si="162"/>
        <v>0</v>
      </c>
      <c r="QGE70" s="3">
        <f t="shared" si="162"/>
        <v>0</v>
      </c>
      <c r="QGF70" s="3">
        <f t="shared" si="162"/>
        <v>0</v>
      </c>
      <c r="QGG70" s="3">
        <f t="shared" si="162"/>
        <v>0</v>
      </c>
      <c r="QGH70" s="3">
        <f t="shared" si="162"/>
        <v>0</v>
      </c>
      <c r="QGI70" s="3">
        <f t="shared" si="162"/>
        <v>0</v>
      </c>
      <c r="QGJ70" s="3">
        <f t="shared" si="162"/>
        <v>0</v>
      </c>
      <c r="QGK70" s="3">
        <f t="shared" si="162"/>
        <v>0</v>
      </c>
      <c r="QGL70" s="3">
        <f t="shared" si="162"/>
        <v>0</v>
      </c>
      <c r="QGM70" s="3">
        <f t="shared" si="162"/>
        <v>0</v>
      </c>
      <c r="QGN70" s="3">
        <f t="shared" si="162"/>
        <v>0</v>
      </c>
      <c r="QGO70" s="3">
        <f t="shared" si="162"/>
        <v>0</v>
      </c>
      <c r="QGP70" s="3">
        <f t="shared" si="162"/>
        <v>0</v>
      </c>
      <c r="QGQ70" s="3">
        <f t="shared" si="162"/>
        <v>0</v>
      </c>
      <c r="QGR70" s="3">
        <f t="shared" si="162"/>
        <v>0</v>
      </c>
      <c r="QGS70" s="3">
        <f t="shared" si="162"/>
        <v>0</v>
      </c>
      <c r="QGT70" s="3">
        <f t="shared" si="162"/>
        <v>0</v>
      </c>
      <c r="QGU70" s="3">
        <f t="shared" si="162"/>
        <v>0</v>
      </c>
      <c r="QGV70" s="3">
        <f t="shared" si="162"/>
        <v>0</v>
      </c>
      <c r="QGW70" s="3">
        <f t="shared" si="162"/>
        <v>0</v>
      </c>
      <c r="QGX70" s="3">
        <f t="shared" si="162"/>
        <v>0</v>
      </c>
      <c r="QGY70" s="3">
        <f t="shared" si="162"/>
        <v>0</v>
      </c>
      <c r="QGZ70" s="3">
        <f t="shared" si="162"/>
        <v>0</v>
      </c>
      <c r="QHA70" s="3">
        <f t="shared" si="162"/>
        <v>0</v>
      </c>
      <c r="QHB70" s="3">
        <f t="shared" si="162"/>
        <v>0</v>
      </c>
      <c r="QHC70" s="3">
        <f t="shared" si="162"/>
        <v>0</v>
      </c>
      <c r="QHD70" s="3">
        <f t="shared" si="162"/>
        <v>0</v>
      </c>
      <c r="QHE70" s="3">
        <f t="shared" si="162"/>
        <v>0</v>
      </c>
      <c r="QHF70" s="3">
        <f t="shared" si="162"/>
        <v>0</v>
      </c>
      <c r="QHG70" s="3">
        <f t="shared" si="162"/>
        <v>0</v>
      </c>
      <c r="QHH70" s="3">
        <f t="shared" si="162"/>
        <v>0</v>
      </c>
      <c r="QHI70" s="3">
        <f t="shared" si="162"/>
        <v>0</v>
      </c>
      <c r="QHJ70" s="3">
        <f t="shared" si="162"/>
        <v>0</v>
      </c>
      <c r="QHK70" s="3">
        <f t="shared" si="162"/>
        <v>0</v>
      </c>
      <c r="QHL70" s="3">
        <f t="shared" si="162"/>
        <v>0</v>
      </c>
      <c r="QHM70" s="3">
        <f t="shared" si="162"/>
        <v>0</v>
      </c>
      <c r="QHN70" s="3">
        <f t="shared" si="162"/>
        <v>0</v>
      </c>
      <c r="QHO70" s="3">
        <f t="shared" si="162"/>
        <v>0</v>
      </c>
      <c r="QHP70" s="3">
        <f t="shared" si="162"/>
        <v>0</v>
      </c>
      <c r="QHQ70" s="3">
        <f t="shared" si="162"/>
        <v>0</v>
      </c>
      <c r="QHR70" s="3">
        <f t="shared" si="162"/>
        <v>0</v>
      </c>
      <c r="QHS70" s="3">
        <f t="shared" si="162"/>
        <v>0</v>
      </c>
      <c r="QHT70" s="3">
        <f t="shared" ref="QHT70:QKE70" si="163">SUM(QHT59:QHT68)</f>
        <v>0</v>
      </c>
      <c r="QHU70" s="3">
        <f t="shared" si="163"/>
        <v>0</v>
      </c>
      <c r="QHV70" s="3">
        <f t="shared" si="163"/>
        <v>0</v>
      </c>
      <c r="QHW70" s="3">
        <f t="shared" si="163"/>
        <v>0</v>
      </c>
      <c r="QHX70" s="3">
        <f t="shared" si="163"/>
        <v>0</v>
      </c>
      <c r="QHY70" s="3">
        <f t="shared" si="163"/>
        <v>0</v>
      </c>
      <c r="QHZ70" s="3">
        <f t="shared" si="163"/>
        <v>0</v>
      </c>
      <c r="QIA70" s="3">
        <f t="shared" si="163"/>
        <v>0</v>
      </c>
      <c r="QIB70" s="3">
        <f t="shared" si="163"/>
        <v>0</v>
      </c>
      <c r="QIC70" s="3">
        <f t="shared" si="163"/>
        <v>0</v>
      </c>
      <c r="QID70" s="3">
        <f t="shared" si="163"/>
        <v>0</v>
      </c>
      <c r="QIE70" s="3">
        <f t="shared" si="163"/>
        <v>0</v>
      </c>
      <c r="QIF70" s="3">
        <f t="shared" si="163"/>
        <v>0</v>
      </c>
      <c r="QIG70" s="3">
        <f t="shared" si="163"/>
        <v>0</v>
      </c>
      <c r="QIH70" s="3">
        <f t="shared" si="163"/>
        <v>0</v>
      </c>
      <c r="QII70" s="3">
        <f t="shared" si="163"/>
        <v>0</v>
      </c>
      <c r="QIJ70" s="3">
        <f t="shared" si="163"/>
        <v>0</v>
      </c>
      <c r="QIK70" s="3">
        <f t="shared" si="163"/>
        <v>0</v>
      </c>
      <c r="QIL70" s="3">
        <f t="shared" si="163"/>
        <v>0</v>
      </c>
      <c r="QIM70" s="3">
        <f t="shared" si="163"/>
        <v>0</v>
      </c>
      <c r="QIN70" s="3">
        <f t="shared" si="163"/>
        <v>0</v>
      </c>
      <c r="QIO70" s="3">
        <f t="shared" si="163"/>
        <v>0</v>
      </c>
      <c r="QIP70" s="3">
        <f t="shared" si="163"/>
        <v>0</v>
      </c>
      <c r="QIQ70" s="3">
        <f t="shared" si="163"/>
        <v>0</v>
      </c>
      <c r="QIR70" s="3">
        <f t="shared" si="163"/>
        <v>0</v>
      </c>
      <c r="QIS70" s="3">
        <f t="shared" si="163"/>
        <v>0</v>
      </c>
      <c r="QIT70" s="3">
        <f t="shared" si="163"/>
        <v>0</v>
      </c>
      <c r="QIU70" s="3">
        <f t="shared" si="163"/>
        <v>0</v>
      </c>
      <c r="QIV70" s="3">
        <f t="shared" si="163"/>
        <v>0</v>
      </c>
      <c r="QIW70" s="3">
        <f t="shared" si="163"/>
        <v>0</v>
      </c>
      <c r="QIX70" s="3">
        <f t="shared" si="163"/>
        <v>0</v>
      </c>
      <c r="QIY70" s="3">
        <f t="shared" si="163"/>
        <v>0</v>
      </c>
      <c r="QIZ70" s="3">
        <f t="shared" si="163"/>
        <v>0</v>
      </c>
      <c r="QJA70" s="3">
        <f t="shared" si="163"/>
        <v>0</v>
      </c>
      <c r="QJB70" s="3">
        <f t="shared" si="163"/>
        <v>0</v>
      </c>
      <c r="QJC70" s="3">
        <f t="shared" si="163"/>
        <v>0</v>
      </c>
      <c r="QJD70" s="3">
        <f t="shared" si="163"/>
        <v>0</v>
      </c>
      <c r="QJE70" s="3">
        <f t="shared" si="163"/>
        <v>0</v>
      </c>
      <c r="QJF70" s="3">
        <f t="shared" si="163"/>
        <v>0</v>
      </c>
      <c r="QJG70" s="3">
        <f t="shared" si="163"/>
        <v>0</v>
      </c>
      <c r="QJH70" s="3">
        <f t="shared" si="163"/>
        <v>0</v>
      </c>
      <c r="QJI70" s="3">
        <f t="shared" si="163"/>
        <v>0</v>
      </c>
      <c r="QJJ70" s="3">
        <f t="shared" si="163"/>
        <v>0</v>
      </c>
      <c r="QJK70" s="3">
        <f t="shared" si="163"/>
        <v>0</v>
      </c>
      <c r="QJL70" s="3">
        <f t="shared" si="163"/>
        <v>0</v>
      </c>
      <c r="QJM70" s="3">
        <f t="shared" si="163"/>
        <v>0</v>
      </c>
      <c r="QJN70" s="3">
        <f t="shared" si="163"/>
        <v>0</v>
      </c>
      <c r="QJO70" s="3">
        <f t="shared" si="163"/>
        <v>0</v>
      </c>
      <c r="QJP70" s="3">
        <f t="shared" si="163"/>
        <v>0</v>
      </c>
      <c r="QJQ70" s="3">
        <f t="shared" si="163"/>
        <v>0</v>
      </c>
      <c r="QJR70" s="3">
        <f t="shared" si="163"/>
        <v>0</v>
      </c>
      <c r="QJS70" s="3">
        <f t="shared" si="163"/>
        <v>0</v>
      </c>
      <c r="QJT70" s="3">
        <f t="shared" si="163"/>
        <v>0</v>
      </c>
      <c r="QJU70" s="3">
        <f t="shared" si="163"/>
        <v>0</v>
      </c>
      <c r="QJV70" s="3">
        <f t="shared" si="163"/>
        <v>0</v>
      </c>
      <c r="QJW70" s="3">
        <f t="shared" si="163"/>
        <v>0</v>
      </c>
      <c r="QJX70" s="3">
        <f t="shared" si="163"/>
        <v>0</v>
      </c>
      <c r="QJY70" s="3">
        <f t="shared" si="163"/>
        <v>0</v>
      </c>
      <c r="QJZ70" s="3">
        <f t="shared" si="163"/>
        <v>0</v>
      </c>
      <c r="QKA70" s="3">
        <f t="shared" si="163"/>
        <v>0</v>
      </c>
      <c r="QKB70" s="3">
        <f t="shared" si="163"/>
        <v>0</v>
      </c>
      <c r="QKC70" s="3">
        <f t="shared" si="163"/>
        <v>0</v>
      </c>
      <c r="QKD70" s="3">
        <f t="shared" si="163"/>
        <v>0</v>
      </c>
      <c r="QKE70" s="3">
        <f t="shared" si="163"/>
        <v>0</v>
      </c>
      <c r="QKF70" s="3">
        <f t="shared" ref="QKF70:QMQ70" si="164">SUM(QKF59:QKF68)</f>
        <v>0</v>
      </c>
      <c r="QKG70" s="3">
        <f t="shared" si="164"/>
        <v>0</v>
      </c>
      <c r="QKH70" s="3">
        <f t="shared" si="164"/>
        <v>0</v>
      </c>
      <c r="QKI70" s="3">
        <f t="shared" si="164"/>
        <v>0</v>
      </c>
      <c r="QKJ70" s="3">
        <f t="shared" si="164"/>
        <v>0</v>
      </c>
      <c r="QKK70" s="3">
        <f t="shared" si="164"/>
        <v>0</v>
      </c>
      <c r="QKL70" s="3">
        <f t="shared" si="164"/>
        <v>0</v>
      </c>
      <c r="QKM70" s="3">
        <f t="shared" si="164"/>
        <v>0</v>
      </c>
      <c r="QKN70" s="3">
        <f t="shared" si="164"/>
        <v>0</v>
      </c>
      <c r="QKO70" s="3">
        <f t="shared" si="164"/>
        <v>0</v>
      </c>
      <c r="QKP70" s="3">
        <f t="shared" si="164"/>
        <v>0</v>
      </c>
      <c r="QKQ70" s="3">
        <f t="shared" si="164"/>
        <v>0</v>
      </c>
      <c r="QKR70" s="3">
        <f t="shared" si="164"/>
        <v>0</v>
      </c>
      <c r="QKS70" s="3">
        <f t="shared" si="164"/>
        <v>0</v>
      </c>
      <c r="QKT70" s="3">
        <f t="shared" si="164"/>
        <v>0</v>
      </c>
      <c r="QKU70" s="3">
        <f t="shared" si="164"/>
        <v>0</v>
      </c>
      <c r="QKV70" s="3">
        <f t="shared" si="164"/>
        <v>0</v>
      </c>
      <c r="QKW70" s="3">
        <f t="shared" si="164"/>
        <v>0</v>
      </c>
      <c r="QKX70" s="3">
        <f t="shared" si="164"/>
        <v>0</v>
      </c>
      <c r="QKY70" s="3">
        <f t="shared" si="164"/>
        <v>0</v>
      </c>
      <c r="QKZ70" s="3">
        <f t="shared" si="164"/>
        <v>0</v>
      </c>
      <c r="QLA70" s="3">
        <f t="shared" si="164"/>
        <v>0</v>
      </c>
      <c r="QLB70" s="3">
        <f t="shared" si="164"/>
        <v>0</v>
      </c>
      <c r="QLC70" s="3">
        <f t="shared" si="164"/>
        <v>0</v>
      </c>
      <c r="QLD70" s="3">
        <f t="shared" si="164"/>
        <v>0</v>
      </c>
      <c r="QLE70" s="3">
        <f t="shared" si="164"/>
        <v>0</v>
      </c>
      <c r="QLF70" s="3">
        <f t="shared" si="164"/>
        <v>0</v>
      </c>
      <c r="QLG70" s="3">
        <f t="shared" si="164"/>
        <v>0</v>
      </c>
      <c r="QLH70" s="3">
        <f t="shared" si="164"/>
        <v>0</v>
      </c>
      <c r="QLI70" s="3">
        <f t="shared" si="164"/>
        <v>0</v>
      </c>
      <c r="QLJ70" s="3">
        <f t="shared" si="164"/>
        <v>0</v>
      </c>
      <c r="QLK70" s="3">
        <f t="shared" si="164"/>
        <v>0</v>
      </c>
      <c r="QLL70" s="3">
        <f t="shared" si="164"/>
        <v>0</v>
      </c>
      <c r="QLM70" s="3">
        <f t="shared" si="164"/>
        <v>0</v>
      </c>
      <c r="QLN70" s="3">
        <f t="shared" si="164"/>
        <v>0</v>
      </c>
      <c r="QLO70" s="3">
        <f t="shared" si="164"/>
        <v>0</v>
      </c>
      <c r="QLP70" s="3">
        <f t="shared" si="164"/>
        <v>0</v>
      </c>
      <c r="QLQ70" s="3">
        <f t="shared" si="164"/>
        <v>0</v>
      </c>
      <c r="QLR70" s="3">
        <f t="shared" si="164"/>
        <v>0</v>
      </c>
      <c r="QLS70" s="3">
        <f t="shared" si="164"/>
        <v>0</v>
      </c>
      <c r="QLT70" s="3">
        <f t="shared" si="164"/>
        <v>0</v>
      </c>
      <c r="QLU70" s="3">
        <f t="shared" si="164"/>
        <v>0</v>
      </c>
      <c r="QLV70" s="3">
        <f t="shared" si="164"/>
        <v>0</v>
      </c>
      <c r="QLW70" s="3">
        <f t="shared" si="164"/>
        <v>0</v>
      </c>
      <c r="QLX70" s="3">
        <f t="shared" si="164"/>
        <v>0</v>
      </c>
      <c r="QLY70" s="3">
        <f t="shared" si="164"/>
        <v>0</v>
      </c>
      <c r="QLZ70" s="3">
        <f t="shared" si="164"/>
        <v>0</v>
      </c>
      <c r="QMA70" s="3">
        <f t="shared" si="164"/>
        <v>0</v>
      </c>
      <c r="QMB70" s="3">
        <f t="shared" si="164"/>
        <v>0</v>
      </c>
      <c r="QMC70" s="3">
        <f t="shared" si="164"/>
        <v>0</v>
      </c>
      <c r="QMD70" s="3">
        <f t="shared" si="164"/>
        <v>0</v>
      </c>
      <c r="QME70" s="3">
        <f t="shared" si="164"/>
        <v>0</v>
      </c>
      <c r="QMF70" s="3">
        <f t="shared" si="164"/>
        <v>0</v>
      </c>
      <c r="QMG70" s="3">
        <f t="shared" si="164"/>
        <v>0</v>
      </c>
      <c r="QMH70" s="3">
        <f t="shared" si="164"/>
        <v>0</v>
      </c>
      <c r="QMI70" s="3">
        <f t="shared" si="164"/>
        <v>0</v>
      </c>
      <c r="QMJ70" s="3">
        <f t="shared" si="164"/>
        <v>0</v>
      </c>
      <c r="QMK70" s="3">
        <f t="shared" si="164"/>
        <v>0</v>
      </c>
      <c r="QML70" s="3">
        <f t="shared" si="164"/>
        <v>0</v>
      </c>
      <c r="QMM70" s="3">
        <f t="shared" si="164"/>
        <v>0</v>
      </c>
      <c r="QMN70" s="3">
        <f t="shared" si="164"/>
        <v>0</v>
      </c>
      <c r="QMO70" s="3">
        <f t="shared" si="164"/>
        <v>0</v>
      </c>
      <c r="QMP70" s="3">
        <f t="shared" si="164"/>
        <v>0</v>
      </c>
      <c r="QMQ70" s="3">
        <f t="shared" si="164"/>
        <v>0</v>
      </c>
      <c r="QMR70" s="3">
        <f t="shared" ref="QMR70:QPC70" si="165">SUM(QMR59:QMR68)</f>
        <v>0</v>
      </c>
      <c r="QMS70" s="3">
        <f t="shared" si="165"/>
        <v>0</v>
      </c>
      <c r="QMT70" s="3">
        <f t="shared" si="165"/>
        <v>0</v>
      </c>
      <c r="QMU70" s="3">
        <f t="shared" si="165"/>
        <v>0</v>
      </c>
      <c r="QMV70" s="3">
        <f t="shared" si="165"/>
        <v>0</v>
      </c>
      <c r="QMW70" s="3">
        <f t="shared" si="165"/>
        <v>0</v>
      </c>
      <c r="QMX70" s="3">
        <f t="shared" si="165"/>
        <v>0</v>
      </c>
      <c r="QMY70" s="3">
        <f t="shared" si="165"/>
        <v>0</v>
      </c>
      <c r="QMZ70" s="3">
        <f t="shared" si="165"/>
        <v>0</v>
      </c>
      <c r="QNA70" s="3">
        <f t="shared" si="165"/>
        <v>0</v>
      </c>
      <c r="QNB70" s="3">
        <f t="shared" si="165"/>
        <v>0</v>
      </c>
      <c r="QNC70" s="3">
        <f t="shared" si="165"/>
        <v>0</v>
      </c>
      <c r="QND70" s="3">
        <f t="shared" si="165"/>
        <v>0</v>
      </c>
      <c r="QNE70" s="3">
        <f t="shared" si="165"/>
        <v>0</v>
      </c>
      <c r="QNF70" s="3">
        <f t="shared" si="165"/>
        <v>0</v>
      </c>
      <c r="QNG70" s="3">
        <f t="shared" si="165"/>
        <v>0</v>
      </c>
      <c r="QNH70" s="3">
        <f t="shared" si="165"/>
        <v>0</v>
      </c>
      <c r="QNI70" s="3">
        <f t="shared" si="165"/>
        <v>0</v>
      </c>
      <c r="QNJ70" s="3">
        <f t="shared" si="165"/>
        <v>0</v>
      </c>
      <c r="QNK70" s="3">
        <f t="shared" si="165"/>
        <v>0</v>
      </c>
      <c r="QNL70" s="3">
        <f t="shared" si="165"/>
        <v>0</v>
      </c>
      <c r="QNM70" s="3">
        <f t="shared" si="165"/>
        <v>0</v>
      </c>
      <c r="QNN70" s="3">
        <f t="shared" si="165"/>
        <v>0</v>
      </c>
      <c r="QNO70" s="3">
        <f t="shared" si="165"/>
        <v>0</v>
      </c>
      <c r="QNP70" s="3">
        <f t="shared" si="165"/>
        <v>0</v>
      </c>
      <c r="QNQ70" s="3">
        <f t="shared" si="165"/>
        <v>0</v>
      </c>
      <c r="QNR70" s="3">
        <f t="shared" si="165"/>
        <v>0</v>
      </c>
      <c r="QNS70" s="3">
        <f t="shared" si="165"/>
        <v>0</v>
      </c>
      <c r="QNT70" s="3">
        <f t="shared" si="165"/>
        <v>0</v>
      </c>
      <c r="QNU70" s="3">
        <f t="shared" si="165"/>
        <v>0</v>
      </c>
      <c r="QNV70" s="3">
        <f t="shared" si="165"/>
        <v>0</v>
      </c>
      <c r="QNW70" s="3">
        <f t="shared" si="165"/>
        <v>0</v>
      </c>
      <c r="QNX70" s="3">
        <f t="shared" si="165"/>
        <v>0</v>
      </c>
      <c r="QNY70" s="3">
        <f t="shared" si="165"/>
        <v>0</v>
      </c>
      <c r="QNZ70" s="3">
        <f t="shared" si="165"/>
        <v>0</v>
      </c>
      <c r="QOA70" s="3">
        <f t="shared" si="165"/>
        <v>0</v>
      </c>
      <c r="QOB70" s="3">
        <f t="shared" si="165"/>
        <v>0</v>
      </c>
      <c r="QOC70" s="3">
        <f t="shared" si="165"/>
        <v>0</v>
      </c>
      <c r="QOD70" s="3">
        <f t="shared" si="165"/>
        <v>0</v>
      </c>
      <c r="QOE70" s="3">
        <f t="shared" si="165"/>
        <v>0</v>
      </c>
      <c r="QOF70" s="3">
        <f t="shared" si="165"/>
        <v>0</v>
      </c>
      <c r="QOG70" s="3">
        <f t="shared" si="165"/>
        <v>0</v>
      </c>
      <c r="QOH70" s="3">
        <f t="shared" si="165"/>
        <v>0</v>
      </c>
      <c r="QOI70" s="3">
        <f t="shared" si="165"/>
        <v>0</v>
      </c>
      <c r="QOJ70" s="3">
        <f t="shared" si="165"/>
        <v>0</v>
      </c>
      <c r="QOK70" s="3">
        <f t="shared" si="165"/>
        <v>0</v>
      </c>
      <c r="QOL70" s="3">
        <f t="shared" si="165"/>
        <v>0</v>
      </c>
      <c r="QOM70" s="3">
        <f t="shared" si="165"/>
        <v>0</v>
      </c>
      <c r="QON70" s="3">
        <f t="shared" si="165"/>
        <v>0</v>
      </c>
      <c r="QOO70" s="3">
        <f t="shared" si="165"/>
        <v>0</v>
      </c>
      <c r="QOP70" s="3">
        <f t="shared" si="165"/>
        <v>0</v>
      </c>
      <c r="QOQ70" s="3">
        <f t="shared" si="165"/>
        <v>0</v>
      </c>
      <c r="QOR70" s="3">
        <f t="shared" si="165"/>
        <v>0</v>
      </c>
      <c r="QOS70" s="3">
        <f t="shared" si="165"/>
        <v>0</v>
      </c>
      <c r="QOT70" s="3">
        <f t="shared" si="165"/>
        <v>0</v>
      </c>
      <c r="QOU70" s="3">
        <f t="shared" si="165"/>
        <v>0</v>
      </c>
      <c r="QOV70" s="3">
        <f t="shared" si="165"/>
        <v>0</v>
      </c>
      <c r="QOW70" s="3">
        <f t="shared" si="165"/>
        <v>0</v>
      </c>
      <c r="QOX70" s="3">
        <f t="shared" si="165"/>
        <v>0</v>
      </c>
      <c r="QOY70" s="3">
        <f t="shared" si="165"/>
        <v>0</v>
      </c>
      <c r="QOZ70" s="3">
        <f t="shared" si="165"/>
        <v>0</v>
      </c>
      <c r="QPA70" s="3">
        <f t="shared" si="165"/>
        <v>0</v>
      </c>
      <c r="QPB70" s="3">
        <f t="shared" si="165"/>
        <v>0</v>
      </c>
      <c r="QPC70" s="3">
        <f t="shared" si="165"/>
        <v>0</v>
      </c>
      <c r="QPD70" s="3">
        <f t="shared" ref="QPD70:QRO70" si="166">SUM(QPD59:QPD68)</f>
        <v>0</v>
      </c>
      <c r="QPE70" s="3">
        <f t="shared" si="166"/>
        <v>0</v>
      </c>
      <c r="QPF70" s="3">
        <f t="shared" si="166"/>
        <v>0</v>
      </c>
      <c r="QPG70" s="3">
        <f t="shared" si="166"/>
        <v>0</v>
      </c>
      <c r="QPH70" s="3">
        <f t="shared" si="166"/>
        <v>0</v>
      </c>
      <c r="QPI70" s="3">
        <f t="shared" si="166"/>
        <v>0</v>
      </c>
      <c r="QPJ70" s="3">
        <f t="shared" si="166"/>
        <v>0</v>
      </c>
      <c r="QPK70" s="3">
        <f t="shared" si="166"/>
        <v>0</v>
      </c>
      <c r="QPL70" s="3">
        <f t="shared" si="166"/>
        <v>0</v>
      </c>
      <c r="QPM70" s="3">
        <f t="shared" si="166"/>
        <v>0</v>
      </c>
      <c r="QPN70" s="3">
        <f t="shared" si="166"/>
        <v>0</v>
      </c>
      <c r="QPO70" s="3">
        <f t="shared" si="166"/>
        <v>0</v>
      </c>
      <c r="QPP70" s="3">
        <f t="shared" si="166"/>
        <v>0</v>
      </c>
      <c r="QPQ70" s="3">
        <f t="shared" si="166"/>
        <v>0</v>
      </c>
      <c r="QPR70" s="3">
        <f t="shared" si="166"/>
        <v>0</v>
      </c>
      <c r="QPS70" s="3">
        <f t="shared" si="166"/>
        <v>0</v>
      </c>
      <c r="QPT70" s="3">
        <f t="shared" si="166"/>
        <v>0</v>
      </c>
      <c r="QPU70" s="3">
        <f t="shared" si="166"/>
        <v>0</v>
      </c>
      <c r="QPV70" s="3">
        <f t="shared" si="166"/>
        <v>0</v>
      </c>
      <c r="QPW70" s="3">
        <f t="shared" si="166"/>
        <v>0</v>
      </c>
      <c r="QPX70" s="3">
        <f t="shared" si="166"/>
        <v>0</v>
      </c>
      <c r="QPY70" s="3">
        <f t="shared" si="166"/>
        <v>0</v>
      </c>
      <c r="QPZ70" s="3">
        <f t="shared" si="166"/>
        <v>0</v>
      </c>
      <c r="QQA70" s="3">
        <f t="shared" si="166"/>
        <v>0</v>
      </c>
      <c r="QQB70" s="3">
        <f t="shared" si="166"/>
        <v>0</v>
      </c>
      <c r="QQC70" s="3">
        <f t="shared" si="166"/>
        <v>0</v>
      </c>
      <c r="QQD70" s="3">
        <f t="shared" si="166"/>
        <v>0</v>
      </c>
      <c r="QQE70" s="3">
        <f t="shared" si="166"/>
        <v>0</v>
      </c>
      <c r="QQF70" s="3">
        <f t="shared" si="166"/>
        <v>0</v>
      </c>
      <c r="QQG70" s="3">
        <f t="shared" si="166"/>
        <v>0</v>
      </c>
      <c r="QQH70" s="3">
        <f t="shared" si="166"/>
        <v>0</v>
      </c>
      <c r="QQI70" s="3">
        <f t="shared" si="166"/>
        <v>0</v>
      </c>
      <c r="QQJ70" s="3">
        <f t="shared" si="166"/>
        <v>0</v>
      </c>
      <c r="QQK70" s="3">
        <f t="shared" si="166"/>
        <v>0</v>
      </c>
      <c r="QQL70" s="3">
        <f t="shared" si="166"/>
        <v>0</v>
      </c>
      <c r="QQM70" s="3">
        <f t="shared" si="166"/>
        <v>0</v>
      </c>
      <c r="QQN70" s="3">
        <f t="shared" si="166"/>
        <v>0</v>
      </c>
      <c r="QQO70" s="3">
        <f t="shared" si="166"/>
        <v>0</v>
      </c>
      <c r="QQP70" s="3">
        <f t="shared" si="166"/>
        <v>0</v>
      </c>
      <c r="QQQ70" s="3">
        <f t="shared" si="166"/>
        <v>0</v>
      </c>
      <c r="QQR70" s="3">
        <f t="shared" si="166"/>
        <v>0</v>
      </c>
      <c r="QQS70" s="3">
        <f t="shared" si="166"/>
        <v>0</v>
      </c>
      <c r="QQT70" s="3">
        <f t="shared" si="166"/>
        <v>0</v>
      </c>
      <c r="QQU70" s="3">
        <f t="shared" si="166"/>
        <v>0</v>
      </c>
      <c r="QQV70" s="3">
        <f t="shared" si="166"/>
        <v>0</v>
      </c>
      <c r="QQW70" s="3">
        <f t="shared" si="166"/>
        <v>0</v>
      </c>
      <c r="QQX70" s="3">
        <f t="shared" si="166"/>
        <v>0</v>
      </c>
      <c r="QQY70" s="3">
        <f t="shared" si="166"/>
        <v>0</v>
      </c>
      <c r="QQZ70" s="3">
        <f t="shared" si="166"/>
        <v>0</v>
      </c>
      <c r="QRA70" s="3">
        <f t="shared" si="166"/>
        <v>0</v>
      </c>
      <c r="QRB70" s="3">
        <f t="shared" si="166"/>
        <v>0</v>
      </c>
      <c r="QRC70" s="3">
        <f t="shared" si="166"/>
        <v>0</v>
      </c>
      <c r="QRD70" s="3">
        <f t="shared" si="166"/>
        <v>0</v>
      </c>
      <c r="QRE70" s="3">
        <f t="shared" si="166"/>
        <v>0</v>
      </c>
      <c r="QRF70" s="3">
        <f t="shared" si="166"/>
        <v>0</v>
      </c>
      <c r="QRG70" s="3">
        <f t="shared" si="166"/>
        <v>0</v>
      </c>
      <c r="QRH70" s="3">
        <f t="shared" si="166"/>
        <v>0</v>
      </c>
      <c r="QRI70" s="3">
        <f t="shared" si="166"/>
        <v>0</v>
      </c>
      <c r="QRJ70" s="3">
        <f t="shared" si="166"/>
        <v>0</v>
      </c>
      <c r="QRK70" s="3">
        <f t="shared" si="166"/>
        <v>0</v>
      </c>
      <c r="QRL70" s="3">
        <f t="shared" si="166"/>
        <v>0</v>
      </c>
      <c r="QRM70" s="3">
        <f t="shared" si="166"/>
        <v>0</v>
      </c>
      <c r="QRN70" s="3">
        <f t="shared" si="166"/>
        <v>0</v>
      </c>
      <c r="QRO70" s="3">
        <f t="shared" si="166"/>
        <v>0</v>
      </c>
      <c r="QRP70" s="3">
        <f t="shared" ref="QRP70:QUA70" si="167">SUM(QRP59:QRP68)</f>
        <v>0</v>
      </c>
      <c r="QRQ70" s="3">
        <f t="shared" si="167"/>
        <v>0</v>
      </c>
      <c r="QRR70" s="3">
        <f t="shared" si="167"/>
        <v>0</v>
      </c>
      <c r="QRS70" s="3">
        <f t="shared" si="167"/>
        <v>0</v>
      </c>
      <c r="QRT70" s="3">
        <f t="shared" si="167"/>
        <v>0</v>
      </c>
      <c r="QRU70" s="3">
        <f t="shared" si="167"/>
        <v>0</v>
      </c>
      <c r="QRV70" s="3">
        <f t="shared" si="167"/>
        <v>0</v>
      </c>
      <c r="QRW70" s="3">
        <f t="shared" si="167"/>
        <v>0</v>
      </c>
      <c r="QRX70" s="3">
        <f t="shared" si="167"/>
        <v>0</v>
      </c>
      <c r="QRY70" s="3">
        <f t="shared" si="167"/>
        <v>0</v>
      </c>
      <c r="QRZ70" s="3">
        <f t="shared" si="167"/>
        <v>0</v>
      </c>
      <c r="QSA70" s="3">
        <f t="shared" si="167"/>
        <v>0</v>
      </c>
      <c r="QSB70" s="3">
        <f t="shared" si="167"/>
        <v>0</v>
      </c>
      <c r="QSC70" s="3">
        <f t="shared" si="167"/>
        <v>0</v>
      </c>
      <c r="QSD70" s="3">
        <f t="shared" si="167"/>
        <v>0</v>
      </c>
      <c r="QSE70" s="3">
        <f t="shared" si="167"/>
        <v>0</v>
      </c>
      <c r="QSF70" s="3">
        <f t="shared" si="167"/>
        <v>0</v>
      </c>
      <c r="QSG70" s="3">
        <f t="shared" si="167"/>
        <v>0</v>
      </c>
      <c r="QSH70" s="3">
        <f t="shared" si="167"/>
        <v>0</v>
      </c>
      <c r="QSI70" s="3">
        <f t="shared" si="167"/>
        <v>0</v>
      </c>
      <c r="QSJ70" s="3">
        <f t="shared" si="167"/>
        <v>0</v>
      </c>
      <c r="QSK70" s="3">
        <f t="shared" si="167"/>
        <v>0</v>
      </c>
      <c r="QSL70" s="3">
        <f t="shared" si="167"/>
        <v>0</v>
      </c>
      <c r="QSM70" s="3">
        <f t="shared" si="167"/>
        <v>0</v>
      </c>
      <c r="QSN70" s="3">
        <f t="shared" si="167"/>
        <v>0</v>
      </c>
      <c r="QSO70" s="3">
        <f t="shared" si="167"/>
        <v>0</v>
      </c>
      <c r="QSP70" s="3">
        <f t="shared" si="167"/>
        <v>0</v>
      </c>
      <c r="QSQ70" s="3">
        <f t="shared" si="167"/>
        <v>0</v>
      </c>
      <c r="QSR70" s="3">
        <f t="shared" si="167"/>
        <v>0</v>
      </c>
      <c r="QSS70" s="3">
        <f t="shared" si="167"/>
        <v>0</v>
      </c>
      <c r="QST70" s="3">
        <f t="shared" si="167"/>
        <v>0</v>
      </c>
      <c r="QSU70" s="3">
        <f t="shared" si="167"/>
        <v>0</v>
      </c>
      <c r="QSV70" s="3">
        <f t="shared" si="167"/>
        <v>0</v>
      </c>
      <c r="QSW70" s="3">
        <f t="shared" si="167"/>
        <v>0</v>
      </c>
      <c r="QSX70" s="3">
        <f t="shared" si="167"/>
        <v>0</v>
      </c>
      <c r="QSY70" s="3">
        <f t="shared" si="167"/>
        <v>0</v>
      </c>
      <c r="QSZ70" s="3">
        <f t="shared" si="167"/>
        <v>0</v>
      </c>
      <c r="QTA70" s="3">
        <f t="shared" si="167"/>
        <v>0</v>
      </c>
      <c r="QTB70" s="3">
        <f t="shared" si="167"/>
        <v>0</v>
      </c>
      <c r="QTC70" s="3">
        <f t="shared" si="167"/>
        <v>0</v>
      </c>
      <c r="QTD70" s="3">
        <f t="shared" si="167"/>
        <v>0</v>
      </c>
      <c r="QTE70" s="3">
        <f t="shared" si="167"/>
        <v>0</v>
      </c>
      <c r="QTF70" s="3">
        <f t="shared" si="167"/>
        <v>0</v>
      </c>
      <c r="QTG70" s="3">
        <f t="shared" si="167"/>
        <v>0</v>
      </c>
      <c r="QTH70" s="3">
        <f t="shared" si="167"/>
        <v>0</v>
      </c>
      <c r="QTI70" s="3">
        <f t="shared" si="167"/>
        <v>0</v>
      </c>
      <c r="QTJ70" s="3">
        <f t="shared" si="167"/>
        <v>0</v>
      </c>
      <c r="QTK70" s="3">
        <f t="shared" si="167"/>
        <v>0</v>
      </c>
      <c r="QTL70" s="3">
        <f t="shared" si="167"/>
        <v>0</v>
      </c>
      <c r="QTM70" s="3">
        <f t="shared" si="167"/>
        <v>0</v>
      </c>
      <c r="QTN70" s="3">
        <f t="shared" si="167"/>
        <v>0</v>
      </c>
      <c r="QTO70" s="3">
        <f t="shared" si="167"/>
        <v>0</v>
      </c>
      <c r="QTP70" s="3">
        <f t="shared" si="167"/>
        <v>0</v>
      </c>
      <c r="QTQ70" s="3">
        <f t="shared" si="167"/>
        <v>0</v>
      </c>
      <c r="QTR70" s="3">
        <f t="shared" si="167"/>
        <v>0</v>
      </c>
      <c r="QTS70" s="3">
        <f t="shared" si="167"/>
        <v>0</v>
      </c>
      <c r="QTT70" s="3">
        <f t="shared" si="167"/>
        <v>0</v>
      </c>
      <c r="QTU70" s="3">
        <f t="shared" si="167"/>
        <v>0</v>
      </c>
      <c r="QTV70" s="3">
        <f t="shared" si="167"/>
        <v>0</v>
      </c>
      <c r="QTW70" s="3">
        <f t="shared" si="167"/>
        <v>0</v>
      </c>
      <c r="QTX70" s="3">
        <f t="shared" si="167"/>
        <v>0</v>
      </c>
      <c r="QTY70" s="3">
        <f t="shared" si="167"/>
        <v>0</v>
      </c>
      <c r="QTZ70" s="3">
        <f t="shared" si="167"/>
        <v>0</v>
      </c>
      <c r="QUA70" s="3">
        <f t="shared" si="167"/>
        <v>0</v>
      </c>
      <c r="QUB70" s="3">
        <f t="shared" ref="QUB70:QWM70" si="168">SUM(QUB59:QUB68)</f>
        <v>0</v>
      </c>
      <c r="QUC70" s="3">
        <f t="shared" si="168"/>
        <v>0</v>
      </c>
      <c r="QUD70" s="3">
        <f t="shared" si="168"/>
        <v>0</v>
      </c>
      <c r="QUE70" s="3">
        <f t="shared" si="168"/>
        <v>0</v>
      </c>
      <c r="QUF70" s="3">
        <f t="shared" si="168"/>
        <v>0</v>
      </c>
      <c r="QUG70" s="3">
        <f t="shared" si="168"/>
        <v>0</v>
      </c>
      <c r="QUH70" s="3">
        <f t="shared" si="168"/>
        <v>0</v>
      </c>
      <c r="QUI70" s="3">
        <f t="shared" si="168"/>
        <v>0</v>
      </c>
      <c r="QUJ70" s="3">
        <f t="shared" si="168"/>
        <v>0</v>
      </c>
      <c r="QUK70" s="3">
        <f t="shared" si="168"/>
        <v>0</v>
      </c>
      <c r="QUL70" s="3">
        <f t="shared" si="168"/>
        <v>0</v>
      </c>
      <c r="QUM70" s="3">
        <f t="shared" si="168"/>
        <v>0</v>
      </c>
      <c r="QUN70" s="3">
        <f t="shared" si="168"/>
        <v>0</v>
      </c>
      <c r="QUO70" s="3">
        <f t="shared" si="168"/>
        <v>0</v>
      </c>
      <c r="QUP70" s="3">
        <f t="shared" si="168"/>
        <v>0</v>
      </c>
      <c r="QUQ70" s="3">
        <f t="shared" si="168"/>
        <v>0</v>
      </c>
      <c r="QUR70" s="3">
        <f t="shared" si="168"/>
        <v>0</v>
      </c>
      <c r="QUS70" s="3">
        <f t="shared" si="168"/>
        <v>0</v>
      </c>
      <c r="QUT70" s="3">
        <f t="shared" si="168"/>
        <v>0</v>
      </c>
      <c r="QUU70" s="3">
        <f t="shared" si="168"/>
        <v>0</v>
      </c>
      <c r="QUV70" s="3">
        <f t="shared" si="168"/>
        <v>0</v>
      </c>
      <c r="QUW70" s="3">
        <f t="shared" si="168"/>
        <v>0</v>
      </c>
      <c r="QUX70" s="3">
        <f t="shared" si="168"/>
        <v>0</v>
      </c>
      <c r="QUY70" s="3">
        <f t="shared" si="168"/>
        <v>0</v>
      </c>
      <c r="QUZ70" s="3">
        <f t="shared" si="168"/>
        <v>0</v>
      </c>
      <c r="QVA70" s="3">
        <f t="shared" si="168"/>
        <v>0</v>
      </c>
      <c r="QVB70" s="3">
        <f t="shared" si="168"/>
        <v>0</v>
      </c>
      <c r="QVC70" s="3">
        <f t="shared" si="168"/>
        <v>0</v>
      </c>
      <c r="QVD70" s="3">
        <f t="shared" si="168"/>
        <v>0</v>
      </c>
      <c r="QVE70" s="3">
        <f t="shared" si="168"/>
        <v>0</v>
      </c>
      <c r="QVF70" s="3">
        <f t="shared" si="168"/>
        <v>0</v>
      </c>
      <c r="QVG70" s="3">
        <f t="shared" si="168"/>
        <v>0</v>
      </c>
      <c r="QVH70" s="3">
        <f t="shared" si="168"/>
        <v>0</v>
      </c>
      <c r="QVI70" s="3">
        <f t="shared" si="168"/>
        <v>0</v>
      </c>
      <c r="QVJ70" s="3">
        <f t="shared" si="168"/>
        <v>0</v>
      </c>
      <c r="QVK70" s="3">
        <f t="shared" si="168"/>
        <v>0</v>
      </c>
      <c r="QVL70" s="3">
        <f t="shared" si="168"/>
        <v>0</v>
      </c>
      <c r="QVM70" s="3">
        <f t="shared" si="168"/>
        <v>0</v>
      </c>
      <c r="QVN70" s="3">
        <f t="shared" si="168"/>
        <v>0</v>
      </c>
      <c r="QVO70" s="3">
        <f t="shared" si="168"/>
        <v>0</v>
      </c>
      <c r="QVP70" s="3">
        <f t="shared" si="168"/>
        <v>0</v>
      </c>
      <c r="QVQ70" s="3">
        <f t="shared" si="168"/>
        <v>0</v>
      </c>
      <c r="QVR70" s="3">
        <f t="shared" si="168"/>
        <v>0</v>
      </c>
      <c r="QVS70" s="3">
        <f t="shared" si="168"/>
        <v>0</v>
      </c>
      <c r="QVT70" s="3">
        <f t="shared" si="168"/>
        <v>0</v>
      </c>
      <c r="QVU70" s="3">
        <f t="shared" si="168"/>
        <v>0</v>
      </c>
      <c r="QVV70" s="3">
        <f t="shared" si="168"/>
        <v>0</v>
      </c>
      <c r="QVW70" s="3">
        <f t="shared" si="168"/>
        <v>0</v>
      </c>
      <c r="QVX70" s="3">
        <f t="shared" si="168"/>
        <v>0</v>
      </c>
      <c r="QVY70" s="3">
        <f t="shared" si="168"/>
        <v>0</v>
      </c>
      <c r="QVZ70" s="3">
        <f t="shared" si="168"/>
        <v>0</v>
      </c>
      <c r="QWA70" s="3">
        <f t="shared" si="168"/>
        <v>0</v>
      </c>
      <c r="QWB70" s="3">
        <f t="shared" si="168"/>
        <v>0</v>
      </c>
      <c r="QWC70" s="3">
        <f t="shared" si="168"/>
        <v>0</v>
      </c>
      <c r="QWD70" s="3">
        <f t="shared" si="168"/>
        <v>0</v>
      </c>
      <c r="QWE70" s="3">
        <f t="shared" si="168"/>
        <v>0</v>
      </c>
      <c r="QWF70" s="3">
        <f t="shared" si="168"/>
        <v>0</v>
      </c>
      <c r="QWG70" s="3">
        <f t="shared" si="168"/>
        <v>0</v>
      </c>
      <c r="QWH70" s="3">
        <f t="shared" si="168"/>
        <v>0</v>
      </c>
      <c r="QWI70" s="3">
        <f t="shared" si="168"/>
        <v>0</v>
      </c>
      <c r="QWJ70" s="3">
        <f t="shared" si="168"/>
        <v>0</v>
      </c>
      <c r="QWK70" s="3">
        <f t="shared" si="168"/>
        <v>0</v>
      </c>
      <c r="QWL70" s="3">
        <f t="shared" si="168"/>
        <v>0</v>
      </c>
      <c r="QWM70" s="3">
        <f t="shared" si="168"/>
        <v>0</v>
      </c>
      <c r="QWN70" s="3">
        <f t="shared" ref="QWN70:QYY70" si="169">SUM(QWN59:QWN68)</f>
        <v>0</v>
      </c>
      <c r="QWO70" s="3">
        <f t="shared" si="169"/>
        <v>0</v>
      </c>
      <c r="QWP70" s="3">
        <f t="shared" si="169"/>
        <v>0</v>
      </c>
      <c r="QWQ70" s="3">
        <f t="shared" si="169"/>
        <v>0</v>
      </c>
      <c r="QWR70" s="3">
        <f t="shared" si="169"/>
        <v>0</v>
      </c>
      <c r="QWS70" s="3">
        <f t="shared" si="169"/>
        <v>0</v>
      </c>
      <c r="QWT70" s="3">
        <f t="shared" si="169"/>
        <v>0</v>
      </c>
      <c r="QWU70" s="3">
        <f t="shared" si="169"/>
        <v>0</v>
      </c>
      <c r="QWV70" s="3">
        <f t="shared" si="169"/>
        <v>0</v>
      </c>
      <c r="QWW70" s="3">
        <f t="shared" si="169"/>
        <v>0</v>
      </c>
      <c r="QWX70" s="3">
        <f t="shared" si="169"/>
        <v>0</v>
      </c>
      <c r="QWY70" s="3">
        <f t="shared" si="169"/>
        <v>0</v>
      </c>
      <c r="QWZ70" s="3">
        <f t="shared" si="169"/>
        <v>0</v>
      </c>
      <c r="QXA70" s="3">
        <f t="shared" si="169"/>
        <v>0</v>
      </c>
      <c r="QXB70" s="3">
        <f t="shared" si="169"/>
        <v>0</v>
      </c>
      <c r="QXC70" s="3">
        <f t="shared" si="169"/>
        <v>0</v>
      </c>
      <c r="QXD70" s="3">
        <f t="shared" si="169"/>
        <v>0</v>
      </c>
      <c r="QXE70" s="3">
        <f t="shared" si="169"/>
        <v>0</v>
      </c>
      <c r="QXF70" s="3">
        <f t="shared" si="169"/>
        <v>0</v>
      </c>
      <c r="QXG70" s="3">
        <f t="shared" si="169"/>
        <v>0</v>
      </c>
      <c r="QXH70" s="3">
        <f t="shared" si="169"/>
        <v>0</v>
      </c>
      <c r="QXI70" s="3">
        <f t="shared" si="169"/>
        <v>0</v>
      </c>
      <c r="QXJ70" s="3">
        <f t="shared" si="169"/>
        <v>0</v>
      </c>
      <c r="QXK70" s="3">
        <f t="shared" si="169"/>
        <v>0</v>
      </c>
      <c r="QXL70" s="3">
        <f t="shared" si="169"/>
        <v>0</v>
      </c>
      <c r="QXM70" s="3">
        <f t="shared" si="169"/>
        <v>0</v>
      </c>
      <c r="QXN70" s="3">
        <f t="shared" si="169"/>
        <v>0</v>
      </c>
      <c r="QXO70" s="3">
        <f t="shared" si="169"/>
        <v>0</v>
      </c>
      <c r="QXP70" s="3">
        <f t="shared" si="169"/>
        <v>0</v>
      </c>
      <c r="QXQ70" s="3">
        <f t="shared" si="169"/>
        <v>0</v>
      </c>
      <c r="QXR70" s="3">
        <f t="shared" si="169"/>
        <v>0</v>
      </c>
      <c r="QXS70" s="3">
        <f t="shared" si="169"/>
        <v>0</v>
      </c>
      <c r="QXT70" s="3">
        <f t="shared" si="169"/>
        <v>0</v>
      </c>
      <c r="QXU70" s="3">
        <f t="shared" si="169"/>
        <v>0</v>
      </c>
      <c r="QXV70" s="3">
        <f t="shared" si="169"/>
        <v>0</v>
      </c>
      <c r="QXW70" s="3">
        <f t="shared" si="169"/>
        <v>0</v>
      </c>
      <c r="QXX70" s="3">
        <f t="shared" si="169"/>
        <v>0</v>
      </c>
      <c r="QXY70" s="3">
        <f t="shared" si="169"/>
        <v>0</v>
      </c>
      <c r="QXZ70" s="3">
        <f t="shared" si="169"/>
        <v>0</v>
      </c>
      <c r="QYA70" s="3">
        <f t="shared" si="169"/>
        <v>0</v>
      </c>
      <c r="QYB70" s="3">
        <f t="shared" si="169"/>
        <v>0</v>
      </c>
      <c r="QYC70" s="3">
        <f t="shared" si="169"/>
        <v>0</v>
      </c>
      <c r="QYD70" s="3">
        <f t="shared" si="169"/>
        <v>0</v>
      </c>
      <c r="QYE70" s="3">
        <f t="shared" si="169"/>
        <v>0</v>
      </c>
      <c r="QYF70" s="3">
        <f t="shared" si="169"/>
        <v>0</v>
      </c>
      <c r="QYG70" s="3">
        <f t="shared" si="169"/>
        <v>0</v>
      </c>
      <c r="QYH70" s="3">
        <f t="shared" si="169"/>
        <v>0</v>
      </c>
      <c r="QYI70" s="3">
        <f t="shared" si="169"/>
        <v>0</v>
      </c>
      <c r="QYJ70" s="3">
        <f t="shared" si="169"/>
        <v>0</v>
      </c>
      <c r="QYK70" s="3">
        <f t="shared" si="169"/>
        <v>0</v>
      </c>
      <c r="QYL70" s="3">
        <f t="shared" si="169"/>
        <v>0</v>
      </c>
      <c r="QYM70" s="3">
        <f t="shared" si="169"/>
        <v>0</v>
      </c>
      <c r="QYN70" s="3">
        <f t="shared" si="169"/>
        <v>0</v>
      </c>
      <c r="QYO70" s="3">
        <f t="shared" si="169"/>
        <v>0</v>
      </c>
      <c r="QYP70" s="3">
        <f t="shared" si="169"/>
        <v>0</v>
      </c>
      <c r="QYQ70" s="3">
        <f t="shared" si="169"/>
        <v>0</v>
      </c>
      <c r="QYR70" s="3">
        <f t="shared" si="169"/>
        <v>0</v>
      </c>
      <c r="QYS70" s="3">
        <f t="shared" si="169"/>
        <v>0</v>
      </c>
      <c r="QYT70" s="3">
        <f t="shared" si="169"/>
        <v>0</v>
      </c>
      <c r="QYU70" s="3">
        <f t="shared" si="169"/>
        <v>0</v>
      </c>
      <c r="QYV70" s="3">
        <f t="shared" si="169"/>
        <v>0</v>
      </c>
      <c r="QYW70" s="3">
        <f t="shared" si="169"/>
        <v>0</v>
      </c>
      <c r="QYX70" s="3">
        <f t="shared" si="169"/>
        <v>0</v>
      </c>
      <c r="QYY70" s="3">
        <f t="shared" si="169"/>
        <v>0</v>
      </c>
      <c r="QYZ70" s="3">
        <f t="shared" ref="QYZ70:RBK70" si="170">SUM(QYZ59:QYZ68)</f>
        <v>0</v>
      </c>
      <c r="QZA70" s="3">
        <f t="shared" si="170"/>
        <v>0</v>
      </c>
      <c r="QZB70" s="3">
        <f t="shared" si="170"/>
        <v>0</v>
      </c>
      <c r="QZC70" s="3">
        <f t="shared" si="170"/>
        <v>0</v>
      </c>
      <c r="QZD70" s="3">
        <f t="shared" si="170"/>
        <v>0</v>
      </c>
      <c r="QZE70" s="3">
        <f t="shared" si="170"/>
        <v>0</v>
      </c>
      <c r="QZF70" s="3">
        <f t="shared" si="170"/>
        <v>0</v>
      </c>
      <c r="QZG70" s="3">
        <f t="shared" si="170"/>
        <v>0</v>
      </c>
      <c r="QZH70" s="3">
        <f t="shared" si="170"/>
        <v>0</v>
      </c>
      <c r="QZI70" s="3">
        <f t="shared" si="170"/>
        <v>0</v>
      </c>
      <c r="QZJ70" s="3">
        <f t="shared" si="170"/>
        <v>0</v>
      </c>
      <c r="QZK70" s="3">
        <f t="shared" si="170"/>
        <v>0</v>
      </c>
      <c r="QZL70" s="3">
        <f t="shared" si="170"/>
        <v>0</v>
      </c>
      <c r="QZM70" s="3">
        <f t="shared" si="170"/>
        <v>0</v>
      </c>
      <c r="QZN70" s="3">
        <f t="shared" si="170"/>
        <v>0</v>
      </c>
      <c r="QZO70" s="3">
        <f t="shared" si="170"/>
        <v>0</v>
      </c>
      <c r="QZP70" s="3">
        <f t="shared" si="170"/>
        <v>0</v>
      </c>
      <c r="QZQ70" s="3">
        <f t="shared" si="170"/>
        <v>0</v>
      </c>
      <c r="QZR70" s="3">
        <f t="shared" si="170"/>
        <v>0</v>
      </c>
      <c r="QZS70" s="3">
        <f t="shared" si="170"/>
        <v>0</v>
      </c>
      <c r="QZT70" s="3">
        <f t="shared" si="170"/>
        <v>0</v>
      </c>
      <c r="QZU70" s="3">
        <f t="shared" si="170"/>
        <v>0</v>
      </c>
      <c r="QZV70" s="3">
        <f t="shared" si="170"/>
        <v>0</v>
      </c>
      <c r="QZW70" s="3">
        <f t="shared" si="170"/>
        <v>0</v>
      </c>
      <c r="QZX70" s="3">
        <f t="shared" si="170"/>
        <v>0</v>
      </c>
      <c r="QZY70" s="3">
        <f t="shared" si="170"/>
        <v>0</v>
      </c>
      <c r="QZZ70" s="3">
        <f t="shared" si="170"/>
        <v>0</v>
      </c>
      <c r="RAA70" s="3">
        <f t="shared" si="170"/>
        <v>0</v>
      </c>
      <c r="RAB70" s="3">
        <f t="shared" si="170"/>
        <v>0</v>
      </c>
      <c r="RAC70" s="3">
        <f t="shared" si="170"/>
        <v>0</v>
      </c>
      <c r="RAD70" s="3">
        <f t="shared" si="170"/>
        <v>0</v>
      </c>
      <c r="RAE70" s="3">
        <f t="shared" si="170"/>
        <v>0</v>
      </c>
      <c r="RAF70" s="3">
        <f t="shared" si="170"/>
        <v>0</v>
      </c>
      <c r="RAG70" s="3">
        <f t="shared" si="170"/>
        <v>0</v>
      </c>
      <c r="RAH70" s="3">
        <f t="shared" si="170"/>
        <v>0</v>
      </c>
      <c r="RAI70" s="3">
        <f t="shared" si="170"/>
        <v>0</v>
      </c>
      <c r="RAJ70" s="3">
        <f t="shared" si="170"/>
        <v>0</v>
      </c>
      <c r="RAK70" s="3">
        <f t="shared" si="170"/>
        <v>0</v>
      </c>
      <c r="RAL70" s="3">
        <f t="shared" si="170"/>
        <v>0</v>
      </c>
      <c r="RAM70" s="3">
        <f t="shared" si="170"/>
        <v>0</v>
      </c>
      <c r="RAN70" s="3">
        <f t="shared" si="170"/>
        <v>0</v>
      </c>
      <c r="RAO70" s="3">
        <f t="shared" si="170"/>
        <v>0</v>
      </c>
      <c r="RAP70" s="3">
        <f t="shared" si="170"/>
        <v>0</v>
      </c>
      <c r="RAQ70" s="3">
        <f t="shared" si="170"/>
        <v>0</v>
      </c>
      <c r="RAR70" s="3">
        <f t="shared" si="170"/>
        <v>0</v>
      </c>
      <c r="RAS70" s="3">
        <f t="shared" si="170"/>
        <v>0</v>
      </c>
      <c r="RAT70" s="3">
        <f t="shared" si="170"/>
        <v>0</v>
      </c>
      <c r="RAU70" s="3">
        <f t="shared" si="170"/>
        <v>0</v>
      </c>
      <c r="RAV70" s="3">
        <f t="shared" si="170"/>
        <v>0</v>
      </c>
      <c r="RAW70" s="3">
        <f t="shared" si="170"/>
        <v>0</v>
      </c>
      <c r="RAX70" s="3">
        <f t="shared" si="170"/>
        <v>0</v>
      </c>
      <c r="RAY70" s="3">
        <f t="shared" si="170"/>
        <v>0</v>
      </c>
      <c r="RAZ70" s="3">
        <f t="shared" si="170"/>
        <v>0</v>
      </c>
      <c r="RBA70" s="3">
        <f t="shared" si="170"/>
        <v>0</v>
      </c>
      <c r="RBB70" s="3">
        <f t="shared" si="170"/>
        <v>0</v>
      </c>
      <c r="RBC70" s="3">
        <f t="shared" si="170"/>
        <v>0</v>
      </c>
      <c r="RBD70" s="3">
        <f t="shared" si="170"/>
        <v>0</v>
      </c>
      <c r="RBE70" s="3">
        <f t="shared" si="170"/>
        <v>0</v>
      </c>
      <c r="RBF70" s="3">
        <f t="shared" si="170"/>
        <v>0</v>
      </c>
      <c r="RBG70" s="3">
        <f t="shared" si="170"/>
        <v>0</v>
      </c>
      <c r="RBH70" s="3">
        <f t="shared" si="170"/>
        <v>0</v>
      </c>
      <c r="RBI70" s="3">
        <f t="shared" si="170"/>
        <v>0</v>
      </c>
      <c r="RBJ70" s="3">
        <f t="shared" si="170"/>
        <v>0</v>
      </c>
      <c r="RBK70" s="3">
        <f t="shared" si="170"/>
        <v>0</v>
      </c>
      <c r="RBL70" s="3">
        <f t="shared" ref="RBL70:RDW70" si="171">SUM(RBL59:RBL68)</f>
        <v>0</v>
      </c>
      <c r="RBM70" s="3">
        <f t="shared" si="171"/>
        <v>0</v>
      </c>
      <c r="RBN70" s="3">
        <f t="shared" si="171"/>
        <v>0</v>
      </c>
      <c r="RBO70" s="3">
        <f t="shared" si="171"/>
        <v>0</v>
      </c>
      <c r="RBP70" s="3">
        <f t="shared" si="171"/>
        <v>0</v>
      </c>
      <c r="RBQ70" s="3">
        <f t="shared" si="171"/>
        <v>0</v>
      </c>
      <c r="RBR70" s="3">
        <f t="shared" si="171"/>
        <v>0</v>
      </c>
      <c r="RBS70" s="3">
        <f t="shared" si="171"/>
        <v>0</v>
      </c>
      <c r="RBT70" s="3">
        <f t="shared" si="171"/>
        <v>0</v>
      </c>
      <c r="RBU70" s="3">
        <f t="shared" si="171"/>
        <v>0</v>
      </c>
      <c r="RBV70" s="3">
        <f t="shared" si="171"/>
        <v>0</v>
      </c>
      <c r="RBW70" s="3">
        <f t="shared" si="171"/>
        <v>0</v>
      </c>
      <c r="RBX70" s="3">
        <f t="shared" si="171"/>
        <v>0</v>
      </c>
      <c r="RBY70" s="3">
        <f t="shared" si="171"/>
        <v>0</v>
      </c>
      <c r="RBZ70" s="3">
        <f t="shared" si="171"/>
        <v>0</v>
      </c>
      <c r="RCA70" s="3">
        <f t="shared" si="171"/>
        <v>0</v>
      </c>
      <c r="RCB70" s="3">
        <f t="shared" si="171"/>
        <v>0</v>
      </c>
      <c r="RCC70" s="3">
        <f t="shared" si="171"/>
        <v>0</v>
      </c>
      <c r="RCD70" s="3">
        <f t="shared" si="171"/>
        <v>0</v>
      </c>
      <c r="RCE70" s="3">
        <f t="shared" si="171"/>
        <v>0</v>
      </c>
      <c r="RCF70" s="3">
        <f t="shared" si="171"/>
        <v>0</v>
      </c>
      <c r="RCG70" s="3">
        <f t="shared" si="171"/>
        <v>0</v>
      </c>
      <c r="RCH70" s="3">
        <f t="shared" si="171"/>
        <v>0</v>
      </c>
      <c r="RCI70" s="3">
        <f t="shared" si="171"/>
        <v>0</v>
      </c>
      <c r="RCJ70" s="3">
        <f t="shared" si="171"/>
        <v>0</v>
      </c>
      <c r="RCK70" s="3">
        <f t="shared" si="171"/>
        <v>0</v>
      </c>
      <c r="RCL70" s="3">
        <f t="shared" si="171"/>
        <v>0</v>
      </c>
      <c r="RCM70" s="3">
        <f t="shared" si="171"/>
        <v>0</v>
      </c>
      <c r="RCN70" s="3">
        <f t="shared" si="171"/>
        <v>0</v>
      </c>
      <c r="RCO70" s="3">
        <f t="shared" si="171"/>
        <v>0</v>
      </c>
      <c r="RCP70" s="3">
        <f t="shared" si="171"/>
        <v>0</v>
      </c>
      <c r="RCQ70" s="3">
        <f t="shared" si="171"/>
        <v>0</v>
      </c>
      <c r="RCR70" s="3">
        <f t="shared" si="171"/>
        <v>0</v>
      </c>
      <c r="RCS70" s="3">
        <f t="shared" si="171"/>
        <v>0</v>
      </c>
      <c r="RCT70" s="3">
        <f t="shared" si="171"/>
        <v>0</v>
      </c>
      <c r="RCU70" s="3">
        <f t="shared" si="171"/>
        <v>0</v>
      </c>
      <c r="RCV70" s="3">
        <f t="shared" si="171"/>
        <v>0</v>
      </c>
      <c r="RCW70" s="3">
        <f t="shared" si="171"/>
        <v>0</v>
      </c>
      <c r="RCX70" s="3">
        <f t="shared" si="171"/>
        <v>0</v>
      </c>
      <c r="RCY70" s="3">
        <f t="shared" si="171"/>
        <v>0</v>
      </c>
      <c r="RCZ70" s="3">
        <f t="shared" si="171"/>
        <v>0</v>
      </c>
      <c r="RDA70" s="3">
        <f t="shared" si="171"/>
        <v>0</v>
      </c>
      <c r="RDB70" s="3">
        <f t="shared" si="171"/>
        <v>0</v>
      </c>
      <c r="RDC70" s="3">
        <f t="shared" si="171"/>
        <v>0</v>
      </c>
      <c r="RDD70" s="3">
        <f t="shared" si="171"/>
        <v>0</v>
      </c>
      <c r="RDE70" s="3">
        <f t="shared" si="171"/>
        <v>0</v>
      </c>
      <c r="RDF70" s="3">
        <f t="shared" si="171"/>
        <v>0</v>
      </c>
      <c r="RDG70" s="3">
        <f t="shared" si="171"/>
        <v>0</v>
      </c>
      <c r="RDH70" s="3">
        <f t="shared" si="171"/>
        <v>0</v>
      </c>
      <c r="RDI70" s="3">
        <f t="shared" si="171"/>
        <v>0</v>
      </c>
      <c r="RDJ70" s="3">
        <f t="shared" si="171"/>
        <v>0</v>
      </c>
      <c r="RDK70" s="3">
        <f t="shared" si="171"/>
        <v>0</v>
      </c>
      <c r="RDL70" s="3">
        <f t="shared" si="171"/>
        <v>0</v>
      </c>
      <c r="RDM70" s="3">
        <f t="shared" si="171"/>
        <v>0</v>
      </c>
      <c r="RDN70" s="3">
        <f t="shared" si="171"/>
        <v>0</v>
      </c>
      <c r="RDO70" s="3">
        <f t="shared" si="171"/>
        <v>0</v>
      </c>
      <c r="RDP70" s="3">
        <f t="shared" si="171"/>
        <v>0</v>
      </c>
      <c r="RDQ70" s="3">
        <f t="shared" si="171"/>
        <v>0</v>
      </c>
      <c r="RDR70" s="3">
        <f t="shared" si="171"/>
        <v>0</v>
      </c>
      <c r="RDS70" s="3">
        <f t="shared" si="171"/>
        <v>0</v>
      </c>
      <c r="RDT70" s="3">
        <f t="shared" si="171"/>
        <v>0</v>
      </c>
      <c r="RDU70" s="3">
        <f t="shared" si="171"/>
        <v>0</v>
      </c>
      <c r="RDV70" s="3">
        <f t="shared" si="171"/>
        <v>0</v>
      </c>
      <c r="RDW70" s="3">
        <f t="shared" si="171"/>
        <v>0</v>
      </c>
      <c r="RDX70" s="3">
        <f t="shared" ref="RDX70:RGI70" si="172">SUM(RDX59:RDX68)</f>
        <v>0</v>
      </c>
      <c r="RDY70" s="3">
        <f t="shared" si="172"/>
        <v>0</v>
      </c>
      <c r="RDZ70" s="3">
        <f t="shared" si="172"/>
        <v>0</v>
      </c>
      <c r="REA70" s="3">
        <f t="shared" si="172"/>
        <v>0</v>
      </c>
      <c r="REB70" s="3">
        <f t="shared" si="172"/>
        <v>0</v>
      </c>
      <c r="REC70" s="3">
        <f t="shared" si="172"/>
        <v>0</v>
      </c>
      <c r="RED70" s="3">
        <f t="shared" si="172"/>
        <v>0</v>
      </c>
      <c r="REE70" s="3">
        <f t="shared" si="172"/>
        <v>0</v>
      </c>
      <c r="REF70" s="3">
        <f t="shared" si="172"/>
        <v>0</v>
      </c>
      <c r="REG70" s="3">
        <f t="shared" si="172"/>
        <v>0</v>
      </c>
      <c r="REH70" s="3">
        <f t="shared" si="172"/>
        <v>0</v>
      </c>
      <c r="REI70" s="3">
        <f t="shared" si="172"/>
        <v>0</v>
      </c>
      <c r="REJ70" s="3">
        <f t="shared" si="172"/>
        <v>0</v>
      </c>
      <c r="REK70" s="3">
        <f t="shared" si="172"/>
        <v>0</v>
      </c>
      <c r="REL70" s="3">
        <f t="shared" si="172"/>
        <v>0</v>
      </c>
      <c r="REM70" s="3">
        <f t="shared" si="172"/>
        <v>0</v>
      </c>
      <c r="REN70" s="3">
        <f t="shared" si="172"/>
        <v>0</v>
      </c>
      <c r="REO70" s="3">
        <f t="shared" si="172"/>
        <v>0</v>
      </c>
      <c r="REP70" s="3">
        <f t="shared" si="172"/>
        <v>0</v>
      </c>
      <c r="REQ70" s="3">
        <f t="shared" si="172"/>
        <v>0</v>
      </c>
      <c r="RER70" s="3">
        <f t="shared" si="172"/>
        <v>0</v>
      </c>
      <c r="RES70" s="3">
        <f t="shared" si="172"/>
        <v>0</v>
      </c>
      <c r="RET70" s="3">
        <f t="shared" si="172"/>
        <v>0</v>
      </c>
      <c r="REU70" s="3">
        <f t="shared" si="172"/>
        <v>0</v>
      </c>
      <c r="REV70" s="3">
        <f t="shared" si="172"/>
        <v>0</v>
      </c>
      <c r="REW70" s="3">
        <f t="shared" si="172"/>
        <v>0</v>
      </c>
      <c r="REX70" s="3">
        <f t="shared" si="172"/>
        <v>0</v>
      </c>
      <c r="REY70" s="3">
        <f t="shared" si="172"/>
        <v>0</v>
      </c>
      <c r="REZ70" s="3">
        <f t="shared" si="172"/>
        <v>0</v>
      </c>
      <c r="RFA70" s="3">
        <f t="shared" si="172"/>
        <v>0</v>
      </c>
      <c r="RFB70" s="3">
        <f t="shared" si="172"/>
        <v>0</v>
      </c>
      <c r="RFC70" s="3">
        <f t="shared" si="172"/>
        <v>0</v>
      </c>
      <c r="RFD70" s="3">
        <f t="shared" si="172"/>
        <v>0</v>
      </c>
      <c r="RFE70" s="3">
        <f t="shared" si="172"/>
        <v>0</v>
      </c>
      <c r="RFF70" s="3">
        <f t="shared" si="172"/>
        <v>0</v>
      </c>
      <c r="RFG70" s="3">
        <f t="shared" si="172"/>
        <v>0</v>
      </c>
      <c r="RFH70" s="3">
        <f t="shared" si="172"/>
        <v>0</v>
      </c>
      <c r="RFI70" s="3">
        <f t="shared" si="172"/>
        <v>0</v>
      </c>
      <c r="RFJ70" s="3">
        <f t="shared" si="172"/>
        <v>0</v>
      </c>
      <c r="RFK70" s="3">
        <f t="shared" si="172"/>
        <v>0</v>
      </c>
      <c r="RFL70" s="3">
        <f t="shared" si="172"/>
        <v>0</v>
      </c>
      <c r="RFM70" s="3">
        <f t="shared" si="172"/>
        <v>0</v>
      </c>
      <c r="RFN70" s="3">
        <f t="shared" si="172"/>
        <v>0</v>
      </c>
      <c r="RFO70" s="3">
        <f t="shared" si="172"/>
        <v>0</v>
      </c>
      <c r="RFP70" s="3">
        <f t="shared" si="172"/>
        <v>0</v>
      </c>
      <c r="RFQ70" s="3">
        <f t="shared" si="172"/>
        <v>0</v>
      </c>
      <c r="RFR70" s="3">
        <f t="shared" si="172"/>
        <v>0</v>
      </c>
      <c r="RFS70" s="3">
        <f t="shared" si="172"/>
        <v>0</v>
      </c>
      <c r="RFT70" s="3">
        <f t="shared" si="172"/>
        <v>0</v>
      </c>
      <c r="RFU70" s="3">
        <f t="shared" si="172"/>
        <v>0</v>
      </c>
      <c r="RFV70" s="3">
        <f t="shared" si="172"/>
        <v>0</v>
      </c>
      <c r="RFW70" s="3">
        <f t="shared" si="172"/>
        <v>0</v>
      </c>
      <c r="RFX70" s="3">
        <f t="shared" si="172"/>
        <v>0</v>
      </c>
      <c r="RFY70" s="3">
        <f t="shared" si="172"/>
        <v>0</v>
      </c>
      <c r="RFZ70" s="3">
        <f t="shared" si="172"/>
        <v>0</v>
      </c>
      <c r="RGA70" s="3">
        <f t="shared" si="172"/>
        <v>0</v>
      </c>
      <c r="RGB70" s="3">
        <f t="shared" si="172"/>
        <v>0</v>
      </c>
      <c r="RGC70" s="3">
        <f t="shared" si="172"/>
        <v>0</v>
      </c>
      <c r="RGD70" s="3">
        <f t="shared" si="172"/>
        <v>0</v>
      </c>
      <c r="RGE70" s="3">
        <f t="shared" si="172"/>
        <v>0</v>
      </c>
      <c r="RGF70" s="3">
        <f t="shared" si="172"/>
        <v>0</v>
      </c>
      <c r="RGG70" s="3">
        <f t="shared" si="172"/>
        <v>0</v>
      </c>
      <c r="RGH70" s="3">
        <f t="shared" si="172"/>
        <v>0</v>
      </c>
      <c r="RGI70" s="3">
        <f t="shared" si="172"/>
        <v>0</v>
      </c>
      <c r="RGJ70" s="3">
        <f t="shared" ref="RGJ70:RIU70" si="173">SUM(RGJ59:RGJ68)</f>
        <v>0</v>
      </c>
      <c r="RGK70" s="3">
        <f t="shared" si="173"/>
        <v>0</v>
      </c>
      <c r="RGL70" s="3">
        <f t="shared" si="173"/>
        <v>0</v>
      </c>
      <c r="RGM70" s="3">
        <f t="shared" si="173"/>
        <v>0</v>
      </c>
      <c r="RGN70" s="3">
        <f t="shared" si="173"/>
        <v>0</v>
      </c>
      <c r="RGO70" s="3">
        <f t="shared" si="173"/>
        <v>0</v>
      </c>
      <c r="RGP70" s="3">
        <f t="shared" si="173"/>
        <v>0</v>
      </c>
      <c r="RGQ70" s="3">
        <f t="shared" si="173"/>
        <v>0</v>
      </c>
      <c r="RGR70" s="3">
        <f t="shared" si="173"/>
        <v>0</v>
      </c>
      <c r="RGS70" s="3">
        <f t="shared" si="173"/>
        <v>0</v>
      </c>
      <c r="RGT70" s="3">
        <f t="shared" si="173"/>
        <v>0</v>
      </c>
      <c r="RGU70" s="3">
        <f t="shared" si="173"/>
        <v>0</v>
      </c>
      <c r="RGV70" s="3">
        <f t="shared" si="173"/>
        <v>0</v>
      </c>
      <c r="RGW70" s="3">
        <f t="shared" si="173"/>
        <v>0</v>
      </c>
      <c r="RGX70" s="3">
        <f t="shared" si="173"/>
        <v>0</v>
      </c>
      <c r="RGY70" s="3">
        <f t="shared" si="173"/>
        <v>0</v>
      </c>
      <c r="RGZ70" s="3">
        <f t="shared" si="173"/>
        <v>0</v>
      </c>
      <c r="RHA70" s="3">
        <f t="shared" si="173"/>
        <v>0</v>
      </c>
      <c r="RHB70" s="3">
        <f t="shared" si="173"/>
        <v>0</v>
      </c>
      <c r="RHC70" s="3">
        <f t="shared" si="173"/>
        <v>0</v>
      </c>
      <c r="RHD70" s="3">
        <f t="shared" si="173"/>
        <v>0</v>
      </c>
      <c r="RHE70" s="3">
        <f t="shared" si="173"/>
        <v>0</v>
      </c>
      <c r="RHF70" s="3">
        <f t="shared" si="173"/>
        <v>0</v>
      </c>
      <c r="RHG70" s="3">
        <f t="shared" si="173"/>
        <v>0</v>
      </c>
      <c r="RHH70" s="3">
        <f t="shared" si="173"/>
        <v>0</v>
      </c>
      <c r="RHI70" s="3">
        <f t="shared" si="173"/>
        <v>0</v>
      </c>
      <c r="RHJ70" s="3">
        <f t="shared" si="173"/>
        <v>0</v>
      </c>
      <c r="RHK70" s="3">
        <f t="shared" si="173"/>
        <v>0</v>
      </c>
      <c r="RHL70" s="3">
        <f t="shared" si="173"/>
        <v>0</v>
      </c>
      <c r="RHM70" s="3">
        <f t="shared" si="173"/>
        <v>0</v>
      </c>
      <c r="RHN70" s="3">
        <f t="shared" si="173"/>
        <v>0</v>
      </c>
      <c r="RHO70" s="3">
        <f t="shared" si="173"/>
        <v>0</v>
      </c>
      <c r="RHP70" s="3">
        <f t="shared" si="173"/>
        <v>0</v>
      </c>
      <c r="RHQ70" s="3">
        <f t="shared" si="173"/>
        <v>0</v>
      </c>
      <c r="RHR70" s="3">
        <f t="shared" si="173"/>
        <v>0</v>
      </c>
      <c r="RHS70" s="3">
        <f t="shared" si="173"/>
        <v>0</v>
      </c>
      <c r="RHT70" s="3">
        <f t="shared" si="173"/>
        <v>0</v>
      </c>
      <c r="RHU70" s="3">
        <f t="shared" si="173"/>
        <v>0</v>
      </c>
      <c r="RHV70" s="3">
        <f t="shared" si="173"/>
        <v>0</v>
      </c>
      <c r="RHW70" s="3">
        <f t="shared" si="173"/>
        <v>0</v>
      </c>
      <c r="RHX70" s="3">
        <f t="shared" si="173"/>
        <v>0</v>
      </c>
      <c r="RHY70" s="3">
        <f t="shared" si="173"/>
        <v>0</v>
      </c>
      <c r="RHZ70" s="3">
        <f t="shared" si="173"/>
        <v>0</v>
      </c>
      <c r="RIA70" s="3">
        <f t="shared" si="173"/>
        <v>0</v>
      </c>
      <c r="RIB70" s="3">
        <f t="shared" si="173"/>
        <v>0</v>
      </c>
      <c r="RIC70" s="3">
        <f t="shared" si="173"/>
        <v>0</v>
      </c>
      <c r="RID70" s="3">
        <f t="shared" si="173"/>
        <v>0</v>
      </c>
      <c r="RIE70" s="3">
        <f t="shared" si="173"/>
        <v>0</v>
      </c>
      <c r="RIF70" s="3">
        <f t="shared" si="173"/>
        <v>0</v>
      </c>
      <c r="RIG70" s="3">
        <f t="shared" si="173"/>
        <v>0</v>
      </c>
      <c r="RIH70" s="3">
        <f t="shared" si="173"/>
        <v>0</v>
      </c>
      <c r="RII70" s="3">
        <f t="shared" si="173"/>
        <v>0</v>
      </c>
      <c r="RIJ70" s="3">
        <f t="shared" si="173"/>
        <v>0</v>
      </c>
      <c r="RIK70" s="3">
        <f t="shared" si="173"/>
        <v>0</v>
      </c>
      <c r="RIL70" s="3">
        <f t="shared" si="173"/>
        <v>0</v>
      </c>
      <c r="RIM70" s="3">
        <f t="shared" si="173"/>
        <v>0</v>
      </c>
      <c r="RIN70" s="3">
        <f t="shared" si="173"/>
        <v>0</v>
      </c>
      <c r="RIO70" s="3">
        <f t="shared" si="173"/>
        <v>0</v>
      </c>
      <c r="RIP70" s="3">
        <f t="shared" si="173"/>
        <v>0</v>
      </c>
      <c r="RIQ70" s="3">
        <f t="shared" si="173"/>
        <v>0</v>
      </c>
      <c r="RIR70" s="3">
        <f t="shared" si="173"/>
        <v>0</v>
      </c>
      <c r="RIS70" s="3">
        <f t="shared" si="173"/>
        <v>0</v>
      </c>
      <c r="RIT70" s="3">
        <f t="shared" si="173"/>
        <v>0</v>
      </c>
      <c r="RIU70" s="3">
        <f t="shared" si="173"/>
        <v>0</v>
      </c>
      <c r="RIV70" s="3">
        <f t="shared" ref="RIV70:RLG70" si="174">SUM(RIV59:RIV68)</f>
        <v>0</v>
      </c>
      <c r="RIW70" s="3">
        <f t="shared" si="174"/>
        <v>0</v>
      </c>
      <c r="RIX70" s="3">
        <f t="shared" si="174"/>
        <v>0</v>
      </c>
      <c r="RIY70" s="3">
        <f t="shared" si="174"/>
        <v>0</v>
      </c>
      <c r="RIZ70" s="3">
        <f t="shared" si="174"/>
        <v>0</v>
      </c>
      <c r="RJA70" s="3">
        <f t="shared" si="174"/>
        <v>0</v>
      </c>
      <c r="RJB70" s="3">
        <f t="shared" si="174"/>
        <v>0</v>
      </c>
      <c r="RJC70" s="3">
        <f t="shared" si="174"/>
        <v>0</v>
      </c>
      <c r="RJD70" s="3">
        <f t="shared" si="174"/>
        <v>0</v>
      </c>
      <c r="RJE70" s="3">
        <f t="shared" si="174"/>
        <v>0</v>
      </c>
      <c r="RJF70" s="3">
        <f t="shared" si="174"/>
        <v>0</v>
      </c>
      <c r="RJG70" s="3">
        <f t="shared" si="174"/>
        <v>0</v>
      </c>
      <c r="RJH70" s="3">
        <f t="shared" si="174"/>
        <v>0</v>
      </c>
      <c r="RJI70" s="3">
        <f t="shared" si="174"/>
        <v>0</v>
      </c>
      <c r="RJJ70" s="3">
        <f t="shared" si="174"/>
        <v>0</v>
      </c>
      <c r="RJK70" s="3">
        <f t="shared" si="174"/>
        <v>0</v>
      </c>
      <c r="RJL70" s="3">
        <f t="shared" si="174"/>
        <v>0</v>
      </c>
      <c r="RJM70" s="3">
        <f t="shared" si="174"/>
        <v>0</v>
      </c>
      <c r="RJN70" s="3">
        <f t="shared" si="174"/>
        <v>0</v>
      </c>
      <c r="RJO70" s="3">
        <f t="shared" si="174"/>
        <v>0</v>
      </c>
      <c r="RJP70" s="3">
        <f t="shared" si="174"/>
        <v>0</v>
      </c>
      <c r="RJQ70" s="3">
        <f t="shared" si="174"/>
        <v>0</v>
      </c>
      <c r="RJR70" s="3">
        <f t="shared" si="174"/>
        <v>0</v>
      </c>
      <c r="RJS70" s="3">
        <f t="shared" si="174"/>
        <v>0</v>
      </c>
      <c r="RJT70" s="3">
        <f t="shared" si="174"/>
        <v>0</v>
      </c>
      <c r="RJU70" s="3">
        <f t="shared" si="174"/>
        <v>0</v>
      </c>
      <c r="RJV70" s="3">
        <f t="shared" si="174"/>
        <v>0</v>
      </c>
      <c r="RJW70" s="3">
        <f t="shared" si="174"/>
        <v>0</v>
      </c>
      <c r="RJX70" s="3">
        <f t="shared" si="174"/>
        <v>0</v>
      </c>
      <c r="RJY70" s="3">
        <f t="shared" si="174"/>
        <v>0</v>
      </c>
      <c r="RJZ70" s="3">
        <f t="shared" si="174"/>
        <v>0</v>
      </c>
      <c r="RKA70" s="3">
        <f t="shared" si="174"/>
        <v>0</v>
      </c>
      <c r="RKB70" s="3">
        <f t="shared" si="174"/>
        <v>0</v>
      </c>
      <c r="RKC70" s="3">
        <f t="shared" si="174"/>
        <v>0</v>
      </c>
      <c r="RKD70" s="3">
        <f t="shared" si="174"/>
        <v>0</v>
      </c>
      <c r="RKE70" s="3">
        <f t="shared" si="174"/>
        <v>0</v>
      </c>
      <c r="RKF70" s="3">
        <f t="shared" si="174"/>
        <v>0</v>
      </c>
      <c r="RKG70" s="3">
        <f t="shared" si="174"/>
        <v>0</v>
      </c>
      <c r="RKH70" s="3">
        <f t="shared" si="174"/>
        <v>0</v>
      </c>
      <c r="RKI70" s="3">
        <f t="shared" si="174"/>
        <v>0</v>
      </c>
      <c r="RKJ70" s="3">
        <f t="shared" si="174"/>
        <v>0</v>
      </c>
      <c r="RKK70" s="3">
        <f t="shared" si="174"/>
        <v>0</v>
      </c>
      <c r="RKL70" s="3">
        <f t="shared" si="174"/>
        <v>0</v>
      </c>
      <c r="RKM70" s="3">
        <f t="shared" si="174"/>
        <v>0</v>
      </c>
      <c r="RKN70" s="3">
        <f t="shared" si="174"/>
        <v>0</v>
      </c>
      <c r="RKO70" s="3">
        <f t="shared" si="174"/>
        <v>0</v>
      </c>
      <c r="RKP70" s="3">
        <f t="shared" si="174"/>
        <v>0</v>
      </c>
      <c r="RKQ70" s="3">
        <f t="shared" si="174"/>
        <v>0</v>
      </c>
      <c r="RKR70" s="3">
        <f t="shared" si="174"/>
        <v>0</v>
      </c>
      <c r="RKS70" s="3">
        <f t="shared" si="174"/>
        <v>0</v>
      </c>
      <c r="RKT70" s="3">
        <f t="shared" si="174"/>
        <v>0</v>
      </c>
      <c r="RKU70" s="3">
        <f t="shared" si="174"/>
        <v>0</v>
      </c>
      <c r="RKV70" s="3">
        <f t="shared" si="174"/>
        <v>0</v>
      </c>
      <c r="RKW70" s="3">
        <f t="shared" si="174"/>
        <v>0</v>
      </c>
      <c r="RKX70" s="3">
        <f t="shared" si="174"/>
        <v>0</v>
      </c>
      <c r="RKY70" s="3">
        <f t="shared" si="174"/>
        <v>0</v>
      </c>
      <c r="RKZ70" s="3">
        <f t="shared" si="174"/>
        <v>0</v>
      </c>
      <c r="RLA70" s="3">
        <f t="shared" si="174"/>
        <v>0</v>
      </c>
      <c r="RLB70" s="3">
        <f t="shared" si="174"/>
        <v>0</v>
      </c>
      <c r="RLC70" s="3">
        <f t="shared" si="174"/>
        <v>0</v>
      </c>
      <c r="RLD70" s="3">
        <f t="shared" si="174"/>
        <v>0</v>
      </c>
      <c r="RLE70" s="3">
        <f t="shared" si="174"/>
        <v>0</v>
      </c>
      <c r="RLF70" s="3">
        <f t="shared" si="174"/>
        <v>0</v>
      </c>
      <c r="RLG70" s="3">
        <f t="shared" si="174"/>
        <v>0</v>
      </c>
      <c r="RLH70" s="3">
        <f t="shared" ref="RLH70:RNS70" si="175">SUM(RLH59:RLH68)</f>
        <v>0</v>
      </c>
      <c r="RLI70" s="3">
        <f t="shared" si="175"/>
        <v>0</v>
      </c>
      <c r="RLJ70" s="3">
        <f t="shared" si="175"/>
        <v>0</v>
      </c>
      <c r="RLK70" s="3">
        <f t="shared" si="175"/>
        <v>0</v>
      </c>
      <c r="RLL70" s="3">
        <f t="shared" si="175"/>
        <v>0</v>
      </c>
      <c r="RLM70" s="3">
        <f t="shared" si="175"/>
        <v>0</v>
      </c>
      <c r="RLN70" s="3">
        <f t="shared" si="175"/>
        <v>0</v>
      </c>
      <c r="RLO70" s="3">
        <f t="shared" si="175"/>
        <v>0</v>
      </c>
      <c r="RLP70" s="3">
        <f t="shared" si="175"/>
        <v>0</v>
      </c>
      <c r="RLQ70" s="3">
        <f t="shared" si="175"/>
        <v>0</v>
      </c>
      <c r="RLR70" s="3">
        <f t="shared" si="175"/>
        <v>0</v>
      </c>
      <c r="RLS70" s="3">
        <f t="shared" si="175"/>
        <v>0</v>
      </c>
      <c r="RLT70" s="3">
        <f t="shared" si="175"/>
        <v>0</v>
      </c>
      <c r="RLU70" s="3">
        <f t="shared" si="175"/>
        <v>0</v>
      </c>
      <c r="RLV70" s="3">
        <f t="shared" si="175"/>
        <v>0</v>
      </c>
      <c r="RLW70" s="3">
        <f t="shared" si="175"/>
        <v>0</v>
      </c>
      <c r="RLX70" s="3">
        <f t="shared" si="175"/>
        <v>0</v>
      </c>
      <c r="RLY70" s="3">
        <f t="shared" si="175"/>
        <v>0</v>
      </c>
      <c r="RLZ70" s="3">
        <f t="shared" si="175"/>
        <v>0</v>
      </c>
      <c r="RMA70" s="3">
        <f t="shared" si="175"/>
        <v>0</v>
      </c>
      <c r="RMB70" s="3">
        <f t="shared" si="175"/>
        <v>0</v>
      </c>
      <c r="RMC70" s="3">
        <f t="shared" si="175"/>
        <v>0</v>
      </c>
      <c r="RMD70" s="3">
        <f t="shared" si="175"/>
        <v>0</v>
      </c>
      <c r="RME70" s="3">
        <f t="shared" si="175"/>
        <v>0</v>
      </c>
      <c r="RMF70" s="3">
        <f t="shared" si="175"/>
        <v>0</v>
      </c>
      <c r="RMG70" s="3">
        <f t="shared" si="175"/>
        <v>0</v>
      </c>
      <c r="RMH70" s="3">
        <f t="shared" si="175"/>
        <v>0</v>
      </c>
      <c r="RMI70" s="3">
        <f t="shared" si="175"/>
        <v>0</v>
      </c>
      <c r="RMJ70" s="3">
        <f t="shared" si="175"/>
        <v>0</v>
      </c>
      <c r="RMK70" s="3">
        <f t="shared" si="175"/>
        <v>0</v>
      </c>
      <c r="RML70" s="3">
        <f t="shared" si="175"/>
        <v>0</v>
      </c>
      <c r="RMM70" s="3">
        <f t="shared" si="175"/>
        <v>0</v>
      </c>
      <c r="RMN70" s="3">
        <f t="shared" si="175"/>
        <v>0</v>
      </c>
      <c r="RMO70" s="3">
        <f t="shared" si="175"/>
        <v>0</v>
      </c>
      <c r="RMP70" s="3">
        <f t="shared" si="175"/>
        <v>0</v>
      </c>
      <c r="RMQ70" s="3">
        <f t="shared" si="175"/>
        <v>0</v>
      </c>
      <c r="RMR70" s="3">
        <f t="shared" si="175"/>
        <v>0</v>
      </c>
      <c r="RMS70" s="3">
        <f t="shared" si="175"/>
        <v>0</v>
      </c>
      <c r="RMT70" s="3">
        <f t="shared" si="175"/>
        <v>0</v>
      </c>
      <c r="RMU70" s="3">
        <f t="shared" si="175"/>
        <v>0</v>
      </c>
      <c r="RMV70" s="3">
        <f t="shared" si="175"/>
        <v>0</v>
      </c>
      <c r="RMW70" s="3">
        <f t="shared" si="175"/>
        <v>0</v>
      </c>
      <c r="RMX70" s="3">
        <f t="shared" si="175"/>
        <v>0</v>
      </c>
      <c r="RMY70" s="3">
        <f t="shared" si="175"/>
        <v>0</v>
      </c>
      <c r="RMZ70" s="3">
        <f t="shared" si="175"/>
        <v>0</v>
      </c>
      <c r="RNA70" s="3">
        <f t="shared" si="175"/>
        <v>0</v>
      </c>
      <c r="RNB70" s="3">
        <f t="shared" si="175"/>
        <v>0</v>
      </c>
      <c r="RNC70" s="3">
        <f t="shared" si="175"/>
        <v>0</v>
      </c>
      <c r="RND70" s="3">
        <f t="shared" si="175"/>
        <v>0</v>
      </c>
      <c r="RNE70" s="3">
        <f t="shared" si="175"/>
        <v>0</v>
      </c>
      <c r="RNF70" s="3">
        <f t="shared" si="175"/>
        <v>0</v>
      </c>
      <c r="RNG70" s="3">
        <f t="shared" si="175"/>
        <v>0</v>
      </c>
      <c r="RNH70" s="3">
        <f t="shared" si="175"/>
        <v>0</v>
      </c>
      <c r="RNI70" s="3">
        <f t="shared" si="175"/>
        <v>0</v>
      </c>
      <c r="RNJ70" s="3">
        <f t="shared" si="175"/>
        <v>0</v>
      </c>
      <c r="RNK70" s="3">
        <f t="shared" si="175"/>
        <v>0</v>
      </c>
      <c r="RNL70" s="3">
        <f t="shared" si="175"/>
        <v>0</v>
      </c>
      <c r="RNM70" s="3">
        <f t="shared" si="175"/>
        <v>0</v>
      </c>
      <c r="RNN70" s="3">
        <f t="shared" si="175"/>
        <v>0</v>
      </c>
      <c r="RNO70" s="3">
        <f t="shared" si="175"/>
        <v>0</v>
      </c>
      <c r="RNP70" s="3">
        <f t="shared" si="175"/>
        <v>0</v>
      </c>
      <c r="RNQ70" s="3">
        <f t="shared" si="175"/>
        <v>0</v>
      </c>
      <c r="RNR70" s="3">
        <f t="shared" si="175"/>
        <v>0</v>
      </c>
      <c r="RNS70" s="3">
        <f t="shared" si="175"/>
        <v>0</v>
      </c>
      <c r="RNT70" s="3">
        <f t="shared" ref="RNT70:RQE70" si="176">SUM(RNT59:RNT68)</f>
        <v>0</v>
      </c>
      <c r="RNU70" s="3">
        <f t="shared" si="176"/>
        <v>0</v>
      </c>
      <c r="RNV70" s="3">
        <f t="shared" si="176"/>
        <v>0</v>
      </c>
      <c r="RNW70" s="3">
        <f t="shared" si="176"/>
        <v>0</v>
      </c>
      <c r="RNX70" s="3">
        <f t="shared" si="176"/>
        <v>0</v>
      </c>
      <c r="RNY70" s="3">
        <f t="shared" si="176"/>
        <v>0</v>
      </c>
      <c r="RNZ70" s="3">
        <f t="shared" si="176"/>
        <v>0</v>
      </c>
      <c r="ROA70" s="3">
        <f t="shared" si="176"/>
        <v>0</v>
      </c>
      <c r="ROB70" s="3">
        <f t="shared" si="176"/>
        <v>0</v>
      </c>
      <c r="ROC70" s="3">
        <f t="shared" si="176"/>
        <v>0</v>
      </c>
      <c r="ROD70" s="3">
        <f t="shared" si="176"/>
        <v>0</v>
      </c>
      <c r="ROE70" s="3">
        <f t="shared" si="176"/>
        <v>0</v>
      </c>
      <c r="ROF70" s="3">
        <f t="shared" si="176"/>
        <v>0</v>
      </c>
      <c r="ROG70" s="3">
        <f t="shared" si="176"/>
        <v>0</v>
      </c>
      <c r="ROH70" s="3">
        <f t="shared" si="176"/>
        <v>0</v>
      </c>
      <c r="ROI70" s="3">
        <f t="shared" si="176"/>
        <v>0</v>
      </c>
      <c r="ROJ70" s="3">
        <f t="shared" si="176"/>
        <v>0</v>
      </c>
      <c r="ROK70" s="3">
        <f t="shared" si="176"/>
        <v>0</v>
      </c>
      <c r="ROL70" s="3">
        <f t="shared" si="176"/>
        <v>0</v>
      </c>
      <c r="ROM70" s="3">
        <f t="shared" si="176"/>
        <v>0</v>
      </c>
      <c r="RON70" s="3">
        <f t="shared" si="176"/>
        <v>0</v>
      </c>
      <c r="ROO70" s="3">
        <f t="shared" si="176"/>
        <v>0</v>
      </c>
      <c r="ROP70" s="3">
        <f t="shared" si="176"/>
        <v>0</v>
      </c>
      <c r="ROQ70" s="3">
        <f t="shared" si="176"/>
        <v>0</v>
      </c>
      <c r="ROR70" s="3">
        <f t="shared" si="176"/>
        <v>0</v>
      </c>
      <c r="ROS70" s="3">
        <f t="shared" si="176"/>
        <v>0</v>
      </c>
      <c r="ROT70" s="3">
        <f t="shared" si="176"/>
        <v>0</v>
      </c>
      <c r="ROU70" s="3">
        <f t="shared" si="176"/>
        <v>0</v>
      </c>
      <c r="ROV70" s="3">
        <f t="shared" si="176"/>
        <v>0</v>
      </c>
      <c r="ROW70" s="3">
        <f t="shared" si="176"/>
        <v>0</v>
      </c>
      <c r="ROX70" s="3">
        <f t="shared" si="176"/>
        <v>0</v>
      </c>
      <c r="ROY70" s="3">
        <f t="shared" si="176"/>
        <v>0</v>
      </c>
      <c r="ROZ70" s="3">
        <f t="shared" si="176"/>
        <v>0</v>
      </c>
      <c r="RPA70" s="3">
        <f t="shared" si="176"/>
        <v>0</v>
      </c>
      <c r="RPB70" s="3">
        <f t="shared" si="176"/>
        <v>0</v>
      </c>
      <c r="RPC70" s="3">
        <f t="shared" si="176"/>
        <v>0</v>
      </c>
      <c r="RPD70" s="3">
        <f t="shared" si="176"/>
        <v>0</v>
      </c>
      <c r="RPE70" s="3">
        <f t="shared" si="176"/>
        <v>0</v>
      </c>
      <c r="RPF70" s="3">
        <f t="shared" si="176"/>
        <v>0</v>
      </c>
      <c r="RPG70" s="3">
        <f t="shared" si="176"/>
        <v>0</v>
      </c>
      <c r="RPH70" s="3">
        <f t="shared" si="176"/>
        <v>0</v>
      </c>
      <c r="RPI70" s="3">
        <f t="shared" si="176"/>
        <v>0</v>
      </c>
      <c r="RPJ70" s="3">
        <f t="shared" si="176"/>
        <v>0</v>
      </c>
      <c r="RPK70" s="3">
        <f t="shared" si="176"/>
        <v>0</v>
      </c>
      <c r="RPL70" s="3">
        <f t="shared" si="176"/>
        <v>0</v>
      </c>
      <c r="RPM70" s="3">
        <f t="shared" si="176"/>
        <v>0</v>
      </c>
      <c r="RPN70" s="3">
        <f t="shared" si="176"/>
        <v>0</v>
      </c>
      <c r="RPO70" s="3">
        <f t="shared" si="176"/>
        <v>0</v>
      </c>
      <c r="RPP70" s="3">
        <f t="shared" si="176"/>
        <v>0</v>
      </c>
      <c r="RPQ70" s="3">
        <f t="shared" si="176"/>
        <v>0</v>
      </c>
      <c r="RPR70" s="3">
        <f t="shared" si="176"/>
        <v>0</v>
      </c>
      <c r="RPS70" s="3">
        <f t="shared" si="176"/>
        <v>0</v>
      </c>
      <c r="RPT70" s="3">
        <f t="shared" si="176"/>
        <v>0</v>
      </c>
      <c r="RPU70" s="3">
        <f t="shared" si="176"/>
        <v>0</v>
      </c>
      <c r="RPV70" s="3">
        <f t="shared" si="176"/>
        <v>0</v>
      </c>
      <c r="RPW70" s="3">
        <f t="shared" si="176"/>
        <v>0</v>
      </c>
      <c r="RPX70" s="3">
        <f t="shared" si="176"/>
        <v>0</v>
      </c>
      <c r="RPY70" s="3">
        <f t="shared" si="176"/>
        <v>0</v>
      </c>
      <c r="RPZ70" s="3">
        <f t="shared" si="176"/>
        <v>0</v>
      </c>
      <c r="RQA70" s="3">
        <f t="shared" si="176"/>
        <v>0</v>
      </c>
      <c r="RQB70" s="3">
        <f t="shared" si="176"/>
        <v>0</v>
      </c>
      <c r="RQC70" s="3">
        <f t="shared" si="176"/>
        <v>0</v>
      </c>
      <c r="RQD70" s="3">
        <f t="shared" si="176"/>
        <v>0</v>
      </c>
      <c r="RQE70" s="3">
        <f t="shared" si="176"/>
        <v>0</v>
      </c>
      <c r="RQF70" s="3">
        <f t="shared" ref="RQF70:RSQ70" si="177">SUM(RQF59:RQF68)</f>
        <v>0</v>
      </c>
      <c r="RQG70" s="3">
        <f t="shared" si="177"/>
        <v>0</v>
      </c>
      <c r="RQH70" s="3">
        <f t="shared" si="177"/>
        <v>0</v>
      </c>
      <c r="RQI70" s="3">
        <f t="shared" si="177"/>
        <v>0</v>
      </c>
      <c r="RQJ70" s="3">
        <f t="shared" si="177"/>
        <v>0</v>
      </c>
      <c r="RQK70" s="3">
        <f t="shared" si="177"/>
        <v>0</v>
      </c>
      <c r="RQL70" s="3">
        <f t="shared" si="177"/>
        <v>0</v>
      </c>
      <c r="RQM70" s="3">
        <f t="shared" si="177"/>
        <v>0</v>
      </c>
      <c r="RQN70" s="3">
        <f t="shared" si="177"/>
        <v>0</v>
      </c>
      <c r="RQO70" s="3">
        <f t="shared" si="177"/>
        <v>0</v>
      </c>
      <c r="RQP70" s="3">
        <f t="shared" si="177"/>
        <v>0</v>
      </c>
      <c r="RQQ70" s="3">
        <f t="shared" si="177"/>
        <v>0</v>
      </c>
      <c r="RQR70" s="3">
        <f t="shared" si="177"/>
        <v>0</v>
      </c>
      <c r="RQS70" s="3">
        <f t="shared" si="177"/>
        <v>0</v>
      </c>
      <c r="RQT70" s="3">
        <f t="shared" si="177"/>
        <v>0</v>
      </c>
      <c r="RQU70" s="3">
        <f t="shared" si="177"/>
        <v>0</v>
      </c>
      <c r="RQV70" s="3">
        <f t="shared" si="177"/>
        <v>0</v>
      </c>
      <c r="RQW70" s="3">
        <f t="shared" si="177"/>
        <v>0</v>
      </c>
      <c r="RQX70" s="3">
        <f t="shared" si="177"/>
        <v>0</v>
      </c>
      <c r="RQY70" s="3">
        <f t="shared" si="177"/>
        <v>0</v>
      </c>
      <c r="RQZ70" s="3">
        <f t="shared" si="177"/>
        <v>0</v>
      </c>
      <c r="RRA70" s="3">
        <f t="shared" si="177"/>
        <v>0</v>
      </c>
      <c r="RRB70" s="3">
        <f t="shared" si="177"/>
        <v>0</v>
      </c>
      <c r="RRC70" s="3">
        <f t="shared" si="177"/>
        <v>0</v>
      </c>
      <c r="RRD70" s="3">
        <f t="shared" si="177"/>
        <v>0</v>
      </c>
      <c r="RRE70" s="3">
        <f t="shared" si="177"/>
        <v>0</v>
      </c>
      <c r="RRF70" s="3">
        <f t="shared" si="177"/>
        <v>0</v>
      </c>
      <c r="RRG70" s="3">
        <f t="shared" si="177"/>
        <v>0</v>
      </c>
      <c r="RRH70" s="3">
        <f t="shared" si="177"/>
        <v>0</v>
      </c>
      <c r="RRI70" s="3">
        <f t="shared" si="177"/>
        <v>0</v>
      </c>
      <c r="RRJ70" s="3">
        <f t="shared" si="177"/>
        <v>0</v>
      </c>
      <c r="RRK70" s="3">
        <f t="shared" si="177"/>
        <v>0</v>
      </c>
      <c r="RRL70" s="3">
        <f t="shared" si="177"/>
        <v>0</v>
      </c>
      <c r="RRM70" s="3">
        <f t="shared" si="177"/>
        <v>0</v>
      </c>
      <c r="RRN70" s="3">
        <f t="shared" si="177"/>
        <v>0</v>
      </c>
      <c r="RRO70" s="3">
        <f t="shared" si="177"/>
        <v>0</v>
      </c>
      <c r="RRP70" s="3">
        <f t="shared" si="177"/>
        <v>0</v>
      </c>
      <c r="RRQ70" s="3">
        <f t="shared" si="177"/>
        <v>0</v>
      </c>
      <c r="RRR70" s="3">
        <f t="shared" si="177"/>
        <v>0</v>
      </c>
      <c r="RRS70" s="3">
        <f t="shared" si="177"/>
        <v>0</v>
      </c>
      <c r="RRT70" s="3">
        <f t="shared" si="177"/>
        <v>0</v>
      </c>
      <c r="RRU70" s="3">
        <f t="shared" si="177"/>
        <v>0</v>
      </c>
      <c r="RRV70" s="3">
        <f t="shared" si="177"/>
        <v>0</v>
      </c>
      <c r="RRW70" s="3">
        <f t="shared" si="177"/>
        <v>0</v>
      </c>
      <c r="RRX70" s="3">
        <f t="shared" si="177"/>
        <v>0</v>
      </c>
      <c r="RRY70" s="3">
        <f t="shared" si="177"/>
        <v>0</v>
      </c>
      <c r="RRZ70" s="3">
        <f t="shared" si="177"/>
        <v>0</v>
      </c>
      <c r="RSA70" s="3">
        <f t="shared" si="177"/>
        <v>0</v>
      </c>
      <c r="RSB70" s="3">
        <f t="shared" si="177"/>
        <v>0</v>
      </c>
      <c r="RSC70" s="3">
        <f t="shared" si="177"/>
        <v>0</v>
      </c>
      <c r="RSD70" s="3">
        <f t="shared" si="177"/>
        <v>0</v>
      </c>
      <c r="RSE70" s="3">
        <f t="shared" si="177"/>
        <v>0</v>
      </c>
      <c r="RSF70" s="3">
        <f t="shared" si="177"/>
        <v>0</v>
      </c>
      <c r="RSG70" s="3">
        <f t="shared" si="177"/>
        <v>0</v>
      </c>
      <c r="RSH70" s="3">
        <f t="shared" si="177"/>
        <v>0</v>
      </c>
      <c r="RSI70" s="3">
        <f t="shared" si="177"/>
        <v>0</v>
      </c>
      <c r="RSJ70" s="3">
        <f t="shared" si="177"/>
        <v>0</v>
      </c>
      <c r="RSK70" s="3">
        <f t="shared" si="177"/>
        <v>0</v>
      </c>
      <c r="RSL70" s="3">
        <f t="shared" si="177"/>
        <v>0</v>
      </c>
      <c r="RSM70" s="3">
        <f t="shared" si="177"/>
        <v>0</v>
      </c>
      <c r="RSN70" s="3">
        <f t="shared" si="177"/>
        <v>0</v>
      </c>
      <c r="RSO70" s="3">
        <f t="shared" si="177"/>
        <v>0</v>
      </c>
      <c r="RSP70" s="3">
        <f t="shared" si="177"/>
        <v>0</v>
      </c>
      <c r="RSQ70" s="3">
        <f t="shared" si="177"/>
        <v>0</v>
      </c>
      <c r="RSR70" s="3">
        <f t="shared" ref="RSR70:RVC70" si="178">SUM(RSR59:RSR68)</f>
        <v>0</v>
      </c>
      <c r="RSS70" s="3">
        <f t="shared" si="178"/>
        <v>0</v>
      </c>
      <c r="RST70" s="3">
        <f t="shared" si="178"/>
        <v>0</v>
      </c>
      <c r="RSU70" s="3">
        <f t="shared" si="178"/>
        <v>0</v>
      </c>
      <c r="RSV70" s="3">
        <f t="shared" si="178"/>
        <v>0</v>
      </c>
      <c r="RSW70" s="3">
        <f t="shared" si="178"/>
        <v>0</v>
      </c>
      <c r="RSX70" s="3">
        <f t="shared" si="178"/>
        <v>0</v>
      </c>
      <c r="RSY70" s="3">
        <f t="shared" si="178"/>
        <v>0</v>
      </c>
      <c r="RSZ70" s="3">
        <f t="shared" si="178"/>
        <v>0</v>
      </c>
      <c r="RTA70" s="3">
        <f t="shared" si="178"/>
        <v>0</v>
      </c>
      <c r="RTB70" s="3">
        <f t="shared" si="178"/>
        <v>0</v>
      </c>
      <c r="RTC70" s="3">
        <f t="shared" si="178"/>
        <v>0</v>
      </c>
      <c r="RTD70" s="3">
        <f t="shared" si="178"/>
        <v>0</v>
      </c>
      <c r="RTE70" s="3">
        <f t="shared" si="178"/>
        <v>0</v>
      </c>
      <c r="RTF70" s="3">
        <f t="shared" si="178"/>
        <v>0</v>
      </c>
      <c r="RTG70" s="3">
        <f t="shared" si="178"/>
        <v>0</v>
      </c>
      <c r="RTH70" s="3">
        <f t="shared" si="178"/>
        <v>0</v>
      </c>
      <c r="RTI70" s="3">
        <f t="shared" si="178"/>
        <v>0</v>
      </c>
      <c r="RTJ70" s="3">
        <f t="shared" si="178"/>
        <v>0</v>
      </c>
      <c r="RTK70" s="3">
        <f t="shared" si="178"/>
        <v>0</v>
      </c>
      <c r="RTL70" s="3">
        <f t="shared" si="178"/>
        <v>0</v>
      </c>
      <c r="RTM70" s="3">
        <f t="shared" si="178"/>
        <v>0</v>
      </c>
      <c r="RTN70" s="3">
        <f t="shared" si="178"/>
        <v>0</v>
      </c>
      <c r="RTO70" s="3">
        <f t="shared" si="178"/>
        <v>0</v>
      </c>
      <c r="RTP70" s="3">
        <f t="shared" si="178"/>
        <v>0</v>
      </c>
      <c r="RTQ70" s="3">
        <f t="shared" si="178"/>
        <v>0</v>
      </c>
      <c r="RTR70" s="3">
        <f t="shared" si="178"/>
        <v>0</v>
      </c>
      <c r="RTS70" s="3">
        <f t="shared" si="178"/>
        <v>0</v>
      </c>
      <c r="RTT70" s="3">
        <f t="shared" si="178"/>
        <v>0</v>
      </c>
      <c r="RTU70" s="3">
        <f t="shared" si="178"/>
        <v>0</v>
      </c>
      <c r="RTV70" s="3">
        <f t="shared" si="178"/>
        <v>0</v>
      </c>
      <c r="RTW70" s="3">
        <f t="shared" si="178"/>
        <v>0</v>
      </c>
      <c r="RTX70" s="3">
        <f t="shared" si="178"/>
        <v>0</v>
      </c>
      <c r="RTY70" s="3">
        <f t="shared" si="178"/>
        <v>0</v>
      </c>
      <c r="RTZ70" s="3">
        <f t="shared" si="178"/>
        <v>0</v>
      </c>
      <c r="RUA70" s="3">
        <f t="shared" si="178"/>
        <v>0</v>
      </c>
      <c r="RUB70" s="3">
        <f t="shared" si="178"/>
        <v>0</v>
      </c>
      <c r="RUC70" s="3">
        <f t="shared" si="178"/>
        <v>0</v>
      </c>
      <c r="RUD70" s="3">
        <f t="shared" si="178"/>
        <v>0</v>
      </c>
      <c r="RUE70" s="3">
        <f t="shared" si="178"/>
        <v>0</v>
      </c>
      <c r="RUF70" s="3">
        <f t="shared" si="178"/>
        <v>0</v>
      </c>
      <c r="RUG70" s="3">
        <f t="shared" si="178"/>
        <v>0</v>
      </c>
      <c r="RUH70" s="3">
        <f t="shared" si="178"/>
        <v>0</v>
      </c>
      <c r="RUI70" s="3">
        <f t="shared" si="178"/>
        <v>0</v>
      </c>
      <c r="RUJ70" s="3">
        <f t="shared" si="178"/>
        <v>0</v>
      </c>
      <c r="RUK70" s="3">
        <f t="shared" si="178"/>
        <v>0</v>
      </c>
      <c r="RUL70" s="3">
        <f t="shared" si="178"/>
        <v>0</v>
      </c>
      <c r="RUM70" s="3">
        <f t="shared" si="178"/>
        <v>0</v>
      </c>
      <c r="RUN70" s="3">
        <f t="shared" si="178"/>
        <v>0</v>
      </c>
      <c r="RUO70" s="3">
        <f t="shared" si="178"/>
        <v>0</v>
      </c>
      <c r="RUP70" s="3">
        <f t="shared" si="178"/>
        <v>0</v>
      </c>
      <c r="RUQ70" s="3">
        <f t="shared" si="178"/>
        <v>0</v>
      </c>
      <c r="RUR70" s="3">
        <f t="shared" si="178"/>
        <v>0</v>
      </c>
      <c r="RUS70" s="3">
        <f t="shared" si="178"/>
        <v>0</v>
      </c>
      <c r="RUT70" s="3">
        <f t="shared" si="178"/>
        <v>0</v>
      </c>
      <c r="RUU70" s="3">
        <f t="shared" si="178"/>
        <v>0</v>
      </c>
      <c r="RUV70" s="3">
        <f t="shared" si="178"/>
        <v>0</v>
      </c>
      <c r="RUW70" s="3">
        <f t="shared" si="178"/>
        <v>0</v>
      </c>
      <c r="RUX70" s="3">
        <f t="shared" si="178"/>
        <v>0</v>
      </c>
      <c r="RUY70" s="3">
        <f t="shared" si="178"/>
        <v>0</v>
      </c>
      <c r="RUZ70" s="3">
        <f t="shared" si="178"/>
        <v>0</v>
      </c>
      <c r="RVA70" s="3">
        <f t="shared" si="178"/>
        <v>0</v>
      </c>
      <c r="RVB70" s="3">
        <f t="shared" si="178"/>
        <v>0</v>
      </c>
      <c r="RVC70" s="3">
        <f t="shared" si="178"/>
        <v>0</v>
      </c>
      <c r="RVD70" s="3">
        <f t="shared" ref="RVD70:RXO70" si="179">SUM(RVD59:RVD68)</f>
        <v>0</v>
      </c>
      <c r="RVE70" s="3">
        <f t="shared" si="179"/>
        <v>0</v>
      </c>
      <c r="RVF70" s="3">
        <f t="shared" si="179"/>
        <v>0</v>
      </c>
      <c r="RVG70" s="3">
        <f t="shared" si="179"/>
        <v>0</v>
      </c>
      <c r="RVH70" s="3">
        <f t="shared" si="179"/>
        <v>0</v>
      </c>
      <c r="RVI70" s="3">
        <f t="shared" si="179"/>
        <v>0</v>
      </c>
      <c r="RVJ70" s="3">
        <f t="shared" si="179"/>
        <v>0</v>
      </c>
      <c r="RVK70" s="3">
        <f t="shared" si="179"/>
        <v>0</v>
      </c>
      <c r="RVL70" s="3">
        <f t="shared" si="179"/>
        <v>0</v>
      </c>
      <c r="RVM70" s="3">
        <f t="shared" si="179"/>
        <v>0</v>
      </c>
      <c r="RVN70" s="3">
        <f t="shared" si="179"/>
        <v>0</v>
      </c>
      <c r="RVO70" s="3">
        <f t="shared" si="179"/>
        <v>0</v>
      </c>
      <c r="RVP70" s="3">
        <f t="shared" si="179"/>
        <v>0</v>
      </c>
      <c r="RVQ70" s="3">
        <f t="shared" si="179"/>
        <v>0</v>
      </c>
      <c r="RVR70" s="3">
        <f t="shared" si="179"/>
        <v>0</v>
      </c>
      <c r="RVS70" s="3">
        <f t="shared" si="179"/>
        <v>0</v>
      </c>
      <c r="RVT70" s="3">
        <f t="shared" si="179"/>
        <v>0</v>
      </c>
      <c r="RVU70" s="3">
        <f t="shared" si="179"/>
        <v>0</v>
      </c>
      <c r="RVV70" s="3">
        <f t="shared" si="179"/>
        <v>0</v>
      </c>
      <c r="RVW70" s="3">
        <f t="shared" si="179"/>
        <v>0</v>
      </c>
      <c r="RVX70" s="3">
        <f t="shared" si="179"/>
        <v>0</v>
      </c>
      <c r="RVY70" s="3">
        <f t="shared" si="179"/>
        <v>0</v>
      </c>
      <c r="RVZ70" s="3">
        <f t="shared" si="179"/>
        <v>0</v>
      </c>
      <c r="RWA70" s="3">
        <f t="shared" si="179"/>
        <v>0</v>
      </c>
      <c r="RWB70" s="3">
        <f t="shared" si="179"/>
        <v>0</v>
      </c>
      <c r="RWC70" s="3">
        <f t="shared" si="179"/>
        <v>0</v>
      </c>
      <c r="RWD70" s="3">
        <f t="shared" si="179"/>
        <v>0</v>
      </c>
      <c r="RWE70" s="3">
        <f t="shared" si="179"/>
        <v>0</v>
      </c>
      <c r="RWF70" s="3">
        <f t="shared" si="179"/>
        <v>0</v>
      </c>
      <c r="RWG70" s="3">
        <f t="shared" si="179"/>
        <v>0</v>
      </c>
      <c r="RWH70" s="3">
        <f t="shared" si="179"/>
        <v>0</v>
      </c>
      <c r="RWI70" s="3">
        <f t="shared" si="179"/>
        <v>0</v>
      </c>
      <c r="RWJ70" s="3">
        <f t="shared" si="179"/>
        <v>0</v>
      </c>
      <c r="RWK70" s="3">
        <f t="shared" si="179"/>
        <v>0</v>
      </c>
      <c r="RWL70" s="3">
        <f t="shared" si="179"/>
        <v>0</v>
      </c>
      <c r="RWM70" s="3">
        <f t="shared" si="179"/>
        <v>0</v>
      </c>
      <c r="RWN70" s="3">
        <f t="shared" si="179"/>
        <v>0</v>
      </c>
      <c r="RWO70" s="3">
        <f t="shared" si="179"/>
        <v>0</v>
      </c>
      <c r="RWP70" s="3">
        <f t="shared" si="179"/>
        <v>0</v>
      </c>
      <c r="RWQ70" s="3">
        <f t="shared" si="179"/>
        <v>0</v>
      </c>
      <c r="RWR70" s="3">
        <f t="shared" si="179"/>
        <v>0</v>
      </c>
      <c r="RWS70" s="3">
        <f t="shared" si="179"/>
        <v>0</v>
      </c>
      <c r="RWT70" s="3">
        <f t="shared" si="179"/>
        <v>0</v>
      </c>
      <c r="RWU70" s="3">
        <f t="shared" si="179"/>
        <v>0</v>
      </c>
      <c r="RWV70" s="3">
        <f t="shared" si="179"/>
        <v>0</v>
      </c>
      <c r="RWW70" s="3">
        <f t="shared" si="179"/>
        <v>0</v>
      </c>
      <c r="RWX70" s="3">
        <f t="shared" si="179"/>
        <v>0</v>
      </c>
      <c r="RWY70" s="3">
        <f t="shared" si="179"/>
        <v>0</v>
      </c>
      <c r="RWZ70" s="3">
        <f t="shared" si="179"/>
        <v>0</v>
      </c>
      <c r="RXA70" s="3">
        <f t="shared" si="179"/>
        <v>0</v>
      </c>
      <c r="RXB70" s="3">
        <f t="shared" si="179"/>
        <v>0</v>
      </c>
      <c r="RXC70" s="3">
        <f t="shared" si="179"/>
        <v>0</v>
      </c>
      <c r="RXD70" s="3">
        <f t="shared" si="179"/>
        <v>0</v>
      </c>
      <c r="RXE70" s="3">
        <f t="shared" si="179"/>
        <v>0</v>
      </c>
      <c r="RXF70" s="3">
        <f t="shared" si="179"/>
        <v>0</v>
      </c>
      <c r="RXG70" s="3">
        <f t="shared" si="179"/>
        <v>0</v>
      </c>
      <c r="RXH70" s="3">
        <f t="shared" si="179"/>
        <v>0</v>
      </c>
      <c r="RXI70" s="3">
        <f t="shared" si="179"/>
        <v>0</v>
      </c>
      <c r="RXJ70" s="3">
        <f t="shared" si="179"/>
        <v>0</v>
      </c>
      <c r="RXK70" s="3">
        <f t="shared" si="179"/>
        <v>0</v>
      </c>
      <c r="RXL70" s="3">
        <f t="shared" si="179"/>
        <v>0</v>
      </c>
      <c r="RXM70" s="3">
        <f t="shared" si="179"/>
        <v>0</v>
      </c>
      <c r="RXN70" s="3">
        <f t="shared" si="179"/>
        <v>0</v>
      </c>
      <c r="RXO70" s="3">
        <f t="shared" si="179"/>
        <v>0</v>
      </c>
      <c r="RXP70" s="3">
        <f t="shared" ref="RXP70:SAA70" si="180">SUM(RXP59:RXP68)</f>
        <v>0</v>
      </c>
      <c r="RXQ70" s="3">
        <f t="shared" si="180"/>
        <v>0</v>
      </c>
      <c r="RXR70" s="3">
        <f t="shared" si="180"/>
        <v>0</v>
      </c>
      <c r="RXS70" s="3">
        <f t="shared" si="180"/>
        <v>0</v>
      </c>
      <c r="RXT70" s="3">
        <f t="shared" si="180"/>
        <v>0</v>
      </c>
      <c r="RXU70" s="3">
        <f t="shared" si="180"/>
        <v>0</v>
      </c>
      <c r="RXV70" s="3">
        <f t="shared" si="180"/>
        <v>0</v>
      </c>
      <c r="RXW70" s="3">
        <f t="shared" si="180"/>
        <v>0</v>
      </c>
      <c r="RXX70" s="3">
        <f t="shared" si="180"/>
        <v>0</v>
      </c>
      <c r="RXY70" s="3">
        <f t="shared" si="180"/>
        <v>0</v>
      </c>
      <c r="RXZ70" s="3">
        <f t="shared" si="180"/>
        <v>0</v>
      </c>
      <c r="RYA70" s="3">
        <f t="shared" si="180"/>
        <v>0</v>
      </c>
      <c r="RYB70" s="3">
        <f t="shared" si="180"/>
        <v>0</v>
      </c>
      <c r="RYC70" s="3">
        <f t="shared" si="180"/>
        <v>0</v>
      </c>
      <c r="RYD70" s="3">
        <f t="shared" si="180"/>
        <v>0</v>
      </c>
      <c r="RYE70" s="3">
        <f t="shared" si="180"/>
        <v>0</v>
      </c>
      <c r="RYF70" s="3">
        <f t="shared" si="180"/>
        <v>0</v>
      </c>
      <c r="RYG70" s="3">
        <f t="shared" si="180"/>
        <v>0</v>
      </c>
      <c r="RYH70" s="3">
        <f t="shared" si="180"/>
        <v>0</v>
      </c>
      <c r="RYI70" s="3">
        <f t="shared" si="180"/>
        <v>0</v>
      </c>
      <c r="RYJ70" s="3">
        <f t="shared" si="180"/>
        <v>0</v>
      </c>
      <c r="RYK70" s="3">
        <f t="shared" si="180"/>
        <v>0</v>
      </c>
      <c r="RYL70" s="3">
        <f t="shared" si="180"/>
        <v>0</v>
      </c>
      <c r="RYM70" s="3">
        <f t="shared" si="180"/>
        <v>0</v>
      </c>
      <c r="RYN70" s="3">
        <f t="shared" si="180"/>
        <v>0</v>
      </c>
      <c r="RYO70" s="3">
        <f t="shared" si="180"/>
        <v>0</v>
      </c>
      <c r="RYP70" s="3">
        <f t="shared" si="180"/>
        <v>0</v>
      </c>
      <c r="RYQ70" s="3">
        <f t="shared" si="180"/>
        <v>0</v>
      </c>
      <c r="RYR70" s="3">
        <f t="shared" si="180"/>
        <v>0</v>
      </c>
      <c r="RYS70" s="3">
        <f t="shared" si="180"/>
        <v>0</v>
      </c>
      <c r="RYT70" s="3">
        <f t="shared" si="180"/>
        <v>0</v>
      </c>
      <c r="RYU70" s="3">
        <f t="shared" si="180"/>
        <v>0</v>
      </c>
      <c r="RYV70" s="3">
        <f t="shared" si="180"/>
        <v>0</v>
      </c>
      <c r="RYW70" s="3">
        <f t="shared" si="180"/>
        <v>0</v>
      </c>
      <c r="RYX70" s="3">
        <f t="shared" si="180"/>
        <v>0</v>
      </c>
      <c r="RYY70" s="3">
        <f t="shared" si="180"/>
        <v>0</v>
      </c>
      <c r="RYZ70" s="3">
        <f t="shared" si="180"/>
        <v>0</v>
      </c>
      <c r="RZA70" s="3">
        <f t="shared" si="180"/>
        <v>0</v>
      </c>
      <c r="RZB70" s="3">
        <f t="shared" si="180"/>
        <v>0</v>
      </c>
      <c r="RZC70" s="3">
        <f t="shared" si="180"/>
        <v>0</v>
      </c>
      <c r="RZD70" s="3">
        <f t="shared" si="180"/>
        <v>0</v>
      </c>
      <c r="RZE70" s="3">
        <f t="shared" si="180"/>
        <v>0</v>
      </c>
      <c r="RZF70" s="3">
        <f t="shared" si="180"/>
        <v>0</v>
      </c>
      <c r="RZG70" s="3">
        <f t="shared" si="180"/>
        <v>0</v>
      </c>
      <c r="RZH70" s="3">
        <f t="shared" si="180"/>
        <v>0</v>
      </c>
      <c r="RZI70" s="3">
        <f t="shared" si="180"/>
        <v>0</v>
      </c>
      <c r="RZJ70" s="3">
        <f t="shared" si="180"/>
        <v>0</v>
      </c>
      <c r="RZK70" s="3">
        <f t="shared" si="180"/>
        <v>0</v>
      </c>
      <c r="RZL70" s="3">
        <f t="shared" si="180"/>
        <v>0</v>
      </c>
      <c r="RZM70" s="3">
        <f t="shared" si="180"/>
        <v>0</v>
      </c>
      <c r="RZN70" s="3">
        <f t="shared" si="180"/>
        <v>0</v>
      </c>
      <c r="RZO70" s="3">
        <f t="shared" si="180"/>
        <v>0</v>
      </c>
      <c r="RZP70" s="3">
        <f t="shared" si="180"/>
        <v>0</v>
      </c>
      <c r="RZQ70" s="3">
        <f t="shared" si="180"/>
        <v>0</v>
      </c>
      <c r="RZR70" s="3">
        <f t="shared" si="180"/>
        <v>0</v>
      </c>
      <c r="RZS70" s="3">
        <f t="shared" si="180"/>
        <v>0</v>
      </c>
      <c r="RZT70" s="3">
        <f t="shared" si="180"/>
        <v>0</v>
      </c>
      <c r="RZU70" s="3">
        <f t="shared" si="180"/>
        <v>0</v>
      </c>
      <c r="RZV70" s="3">
        <f t="shared" si="180"/>
        <v>0</v>
      </c>
      <c r="RZW70" s="3">
        <f t="shared" si="180"/>
        <v>0</v>
      </c>
      <c r="RZX70" s="3">
        <f t="shared" si="180"/>
        <v>0</v>
      </c>
      <c r="RZY70" s="3">
        <f t="shared" si="180"/>
        <v>0</v>
      </c>
      <c r="RZZ70" s="3">
        <f t="shared" si="180"/>
        <v>0</v>
      </c>
      <c r="SAA70" s="3">
        <f t="shared" si="180"/>
        <v>0</v>
      </c>
      <c r="SAB70" s="3">
        <f t="shared" ref="SAB70:SCM70" si="181">SUM(SAB59:SAB68)</f>
        <v>0</v>
      </c>
      <c r="SAC70" s="3">
        <f t="shared" si="181"/>
        <v>0</v>
      </c>
      <c r="SAD70" s="3">
        <f t="shared" si="181"/>
        <v>0</v>
      </c>
      <c r="SAE70" s="3">
        <f t="shared" si="181"/>
        <v>0</v>
      </c>
      <c r="SAF70" s="3">
        <f t="shared" si="181"/>
        <v>0</v>
      </c>
      <c r="SAG70" s="3">
        <f t="shared" si="181"/>
        <v>0</v>
      </c>
      <c r="SAH70" s="3">
        <f t="shared" si="181"/>
        <v>0</v>
      </c>
      <c r="SAI70" s="3">
        <f t="shared" si="181"/>
        <v>0</v>
      </c>
      <c r="SAJ70" s="3">
        <f t="shared" si="181"/>
        <v>0</v>
      </c>
      <c r="SAK70" s="3">
        <f t="shared" si="181"/>
        <v>0</v>
      </c>
      <c r="SAL70" s="3">
        <f t="shared" si="181"/>
        <v>0</v>
      </c>
      <c r="SAM70" s="3">
        <f t="shared" si="181"/>
        <v>0</v>
      </c>
      <c r="SAN70" s="3">
        <f t="shared" si="181"/>
        <v>0</v>
      </c>
      <c r="SAO70" s="3">
        <f t="shared" si="181"/>
        <v>0</v>
      </c>
      <c r="SAP70" s="3">
        <f t="shared" si="181"/>
        <v>0</v>
      </c>
      <c r="SAQ70" s="3">
        <f t="shared" si="181"/>
        <v>0</v>
      </c>
      <c r="SAR70" s="3">
        <f t="shared" si="181"/>
        <v>0</v>
      </c>
      <c r="SAS70" s="3">
        <f t="shared" si="181"/>
        <v>0</v>
      </c>
      <c r="SAT70" s="3">
        <f t="shared" si="181"/>
        <v>0</v>
      </c>
      <c r="SAU70" s="3">
        <f t="shared" si="181"/>
        <v>0</v>
      </c>
      <c r="SAV70" s="3">
        <f t="shared" si="181"/>
        <v>0</v>
      </c>
      <c r="SAW70" s="3">
        <f t="shared" si="181"/>
        <v>0</v>
      </c>
      <c r="SAX70" s="3">
        <f t="shared" si="181"/>
        <v>0</v>
      </c>
      <c r="SAY70" s="3">
        <f t="shared" si="181"/>
        <v>0</v>
      </c>
      <c r="SAZ70" s="3">
        <f t="shared" si="181"/>
        <v>0</v>
      </c>
      <c r="SBA70" s="3">
        <f t="shared" si="181"/>
        <v>0</v>
      </c>
      <c r="SBB70" s="3">
        <f t="shared" si="181"/>
        <v>0</v>
      </c>
      <c r="SBC70" s="3">
        <f t="shared" si="181"/>
        <v>0</v>
      </c>
      <c r="SBD70" s="3">
        <f t="shared" si="181"/>
        <v>0</v>
      </c>
      <c r="SBE70" s="3">
        <f t="shared" si="181"/>
        <v>0</v>
      </c>
      <c r="SBF70" s="3">
        <f t="shared" si="181"/>
        <v>0</v>
      </c>
      <c r="SBG70" s="3">
        <f t="shared" si="181"/>
        <v>0</v>
      </c>
      <c r="SBH70" s="3">
        <f t="shared" si="181"/>
        <v>0</v>
      </c>
      <c r="SBI70" s="3">
        <f t="shared" si="181"/>
        <v>0</v>
      </c>
      <c r="SBJ70" s="3">
        <f t="shared" si="181"/>
        <v>0</v>
      </c>
      <c r="SBK70" s="3">
        <f t="shared" si="181"/>
        <v>0</v>
      </c>
      <c r="SBL70" s="3">
        <f t="shared" si="181"/>
        <v>0</v>
      </c>
      <c r="SBM70" s="3">
        <f t="shared" si="181"/>
        <v>0</v>
      </c>
      <c r="SBN70" s="3">
        <f t="shared" si="181"/>
        <v>0</v>
      </c>
      <c r="SBO70" s="3">
        <f t="shared" si="181"/>
        <v>0</v>
      </c>
      <c r="SBP70" s="3">
        <f t="shared" si="181"/>
        <v>0</v>
      </c>
      <c r="SBQ70" s="3">
        <f t="shared" si="181"/>
        <v>0</v>
      </c>
      <c r="SBR70" s="3">
        <f t="shared" si="181"/>
        <v>0</v>
      </c>
      <c r="SBS70" s="3">
        <f t="shared" si="181"/>
        <v>0</v>
      </c>
      <c r="SBT70" s="3">
        <f t="shared" si="181"/>
        <v>0</v>
      </c>
      <c r="SBU70" s="3">
        <f t="shared" si="181"/>
        <v>0</v>
      </c>
      <c r="SBV70" s="3">
        <f t="shared" si="181"/>
        <v>0</v>
      </c>
      <c r="SBW70" s="3">
        <f t="shared" si="181"/>
        <v>0</v>
      </c>
      <c r="SBX70" s="3">
        <f t="shared" si="181"/>
        <v>0</v>
      </c>
      <c r="SBY70" s="3">
        <f t="shared" si="181"/>
        <v>0</v>
      </c>
      <c r="SBZ70" s="3">
        <f t="shared" si="181"/>
        <v>0</v>
      </c>
      <c r="SCA70" s="3">
        <f t="shared" si="181"/>
        <v>0</v>
      </c>
      <c r="SCB70" s="3">
        <f t="shared" si="181"/>
        <v>0</v>
      </c>
      <c r="SCC70" s="3">
        <f t="shared" si="181"/>
        <v>0</v>
      </c>
      <c r="SCD70" s="3">
        <f t="shared" si="181"/>
        <v>0</v>
      </c>
      <c r="SCE70" s="3">
        <f t="shared" si="181"/>
        <v>0</v>
      </c>
      <c r="SCF70" s="3">
        <f t="shared" si="181"/>
        <v>0</v>
      </c>
      <c r="SCG70" s="3">
        <f t="shared" si="181"/>
        <v>0</v>
      </c>
      <c r="SCH70" s="3">
        <f t="shared" si="181"/>
        <v>0</v>
      </c>
      <c r="SCI70" s="3">
        <f t="shared" si="181"/>
        <v>0</v>
      </c>
      <c r="SCJ70" s="3">
        <f t="shared" si="181"/>
        <v>0</v>
      </c>
      <c r="SCK70" s="3">
        <f t="shared" si="181"/>
        <v>0</v>
      </c>
      <c r="SCL70" s="3">
        <f t="shared" si="181"/>
        <v>0</v>
      </c>
      <c r="SCM70" s="3">
        <f t="shared" si="181"/>
        <v>0</v>
      </c>
      <c r="SCN70" s="3">
        <f t="shared" ref="SCN70:SEY70" si="182">SUM(SCN59:SCN68)</f>
        <v>0</v>
      </c>
      <c r="SCO70" s="3">
        <f t="shared" si="182"/>
        <v>0</v>
      </c>
      <c r="SCP70" s="3">
        <f t="shared" si="182"/>
        <v>0</v>
      </c>
      <c r="SCQ70" s="3">
        <f t="shared" si="182"/>
        <v>0</v>
      </c>
      <c r="SCR70" s="3">
        <f t="shared" si="182"/>
        <v>0</v>
      </c>
      <c r="SCS70" s="3">
        <f t="shared" si="182"/>
        <v>0</v>
      </c>
      <c r="SCT70" s="3">
        <f t="shared" si="182"/>
        <v>0</v>
      </c>
      <c r="SCU70" s="3">
        <f t="shared" si="182"/>
        <v>0</v>
      </c>
      <c r="SCV70" s="3">
        <f t="shared" si="182"/>
        <v>0</v>
      </c>
      <c r="SCW70" s="3">
        <f t="shared" si="182"/>
        <v>0</v>
      </c>
      <c r="SCX70" s="3">
        <f t="shared" si="182"/>
        <v>0</v>
      </c>
      <c r="SCY70" s="3">
        <f t="shared" si="182"/>
        <v>0</v>
      </c>
      <c r="SCZ70" s="3">
        <f t="shared" si="182"/>
        <v>0</v>
      </c>
      <c r="SDA70" s="3">
        <f t="shared" si="182"/>
        <v>0</v>
      </c>
      <c r="SDB70" s="3">
        <f t="shared" si="182"/>
        <v>0</v>
      </c>
      <c r="SDC70" s="3">
        <f t="shared" si="182"/>
        <v>0</v>
      </c>
      <c r="SDD70" s="3">
        <f t="shared" si="182"/>
        <v>0</v>
      </c>
      <c r="SDE70" s="3">
        <f t="shared" si="182"/>
        <v>0</v>
      </c>
      <c r="SDF70" s="3">
        <f t="shared" si="182"/>
        <v>0</v>
      </c>
      <c r="SDG70" s="3">
        <f t="shared" si="182"/>
        <v>0</v>
      </c>
      <c r="SDH70" s="3">
        <f t="shared" si="182"/>
        <v>0</v>
      </c>
      <c r="SDI70" s="3">
        <f t="shared" si="182"/>
        <v>0</v>
      </c>
      <c r="SDJ70" s="3">
        <f t="shared" si="182"/>
        <v>0</v>
      </c>
      <c r="SDK70" s="3">
        <f t="shared" si="182"/>
        <v>0</v>
      </c>
      <c r="SDL70" s="3">
        <f t="shared" si="182"/>
        <v>0</v>
      </c>
      <c r="SDM70" s="3">
        <f t="shared" si="182"/>
        <v>0</v>
      </c>
      <c r="SDN70" s="3">
        <f t="shared" si="182"/>
        <v>0</v>
      </c>
      <c r="SDO70" s="3">
        <f t="shared" si="182"/>
        <v>0</v>
      </c>
      <c r="SDP70" s="3">
        <f t="shared" si="182"/>
        <v>0</v>
      </c>
      <c r="SDQ70" s="3">
        <f t="shared" si="182"/>
        <v>0</v>
      </c>
      <c r="SDR70" s="3">
        <f t="shared" si="182"/>
        <v>0</v>
      </c>
      <c r="SDS70" s="3">
        <f t="shared" si="182"/>
        <v>0</v>
      </c>
      <c r="SDT70" s="3">
        <f t="shared" si="182"/>
        <v>0</v>
      </c>
      <c r="SDU70" s="3">
        <f t="shared" si="182"/>
        <v>0</v>
      </c>
      <c r="SDV70" s="3">
        <f t="shared" si="182"/>
        <v>0</v>
      </c>
      <c r="SDW70" s="3">
        <f t="shared" si="182"/>
        <v>0</v>
      </c>
      <c r="SDX70" s="3">
        <f t="shared" si="182"/>
        <v>0</v>
      </c>
      <c r="SDY70" s="3">
        <f t="shared" si="182"/>
        <v>0</v>
      </c>
      <c r="SDZ70" s="3">
        <f t="shared" si="182"/>
        <v>0</v>
      </c>
      <c r="SEA70" s="3">
        <f t="shared" si="182"/>
        <v>0</v>
      </c>
      <c r="SEB70" s="3">
        <f t="shared" si="182"/>
        <v>0</v>
      </c>
      <c r="SEC70" s="3">
        <f t="shared" si="182"/>
        <v>0</v>
      </c>
      <c r="SED70" s="3">
        <f t="shared" si="182"/>
        <v>0</v>
      </c>
      <c r="SEE70" s="3">
        <f t="shared" si="182"/>
        <v>0</v>
      </c>
      <c r="SEF70" s="3">
        <f t="shared" si="182"/>
        <v>0</v>
      </c>
      <c r="SEG70" s="3">
        <f t="shared" si="182"/>
        <v>0</v>
      </c>
      <c r="SEH70" s="3">
        <f t="shared" si="182"/>
        <v>0</v>
      </c>
      <c r="SEI70" s="3">
        <f t="shared" si="182"/>
        <v>0</v>
      </c>
      <c r="SEJ70" s="3">
        <f t="shared" si="182"/>
        <v>0</v>
      </c>
      <c r="SEK70" s="3">
        <f t="shared" si="182"/>
        <v>0</v>
      </c>
      <c r="SEL70" s="3">
        <f t="shared" si="182"/>
        <v>0</v>
      </c>
      <c r="SEM70" s="3">
        <f t="shared" si="182"/>
        <v>0</v>
      </c>
      <c r="SEN70" s="3">
        <f t="shared" si="182"/>
        <v>0</v>
      </c>
      <c r="SEO70" s="3">
        <f t="shared" si="182"/>
        <v>0</v>
      </c>
      <c r="SEP70" s="3">
        <f t="shared" si="182"/>
        <v>0</v>
      </c>
      <c r="SEQ70" s="3">
        <f t="shared" si="182"/>
        <v>0</v>
      </c>
      <c r="SER70" s="3">
        <f t="shared" si="182"/>
        <v>0</v>
      </c>
      <c r="SES70" s="3">
        <f t="shared" si="182"/>
        <v>0</v>
      </c>
      <c r="SET70" s="3">
        <f t="shared" si="182"/>
        <v>0</v>
      </c>
      <c r="SEU70" s="3">
        <f t="shared" si="182"/>
        <v>0</v>
      </c>
      <c r="SEV70" s="3">
        <f t="shared" si="182"/>
        <v>0</v>
      </c>
      <c r="SEW70" s="3">
        <f t="shared" si="182"/>
        <v>0</v>
      </c>
      <c r="SEX70" s="3">
        <f t="shared" si="182"/>
        <v>0</v>
      </c>
      <c r="SEY70" s="3">
        <f t="shared" si="182"/>
        <v>0</v>
      </c>
      <c r="SEZ70" s="3">
        <f t="shared" ref="SEZ70:SHK70" si="183">SUM(SEZ59:SEZ68)</f>
        <v>0</v>
      </c>
      <c r="SFA70" s="3">
        <f t="shared" si="183"/>
        <v>0</v>
      </c>
      <c r="SFB70" s="3">
        <f t="shared" si="183"/>
        <v>0</v>
      </c>
      <c r="SFC70" s="3">
        <f t="shared" si="183"/>
        <v>0</v>
      </c>
      <c r="SFD70" s="3">
        <f t="shared" si="183"/>
        <v>0</v>
      </c>
      <c r="SFE70" s="3">
        <f t="shared" si="183"/>
        <v>0</v>
      </c>
      <c r="SFF70" s="3">
        <f t="shared" si="183"/>
        <v>0</v>
      </c>
      <c r="SFG70" s="3">
        <f t="shared" si="183"/>
        <v>0</v>
      </c>
      <c r="SFH70" s="3">
        <f t="shared" si="183"/>
        <v>0</v>
      </c>
      <c r="SFI70" s="3">
        <f t="shared" si="183"/>
        <v>0</v>
      </c>
      <c r="SFJ70" s="3">
        <f t="shared" si="183"/>
        <v>0</v>
      </c>
      <c r="SFK70" s="3">
        <f t="shared" si="183"/>
        <v>0</v>
      </c>
      <c r="SFL70" s="3">
        <f t="shared" si="183"/>
        <v>0</v>
      </c>
      <c r="SFM70" s="3">
        <f t="shared" si="183"/>
        <v>0</v>
      </c>
      <c r="SFN70" s="3">
        <f t="shared" si="183"/>
        <v>0</v>
      </c>
      <c r="SFO70" s="3">
        <f t="shared" si="183"/>
        <v>0</v>
      </c>
      <c r="SFP70" s="3">
        <f t="shared" si="183"/>
        <v>0</v>
      </c>
      <c r="SFQ70" s="3">
        <f t="shared" si="183"/>
        <v>0</v>
      </c>
      <c r="SFR70" s="3">
        <f t="shared" si="183"/>
        <v>0</v>
      </c>
      <c r="SFS70" s="3">
        <f t="shared" si="183"/>
        <v>0</v>
      </c>
      <c r="SFT70" s="3">
        <f t="shared" si="183"/>
        <v>0</v>
      </c>
      <c r="SFU70" s="3">
        <f t="shared" si="183"/>
        <v>0</v>
      </c>
      <c r="SFV70" s="3">
        <f t="shared" si="183"/>
        <v>0</v>
      </c>
      <c r="SFW70" s="3">
        <f t="shared" si="183"/>
        <v>0</v>
      </c>
      <c r="SFX70" s="3">
        <f t="shared" si="183"/>
        <v>0</v>
      </c>
      <c r="SFY70" s="3">
        <f t="shared" si="183"/>
        <v>0</v>
      </c>
      <c r="SFZ70" s="3">
        <f t="shared" si="183"/>
        <v>0</v>
      </c>
      <c r="SGA70" s="3">
        <f t="shared" si="183"/>
        <v>0</v>
      </c>
      <c r="SGB70" s="3">
        <f t="shared" si="183"/>
        <v>0</v>
      </c>
      <c r="SGC70" s="3">
        <f t="shared" si="183"/>
        <v>0</v>
      </c>
      <c r="SGD70" s="3">
        <f t="shared" si="183"/>
        <v>0</v>
      </c>
      <c r="SGE70" s="3">
        <f t="shared" si="183"/>
        <v>0</v>
      </c>
      <c r="SGF70" s="3">
        <f t="shared" si="183"/>
        <v>0</v>
      </c>
      <c r="SGG70" s="3">
        <f t="shared" si="183"/>
        <v>0</v>
      </c>
      <c r="SGH70" s="3">
        <f t="shared" si="183"/>
        <v>0</v>
      </c>
      <c r="SGI70" s="3">
        <f t="shared" si="183"/>
        <v>0</v>
      </c>
      <c r="SGJ70" s="3">
        <f t="shared" si="183"/>
        <v>0</v>
      </c>
      <c r="SGK70" s="3">
        <f t="shared" si="183"/>
        <v>0</v>
      </c>
      <c r="SGL70" s="3">
        <f t="shared" si="183"/>
        <v>0</v>
      </c>
      <c r="SGM70" s="3">
        <f t="shared" si="183"/>
        <v>0</v>
      </c>
      <c r="SGN70" s="3">
        <f t="shared" si="183"/>
        <v>0</v>
      </c>
      <c r="SGO70" s="3">
        <f t="shared" si="183"/>
        <v>0</v>
      </c>
      <c r="SGP70" s="3">
        <f t="shared" si="183"/>
        <v>0</v>
      </c>
      <c r="SGQ70" s="3">
        <f t="shared" si="183"/>
        <v>0</v>
      </c>
      <c r="SGR70" s="3">
        <f t="shared" si="183"/>
        <v>0</v>
      </c>
      <c r="SGS70" s="3">
        <f t="shared" si="183"/>
        <v>0</v>
      </c>
      <c r="SGT70" s="3">
        <f t="shared" si="183"/>
        <v>0</v>
      </c>
      <c r="SGU70" s="3">
        <f t="shared" si="183"/>
        <v>0</v>
      </c>
      <c r="SGV70" s="3">
        <f t="shared" si="183"/>
        <v>0</v>
      </c>
      <c r="SGW70" s="3">
        <f t="shared" si="183"/>
        <v>0</v>
      </c>
      <c r="SGX70" s="3">
        <f t="shared" si="183"/>
        <v>0</v>
      </c>
      <c r="SGY70" s="3">
        <f t="shared" si="183"/>
        <v>0</v>
      </c>
      <c r="SGZ70" s="3">
        <f t="shared" si="183"/>
        <v>0</v>
      </c>
      <c r="SHA70" s="3">
        <f t="shared" si="183"/>
        <v>0</v>
      </c>
      <c r="SHB70" s="3">
        <f t="shared" si="183"/>
        <v>0</v>
      </c>
      <c r="SHC70" s="3">
        <f t="shared" si="183"/>
        <v>0</v>
      </c>
      <c r="SHD70" s="3">
        <f t="shared" si="183"/>
        <v>0</v>
      </c>
      <c r="SHE70" s="3">
        <f t="shared" si="183"/>
        <v>0</v>
      </c>
      <c r="SHF70" s="3">
        <f t="shared" si="183"/>
        <v>0</v>
      </c>
      <c r="SHG70" s="3">
        <f t="shared" si="183"/>
        <v>0</v>
      </c>
      <c r="SHH70" s="3">
        <f t="shared" si="183"/>
        <v>0</v>
      </c>
      <c r="SHI70" s="3">
        <f t="shared" si="183"/>
        <v>0</v>
      </c>
      <c r="SHJ70" s="3">
        <f t="shared" si="183"/>
        <v>0</v>
      </c>
      <c r="SHK70" s="3">
        <f t="shared" si="183"/>
        <v>0</v>
      </c>
      <c r="SHL70" s="3">
        <f t="shared" ref="SHL70:SJW70" si="184">SUM(SHL59:SHL68)</f>
        <v>0</v>
      </c>
      <c r="SHM70" s="3">
        <f t="shared" si="184"/>
        <v>0</v>
      </c>
      <c r="SHN70" s="3">
        <f t="shared" si="184"/>
        <v>0</v>
      </c>
      <c r="SHO70" s="3">
        <f t="shared" si="184"/>
        <v>0</v>
      </c>
      <c r="SHP70" s="3">
        <f t="shared" si="184"/>
        <v>0</v>
      </c>
      <c r="SHQ70" s="3">
        <f t="shared" si="184"/>
        <v>0</v>
      </c>
      <c r="SHR70" s="3">
        <f t="shared" si="184"/>
        <v>0</v>
      </c>
      <c r="SHS70" s="3">
        <f t="shared" si="184"/>
        <v>0</v>
      </c>
      <c r="SHT70" s="3">
        <f t="shared" si="184"/>
        <v>0</v>
      </c>
      <c r="SHU70" s="3">
        <f t="shared" si="184"/>
        <v>0</v>
      </c>
      <c r="SHV70" s="3">
        <f t="shared" si="184"/>
        <v>0</v>
      </c>
      <c r="SHW70" s="3">
        <f t="shared" si="184"/>
        <v>0</v>
      </c>
      <c r="SHX70" s="3">
        <f t="shared" si="184"/>
        <v>0</v>
      </c>
      <c r="SHY70" s="3">
        <f t="shared" si="184"/>
        <v>0</v>
      </c>
      <c r="SHZ70" s="3">
        <f t="shared" si="184"/>
        <v>0</v>
      </c>
      <c r="SIA70" s="3">
        <f t="shared" si="184"/>
        <v>0</v>
      </c>
      <c r="SIB70" s="3">
        <f t="shared" si="184"/>
        <v>0</v>
      </c>
      <c r="SIC70" s="3">
        <f t="shared" si="184"/>
        <v>0</v>
      </c>
      <c r="SID70" s="3">
        <f t="shared" si="184"/>
        <v>0</v>
      </c>
      <c r="SIE70" s="3">
        <f t="shared" si="184"/>
        <v>0</v>
      </c>
      <c r="SIF70" s="3">
        <f t="shared" si="184"/>
        <v>0</v>
      </c>
      <c r="SIG70" s="3">
        <f t="shared" si="184"/>
        <v>0</v>
      </c>
      <c r="SIH70" s="3">
        <f t="shared" si="184"/>
        <v>0</v>
      </c>
      <c r="SII70" s="3">
        <f t="shared" si="184"/>
        <v>0</v>
      </c>
      <c r="SIJ70" s="3">
        <f t="shared" si="184"/>
        <v>0</v>
      </c>
      <c r="SIK70" s="3">
        <f t="shared" si="184"/>
        <v>0</v>
      </c>
      <c r="SIL70" s="3">
        <f t="shared" si="184"/>
        <v>0</v>
      </c>
      <c r="SIM70" s="3">
        <f t="shared" si="184"/>
        <v>0</v>
      </c>
      <c r="SIN70" s="3">
        <f t="shared" si="184"/>
        <v>0</v>
      </c>
      <c r="SIO70" s="3">
        <f t="shared" si="184"/>
        <v>0</v>
      </c>
      <c r="SIP70" s="3">
        <f t="shared" si="184"/>
        <v>0</v>
      </c>
      <c r="SIQ70" s="3">
        <f t="shared" si="184"/>
        <v>0</v>
      </c>
      <c r="SIR70" s="3">
        <f t="shared" si="184"/>
        <v>0</v>
      </c>
      <c r="SIS70" s="3">
        <f t="shared" si="184"/>
        <v>0</v>
      </c>
      <c r="SIT70" s="3">
        <f t="shared" si="184"/>
        <v>0</v>
      </c>
      <c r="SIU70" s="3">
        <f t="shared" si="184"/>
        <v>0</v>
      </c>
      <c r="SIV70" s="3">
        <f t="shared" si="184"/>
        <v>0</v>
      </c>
      <c r="SIW70" s="3">
        <f t="shared" si="184"/>
        <v>0</v>
      </c>
      <c r="SIX70" s="3">
        <f t="shared" si="184"/>
        <v>0</v>
      </c>
      <c r="SIY70" s="3">
        <f t="shared" si="184"/>
        <v>0</v>
      </c>
      <c r="SIZ70" s="3">
        <f t="shared" si="184"/>
        <v>0</v>
      </c>
      <c r="SJA70" s="3">
        <f t="shared" si="184"/>
        <v>0</v>
      </c>
      <c r="SJB70" s="3">
        <f t="shared" si="184"/>
        <v>0</v>
      </c>
      <c r="SJC70" s="3">
        <f t="shared" si="184"/>
        <v>0</v>
      </c>
      <c r="SJD70" s="3">
        <f t="shared" si="184"/>
        <v>0</v>
      </c>
      <c r="SJE70" s="3">
        <f t="shared" si="184"/>
        <v>0</v>
      </c>
      <c r="SJF70" s="3">
        <f t="shared" si="184"/>
        <v>0</v>
      </c>
      <c r="SJG70" s="3">
        <f t="shared" si="184"/>
        <v>0</v>
      </c>
      <c r="SJH70" s="3">
        <f t="shared" si="184"/>
        <v>0</v>
      </c>
      <c r="SJI70" s="3">
        <f t="shared" si="184"/>
        <v>0</v>
      </c>
      <c r="SJJ70" s="3">
        <f t="shared" si="184"/>
        <v>0</v>
      </c>
      <c r="SJK70" s="3">
        <f t="shared" si="184"/>
        <v>0</v>
      </c>
      <c r="SJL70" s="3">
        <f t="shared" si="184"/>
        <v>0</v>
      </c>
      <c r="SJM70" s="3">
        <f t="shared" si="184"/>
        <v>0</v>
      </c>
      <c r="SJN70" s="3">
        <f t="shared" si="184"/>
        <v>0</v>
      </c>
      <c r="SJO70" s="3">
        <f t="shared" si="184"/>
        <v>0</v>
      </c>
      <c r="SJP70" s="3">
        <f t="shared" si="184"/>
        <v>0</v>
      </c>
      <c r="SJQ70" s="3">
        <f t="shared" si="184"/>
        <v>0</v>
      </c>
      <c r="SJR70" s="3">
        <f t="shared" si="184"/>
        <v>0</v>
      </c>
      <c r="SJS70" s="3">
        <f t="shared" si="184"/>
        <v>0</v>
      </c>
      <c r="SJT70" s="3">
        <f t="shared" si="184"/>
        <v>0</v>
      </c>
      <c r="SJU70" s="3">
        <f t="shared" si="184"/>
        <v>0</v>
      </c>
      <c r="SJV70" s="3">
        <f t="shared" si="184"/>
        <v>0</v>
      </c>
      <c r="SJW70" s="3">
        <f t="shared" si="184"/>
        <v>0</v>
      </c>
      <c r="SJX70" s="3">
        <f t="shared" ref="SJX70:SMI70" si="185">SUM(SJX59:SJX68)</f>
        <v>0</v>
      </c>
      <c r="SJY70" s="3">
        <f t="shared" si="185"/>
        <v>0</v>
      </c>
      <c r="SJZ70" s="3">
        <f t="shared" si="185"/>
        <v>0</v>
      </c>
      <c r="SKA70" s="3">
        <f t="shared" si="185"/>
        <v>0</v>
      </c>
      <c r="SKB70" s="3">
        <f t="shared" si="185"/>
        <v>0</v>
      </c>
      <c r="SKC70" s="3">
        <f t="shared" si="185"/>
        <v>0</v>
      </c>
      <c r="SKD70" s="3">
        <f t="shared" si="185"/>
        <v>0</v>
      </c>
      <c r="SKE70" s="3">
        <f t="shared" si="185"/>
        <v>0</v>
      </c>
      <c r="SKF70" s="3">
        <f t="shared" si="185"/>
        <v>0</v>
      </c>
      <c r="SKG70" s="3">
        <f t="shared" si="185"/>
        <v>0</v>
      </c>
      <c r="SKH70" s="3">
        <f t="shared" si="185"/>
        <v>0</v>
      </c>
      <c r="SKI70" s="3">
        <f t="shared" si="185"/>
        <v>0</v>
      </c>
      <c r="SKJ70" s="3">
        <f t="shared" si="185"/>
        <v>0</v>
      </c>
      <c r="SKK70" s="3">
        <f t="shared" si="185"/>
        <v>0</v>
      </c>
      <c r="SKL70" s="3">
        <f t="shared" si="185"/>
        <v>0</v>
      </c>
      <c r="SKM70" s="3">
        <f t="shared" si="185"/>
        <v>0</v>
      </c>
      <c r="SKN70" s="3">
        <f t="shared" si="185"/>
        <v>0</v>
      </c>
      <c r="SKO70" s="3">
        <f t="shared" si="185"/>
        <v>0</v>
      </c>
      <c r="SKP70" s="3">
        <f t="shared" si="185"/>
        <v>0</v>
      </c>
      <c r="SKQ70" s="3">
        <f t="shared" si="185"/>
        <v>0</v>
      </c>
      <c r="SKR70" s="3">
        <f t="shared" si="185"/>
        <v>0</v>
      </c>
      <c r="SKS70" s="3">
        <f t="shared" si="185"/>
        <v>0</v>
      </c>
      <c r="SKT70" s="3">
        <f t="shared" si="185"/>
        <v>0</v>
      </c>
      <c r="SKU70" s="3">
        <f t="shared" si="185"/>
        <v>0</v>
      </c>
      <c r="SKV70" s="3">
        <f t="shared" si="185"/>
        <v>0</v>
      </c>
      <c r="SKW70" s="3">
        <f t="shared" si="185"/>
        <v>0</v>
      </c>
      <c r="SKX70" s="3">
        <f t="shared" si="185"/>
        <v>0</v>
      </c>
      <c r="SKY70" s="3">
        <f t="shared" si="185"/>
        <v>0</v>
      </c>
      <c r="SKZ70" s="3">
        <f t="shared" si="185"/>
        <v>0</v>
      </c>
      <c r="SLA70" s="3">
        <f t="shared" si="185"/>
        <v>0</v>
      </c>
      <c r="SLB70" s="3">
        <f t="shared" si="185"/>
        <v>0</v>
      </c>
      <c r="SLC70" s="3">
        <f t="shared" si="185"/>
        <v>0</v>
      </c>
      <c r="SLD70" s="3">
        <f t="shared" si="185"/>
        <v>0</v>
      </c>
      <c r="SLE70" s="3">
        <f t="shared" si="185"/>
        <v>0</v>
      </c>
      <c r="SLF70" s="3">
        <f t="shared" si="185"/>
        <v>0</v>
      </c>
      <c r="SLG70" s="3">
        <f t="shared" si="185"/>
        <v>0</v>
      </c>
      <c r="SLH70" s="3">
        <f t="shared" si="185"/>
        <v>0</v>
      </c>
      <c r="SLI70" s="3">
        <f t="shared" si="185"/>
        <v>0</v>
      </c>
      <c r="SLJ70" s="3">
        <f t="shared" si="185"/>
        <v>0</v>
      </c>
      <c r="SLK70" s="3">
        <f t="shared" si="185"/>
        <v>0</v>
      </c>
      <c r="SLL70" s="3">
        <f t="shared" si="185"/>
        <v>0</v>
      </c>
      <c r="SLM70" s="3">
        <f t="shared" si="185"/>
        <v>0</v>
      </c>
      <c r="SLN70" s="3">
        <f t="shared" si="185"/>
        <v>0</v>
      </c>
      <c r="SLO70" s="3">
        <f t="shared" si="185"/>
        <v>0</v>
      </c>
      <c r="SLP70" s="3">
        <f t="shared" si="185"/>
        <v>0</v>
      </c>
      <c r="SLQ70" s="3">
        <f t="shared" si="185"/>
        <v>0</v>
      </c>
      <c r="SLR70" s="3">
        <f t="shared" si="185"/>
        <v>0</v>
      </c>
      <c r="SLS70" s="3">
        <f t="shared" si="185"/>
        <v>0</v>
      </c>
      <c r="SLT70" s="3">
        <f t="shared" si="185"/>
        <v>0</v>
      </c>
      <c r="SLU70" s="3">
        <f t="shared" si="185"/>
        <v>0</v>
      </c>
      <c r="SLV70" s="3">
        <f t="shared" si="185"/>
        <v>0</v>
      </c>
      <c r="SLW70" s="3">
        <f t="shared" si="185"/>
        <v>0</v>
      </c>
      <c r="SLX70" s="3">
        <f t="shared" si="185"/>
        <v>0</v>
      </c>
      <c r="SLY70" s="3">
        <f t="shared" si="185"/>
        <v>0</v>
      </c>
      <c r="SLZ70" s="3">
        <f t="shared" si="185"/>
        <v>0</v>
      </c>
      <c r="SMA70" s="3">
        <f t="shared" si="185"/>
        <v>0</v>
      </c>
      <c r="SMB70" s="3">
        <f t="shared" si="185"/>
        <v>0</v>
      </c>
      <c r="SMC70" s="3">
        <f t="shared" si="185"/>
        <v>0</v>
      </c>
      <c r="SMD70" s="3">
        <f t="shared" si="185"/>
        <v>0</v>
      </c>
      <c r="SME70" s="3">
        <f t="shared" si="185"/>
        <v>0</v>
      </c>
      <c r="SMF70" s="3">
        <f t="shared" si="185"/>
        <v>0</v>
      </c>
      <c r="SMG70" s="3">
        <f t="shared" si="185"/>
        <v>0</v>
      </c>
      <c r="SMH70" s="3">
        <f t="shared" si="185"/>
        <v>0</v>
      </c>
      <c r="SMI70" s="3">
        <f t="shared" si="185"/>
        <v>0</v>
      </c>
      <c r="SMJ70" s="3">
        <f t="shared" ref="SMJ70:SOU70" si="186">SUM(SMJ59:SMJ68)</f>
        <v>0</v>
      </c>
      <c r="SMK70" s="3">
        <f t="shared" si="186"/>
        <v>0</v>
      </c>
      <c r="SML70" s="3">
        <f t="shared" si="186"/>
        <v>0</v>
      </c>
      <c r="SMM70" s="3">
        <f t="shared" si="186"/>
        <v>0</v>
      </c>
      <c r="SMN70" s="3">
        <f t="shared" si="186"/>
        <v>0</v>
      </c>
      <c r="SMO70" s="3">
        <f t="shared" si="186"/>
        <v>0</v>
      </c>
      <c r="SMP70" s="3">
        <f t="shared" si="186"/>
        <v>0</v>
      </c>
      <c r="SMQ70" s="3">
        <f t="shared" si="186"/>
        <v>0</v>
      </c>
      <c r="SMR70" s="3">
        <f t="shared" si="186"/>
        <v>0</v>
      </c>
      <c r="SMS70" s="3">
        <f t="shared" si="186"/>
        <v>0</v>
      </c>
      <c r="SMT70" s="3">
        <f t="shared" si="186"/>
        <v>0</v>
      </c>
      <c r="SMU70" s="3">
        <f t="shared" si="186"/>
        <v>0</v>
      </c>
      <c r="SMV70" s="3">
        <f t="shared" si="186"/>
        <v>0</v>
      </c>
      <c r="SMW70" s="3">
        <f t="shared" si="186"/>
        <v>0</v>
      </c>
      <c r="SMX70" s="3">
        <f t="shared" si="186"/>
        <v>0</v>
      </c>
      <c r="SMY70" s="3">
        <f t="shared" si="186"/>
        <v>0</v>
      </c>
      <c r="SMZ70" s="3">
        <f t="shared" si="186"/>
        <v>0</v>
      </c>
      <c r="SNA70" s="3">
        <f t="shared" si="186"/>
        <v>0</v>
      </c>
      <c r="SNB70" s="3">
        <f t="shared" si="186"/>
        <v>0</v>
      </c>
      <c r="SNC70" s="3">
        <f t="shared" si="186"/>
        <v>0</v>
      </c>
      <c r="SND70" s="3">
        <f t="shared" si="186"/>
        <v>0</v>
      </c>
      <c r="SNE70" s="3">
        <f t="shared" si="186"/>
        <v>0</v>
      </c>
      <c r="SNF70" s="3">
        <f t="shared" si="186"/>
        <v>0</v>
      </c>
      <c r="SNG70" s="3">
        <f t="shared" si="186"/>
        <v>0</v>
      </c>
      <c r="SNH70" s="3">
        <f t="shared" si="186"/>
        <v>0</v>
      </c>
      <c r="SNI70" s="3">
        <f t="shared" si="186"/>
        <v>0</v>
      </c>
      <c r="SNJ70" s="3">
        <f t="shared" si="186"/>
        <v>0</v>
      </c>
      <c r="SNK70" s="3">
        <f t="shared" si="186"/>
        <v>0</v>
      </c>
      <c r="SNL70" s="3">
        <f t="shared" si="186"/>
        <v>0</v>
      </c>
      <c r="SNM70" s="3">
        <f t="shared" si="186"/>
        <v>0</v>
      </c>
      <c r="SNN70" s="3">
        <f t="shared" si="186"/>
        <v>0</v>
      </c>
      <c r="SNO70" s="3">
        <f t="shared" si="186"/>
        <v>0</v>
      </c>
      <c r="SNP70" s="3">
        <f t="shared" si="186"/>
        <v>0</v>
      </c>
      <c r="SNQ70" s="3">
        <f t="shared" si="186"/>
        <v>0</v>
      </c>
      <c r="SNR70" s="3">
        <f t="shared" si="186"/>
        <v>0</v>
      </c>
      <c r="SNS70" s="3">
        <f t="shared" si="186"/>
        <v>0</v>
      </c>
      <c r="SNT70" s="3">
        <f t="shared" si="186"/>
        <v>0</v>
      </c>
      <c r="SNU70" s="3">
        <f t="shared" si="186"/>
        <v>0</v>
      </c>
      <c r="SNV70" s="3">
        <f t="shared" si="186"/>
        <v>0</v>
      </c>
      <c r="SNW70" s="3">
        <f t="shared" si="186"/>
        <v>0</v>
      </c>
      <c r="SNX70" s="3">
        <f t="shared" si="186"/>
        <v>0</v>
      </c>
      <c r="SNY70" s="3">
        <f t="shared" si="186"/>
        <v>0</v>
      </c>
      <c r="SNZ70" s="3">
        <f t="shared" si="186"/>
        <v>0</v>
      </c>
      <c r="SOA70" s="3">
        <f t="shared" si="186"/>
        <v>0</v>
      </c>
      <c r="SOB70" s="3">
        <f t="shared" si="186"/>
        <v>0</v>
      </c>
      <c r="SOC70" s="3">
        <f t="shared" si="186"/>
        <v>0</v>
      </c>
      <c r="SOD70" s="3">
        <f t="shared" si="186"/>
        <v>0</v>
      </c>
      <c r="SOE70" s="3">
        <f t="shared" si="186"/>
        <v>0</v>
      </c>
      <c r="SOF70" s="3">
        <f t="shared" si="186"/>
        <v>0</v>
      </c>
      <c r="SOG70" s="3">
        <f t="shared" si="186"/>
        <v>0</v>
      </c>
      <c r="SOH70" s="3">
        <f t="shared" si="186"/>
        <v>0</v>
      </c>
      <c r="SOI70" s="3">
        <f t="shared" si="186"/>
        <v>0</v>
      </c>
      <c r="SOJ70" s="3">
        <f t="shared" si="186"/>
        <v>0</v>
      </c>
      <c r="SOK70" s="3">
        <f t="shared" si="186"/>
        <v>0</v>
      </c>
      <c r="SOL70" s="3">
        <f t="shared" si="186"/>
        <v>0</v>
      </c>
      <c r="SOM70" s="3">
        <f t="shared" si="186"/>
        <v>0</v>
      </c>
      <c r="SON70" s="3">
        <f t="shared" si="186"/>
        <v>0</v>
      </c>
      <c r="SOO70" s="3">
        <f t="shared" si="186"/>
        <v>0</v>
      </c>
      <c r="SOP70" s="3">
        <f t="shared" si="186"/>
        <v>0</v>
      </c>
      <c r="SOQ70" s="3">
        <f t="shared" si="186"/>
        <v>0</v>
      </c>
      <c r="SOR70" s="3">
        <f t="shared" si="186"/>
        <v>0</v>
      </c>
      <c r="SOS70" s="3">
        <f t="shared" si="186"/>
        <v>0</v>
      </c>
      <c r="SOT70" s="3">
        <f t="shared" si="186"/>
        <v>0</v>
      </c>
      <c r="SOU70" s="3">
        <f t="shared" si="186"/>
        <v>0</v>
      </c>
      <c r="SOV70" s="3">
        <f t="shared" ref="SOV70:SRG70" si="187">SUM(SOV59:SOV68)</f>
        <v>0</v>
      </c>
      <c r="SOW70" s="3">
        <f t="shared" si="187"/>
        <v>0</v>
      </c>
      <c r="SOX70" s="3">
        <f t="shared" si="187"/>
        <v>0</v>
      </c>
      <c r="SOY70" s="3">
        <f t="shared" si="187"/>
        <v>0</v>
      </c>
      <c r="SOZ70" s="3">
        <f t="shared" si="187"/>
        <v>0</v>
      </c>
      <c r="SPA70" s="3">
        <f t="shared" si="187"/>
        <v>0</v>
      </c>
      <c r="SPB70" s="3">
        <f t="shared" si="187"/>
        <v>0</v>
      </c>
      <c r="SPC70" s="3">
        <f t="shared" si="187"/>
        <v>0</v>
      </c>
      <c r="SPD70" s="3">
        <f t="shared" si="187"/>
        <v>0</v>
      </c>
      <c r="SPE70" s="3">
        <f t="shared" si="187"/>
        <v>0</v>
      </c>
      <c r="SPF70" s="3">
        <f t="shared" si="187"/>
        <v>0</v>
      </c>
      <c r="SPG70" s="3">
        <f t="shared" si="187"/>
        <v>0</v>
      </c>
      <c r="SPH70" s="3">
        <f t="shared" si="187"/>
        <v>0</v>
      </c>
      <c r="SPI70" s="3">
        <f t="shared" si="187"/>
        <v>0</v>
      </c>
      <c r="SPJ70" s="3">
        <f t="shared" si="187"/>
        <v>0</v>
      </c>
      <c r="SPK70" s="3">
        <f t="shared" si="187"/>
        <v>0</v>
      </c>
      <c r="SPL70" s="3">
        <f t="shared" si="187"/>
        <v>0</v>
      </c>
      <c r="SPM70" s="3">
        <f t="shared" si="187"/>
        <v>0</v>
      </c>
      <c r="SPN70" s="3">
        <f t="shared" si="187"/>
        <v>0</v>
      </c>
      <c r="SPO70" s="3">
        <f t="shared" si="187"/>
        <v>0</v>
      </c>
      <c r="SPP70" s="3">
        <f t="shared" si="187"/>
        <v>0</v>
      </c>
      <c r="SPQ70" s="3">
        <f t="shared" si="187"/>
        <v>0</v>
      </c>
      <c r="SPR70" s="3">
        <f t="shared" si="187"/>
        <v>0</v>
      </c>
      <c r="SPS70" s="3">
        <f t="shared" si="187"/>
        <v>0</v>
      </c>
      <c r="SPT70" s="3">
        <f t="shared" si="187"/>
        <v>0</v>
      </c>
      <c r="SPU70" s="3">
        <f t="shared" si="187"/>
        <v>0</v>
      </c>
      <c r="SPV70" s="3">
        <f t="shared" si="187"/>
        <v>0</v>
      </c>
      <c r="SPW70" s="3">
        <f t="shared" si="187"/>
        <v>0</v>
      </c>
      <c r="SPX70" s="3">
        <f t="shared" si="187"/>
        <v>0</v>
      </c>
      <c r="SPY70" s="3">
        <f t="shared" si="187"/>
        <v>0</v>
      </c>
      <c r="SPZ70" s="3">
        <f t="shared" si="187"/>
        <v>0</v>
      </c>
      <c r="SQA70" s="3">
        <f t="shared" si="187"/>
        <v>0</v>
      </c>
      <c r="SQB70" s="3">
        <f t="shared" si="187"/>
        <v>0</v>
      </c>
      <c r="SQC70" s="3">
        <f t="shared" si="187"/>
        <v>0</v>
      </c>
      <c r="SQD70" s="3">
        <f t="shared" si="187"/>
        <v>0</v>
      </c>
      <c r="SQE70" s="3">
        <f t="shared" si="187"/>
        <v>0</v>
      </c>
      <c r="SQF70" s="3">
        <f t="shared" si="187"/>
        <v>0</v>
      </c>
      <c r="SQG70" s="3">
        <f t="shared" si="187"/>
        <v>0</v>
      </c>
      <c r="SQH70" s="3">
        <f t="shared" si="187"/>
        <v>0</v>
      </c>
      <c r="SQI70" s="3">
        <f t="shared" si="187"/>
        <v>0</v>
      </c>
      <c r="SQJ70" s="3">
        <f t="shared" si="187"/>
        <v>0</v>
      </c>
      <c r="SQK70" s="3">
        <f t="shared" si="187"/>
        <v>0</v>
      </c>
      <c r="SQL70" s="3">
        <f t="shared" si="187"/>
        <v>0</v>
      </c>
      <c r="SQM70" s="3">
        <f t="shared" si="187"/>
        <v>0</v>
      </c>
      <c r="SQN70" s="3">
        <f t="shared" si="187"/>
        <v>0</v>
      </c>
      <c r="SQO70" s="3">
        <f t="shared" si="187"/>
        <v>0</v>
      </c>
      <c r="SQP70" s="3">
        <f t="shared" si="187"/>
        <v>0</v>
      </c>
      <c r="SQQ70" s="3">
        <f t="shared" si="187"/>
        <v>0</v>
      </c>
      <c r="SQR70" s="3">
        <f t="shared" si="187"/>
        <v>0</v>
      </c>
      <c r="SQS70" s="3">
        <f t="shared" si="187"/>
        <v>0</v>
      </c>
      <c r="SQT70" s="3">
        <f t="shared" si="187"/>
        <v>0</v>
      </c>
      <c r="SQU70" s="3">
        <f t="shared" si="187"/>
        <v>0</v>
      </c>
      <c r="SQV70" s="3">
        <f t="shared" si="187"/>
        <v>0</v>
      </c>
      <c r="SQW70" s="3">
        <f t="shared" si="187"/>
        <v>0</v>
      </c>
      <c r="SQX70" s="3">
        <f t="shared" si="187"/>
        <v>0</v>
      </c>
      <c r="SQY70" s="3">
        <f t="shared" si="187"/>
        <v>0</v>
      </c>
      <c r="SQZ70" s="3">
        <f t="shared" si="187"/>
        <v>0</v>
      </c>
      <c r="SRA70" s="3">
        <f t="shared" si="187"/>
        <v>0</v>
      </c>
      <c r="SRB70" s="3">
        <f t="shared" si="187"/>
        <v>0</v>
      </c>
      <c r="SRC70" s="3">
        <f t="shared" si="187"/>
        <v>0</v>
      </c>
      <c r="SRD70" s="3">
        <f t="shared" si="187"/>
        <v>0</v>
      </c>
      <c r="SRE70" s="3">
        <f t="shared" si="187"/>
        <v>0</v>
      </c>
      <c r="SRF70" s="3">
        <f t="shared" si="187"/>
        <v>0</v>
      </c>
      <c r="SRG70" s="3">
        <f t="shared" si="187"/>
        <v>0</v>
      </c>
      <c r="SRH70" s="3">
        <f t="shared" ref="SRH70:STS70" si="188">SUM(SRH59:SRH68)</f>
        <v>0</v>
      </c>
      <c r="SRI70" s="3">
        <f t="shared" si="188"/>
        <v>0</v>
      </c>
      <c r="SRJ70" s="3">
        <f t="shared" si="188"/>
        <v>0</v>
      </c>
      <c r="SRK70" s="3">
        <f t="shared" si="188"/>
        <v>0</v>
      </c>
      <c r="SRL70" s="3">
        <f t="shared" si="188"/>
        <v>0</v>
      </c>
      <c r="SRM70" s="3">
        <f t="shared" si="188"/>
        <v>0</v>
      </c>
      <c r="SRN70" s="3">
        <f t="shared" si="188"/>
        <v>0</v>
      </c>
      <c r="SRO70" s="3">
        <f t="shared" si="188"/>
        <v>0</v>
      </c>
      <c r="SRP70" s="3">
        <f t="shared" si="188"/>
        <v>0</v>
      </c>
      <c r="SRQ70" s="3">
        <f t="shared" si="188"/>
        <v>0</v>
      </c>
      <c r="SRR70" s="3">
        <f t="shared" si="188"/>
        <v>0</v>
      </c>
      <c r="SRS70" s="3">
        <f t="shared" si="188"/>
        <v>0</v>
      </c>
      <c r="SRT70" s="3">
        <f t="shared" si="188"/>
        <v>0</v>
      </c>
      <c r="SRU70" s="3">
        <f t="shared" si="188"/>
        <v>0</v>
      </c>
      <c r="SRV70" s="3">
        <f t="shared" si="188"/>
        <v>0</v>
      </c>
      <c r="SRW70" s="3">
        <f t="shared" si="188"/>
        <v>0</v>
      </c>
      <c r="SRX70" s="3">
        <f t="shared" si="188"/>
        <v>0</v>
      </c>
      <c r="SRY70" s="3">
        <f t="shared" si="188"/>
        <v>0</v>
      </c>
      <c r="SRZ70" s="3">
        <f t="shared" si="188"/>
        <v>0</v>
      </c>
      <c r="SSA70" s="3">
        <f t="shared" si="188"/>
        <v>0</v>
      </c>
      <c r="SSB70" s="3">
        <f t="shared" si="188"/>
        <v>0</v>
      </c>
      <c r="SSC70" s="3">
        <f t="shared" si="188"/>
        <v>0</v>
      </c>
      <c r="SSD70" s="3">
        <f t="shared" si="188"/>
        <v>0</v>
      </c>
      <c r="SSE70" s="3">
        <f t="shared" si="188"/>
        <v>0</v>
      </c>
      <c r="SSF70" s="3">
        <f t="shared" si="188"/>
        <v>0</v>
      </c>
      <c r="SSG70" s="3">
        <f t="shared" si="188"/>
        <v>0</v>
      </c>
      <c r="SSH70" s="3">
        <f t="shared" si="188"/>
        <v>0</v>
      </c>
      <c r="SSI70" s="3">
        <f t="shared" si="188"/>
        <v>0</v>
      </c>
      <c r="SSJ70" s="3">
        <f t="shared" si="188"/>
        <v>0</v>
      </c>
      <c r="SSK70" s="3">
        <f t="shared" si="188"/>
        <v>0</v>
      </c>
      <c r="SSL70" s="3">
        <f t="shared" si="188"/>
        <v>0</v>
      </c>
      <c r="SSM70" s="3">
        <f t="shared" si="188"/>
        <v>0</v>
      </c>
      <c r="SSN70" s="3">
        <f t="shared" si="188"/>
        <v>0</v>
      </c>
      <c r="SSO70" s="3">
        <f t="shared" si="188"/>
        <v>0</v>
      </c>
      <c r="SSP70" s="3">
        <f t="shared" si="188"/>
        <v>0</v>
      </c>
      <c r="SSQ70" s="3">
        <f t="shared" si="188"/>
        <v>0</v>
      </c>
      <c r="SSR70" s="3">
        <f t="shared" si="188"/>
        <v>0</v>
      </c>
      <c r="SSS70" s="3">
        <f t="shared" si="188"/>
        <v>0</v>
      </c>
      <c r="SST70" s="3">
        <f t="shared" si="188"/>
        <v>0</v>
      </c>
      <c r="SSU70" s="3">
        <f t="shared" si="188"/>
        <v>0</v>
      </c>
      <c r="SSV70" s="3">
        <f t="shared" si="188"/>
        <v>0</v>
      </c>
      <c r="SSW70" s="3">
        <f t="shared" si="188"/>
        <v>0</v>
      </c>
      <c r="SSX70" s="3">
        <f t="shared" si="188"/>
        <v>0</v>
      </c>
      <c r="SSY70" s="3">
        <f t="shared" si="188"/>
        <v>0</v>
      </c>
      <c r="SSZ70" s="3">
        <f t="shared" si="188"/>
        <v>0</v>
      </c>
      <c r="STA70" s="3">
        <f t="shared" si="188"/>
        <v>0</v>
      </c>
      <c r="STB70" s="3">
        <f t="shared" si="188"/>
        <v>0</v>
      </c>
      <c r="STC70" s="3">
        <f t="shared" si="188"/>
        <v>0</v>
      </c>
      <c r="STD70" s="3">
        <f t="shared" si="188"/>
        <v>0</v>
      </c>
      <c r="STE70" s="3">
        <f t="shared" si="188"/>
        <v>0</v>
      </c>
      <c r="STF70" s="3">
        <f t="shared" si="188"/>
        <v>0</v>
      </c>
      <c r="STG70" s="3">
        <f t="shared" si="188"/>
        <v>0</v>
      </c>
      <c r="STH70" s="3">
        <f t="shared" si="188"/>
        <v>0</v>
      </c>
      <c r="STI70" s="3">
        <f t="shared" si="188"/>
        <v>0</v>
      </c>
      <c r="STJ70" s="3">
        <f t="shared" si="188"/>
        <v>0</v>
      </c>
      <c r="STK70" s="3">
        <f t="shared" si="188"/>
        <v>0</v>
      </c>
      <c r="STL70" s="3">
        <f t="shared" si="188"/>
        <v>0</v>
      </c>
      <c r="STM70" s="3">
        <f t="shared" si="188"/>
        <v>0</v>
      </c>
      <c r="STN70" s="3">
        <f t="shared" si="188"/>
        <v>0</v>
      </c>
      <c r="STO70" s="3">
        <f t="shared" si="188"/>
        <v>0</v>
      </c>
      <c r="STP70" s="3">
        <f t="shared" si="188"/>
        <v>0</v>
      </c>
      <c r="STQ70" s="3">
        <f t="shared" si="188"/>
        <v>0</v>
      </c>
      <c r="STR70" s="3">
        <f t="shared" si="188"/>
        <v>0</v>
      </c>
      <c r="STS70" s="3">
        <f t="shared" si="188"/>
        <v>0</v>
      </c>
      <c r="STT70" s="3">
        <f t="shared" ref="STT70:SWE70" si="189">SUM(STT59:STT68)</f>
        <v>0</v>
      </c>
      <c r="STU70" s="3">
        <f t="shared" si="189"/>
        <v>0</v>
      </c>
      <c r="STV70" s="3">
        <f t="shared" si="189"/>
        <v>0</v>
      </c>
      <c r="STW70" s="3">
        <f t="shared" si="189"/>
        <v>0</v>
      </c>
      <c r="STX70" s="3">
        <f t="shared" si="189"/>
        <v>0</v>
      </c>
      <c r="STY70" s="3">
        <f t="shared" si="189"/>
        <v>0</v>
      </c>
      <c r="STZ70" s="3">
        <f t="shared" si="189"/>
        <v>0</v>
      </c>
      <c r="SUA70" s="3">
        <f t="shared" si="189"/>
        <v>0</v>
      </c>
      <c r="SUB70" s="3">
        <f t="shared" si="189"/>
        <v>0</v>
      </c>
      <c r="SUC70" s="3">
        <f t="shared" si="189"/>
        <v>0</v>
      </c>
      <c r="SUD70" s="3">
        <f t="shared" si="189"/>
        <v>0</v>
      </c>
      <c r="SUE70" s="3">
        <f t="shared" si="189"/>
        <v>0</v>
      </c>
      <c r="SUF70" s="3">
        <f t="shared" si="189"/>
        <v>0</v>
      </c>
      <c r="SUG70" s="3">
        <f t="shared" si="189"/>
        <v>0</v>
      </c>
      <c r="SUH70" s="3">
        <f t="shared" si="189"/>
        <v>0</v>
      </c>
      <c r="SUI70" s="3">
        <f t="shared" si="189"/>
        <v>0</v>
      </c>
      <c r="SUJ70" s="3">
        <f t="shared" si="189"/>
        <v>0</v>
      </c>
      <c r="SUK70" s="3">
        <f t="shared" si="189"/>
        <v>0</v>
      </c>
      <c r="SUL70" s="3">
        <f t="shared" si="189"/>
        <v>0</v>
      </c>
      <c r="SUM70" s="3">
        <f t="shared" si="189"/>
        <v>0</v>
      </c>
      <c r="SUN70" s="3">
        <f t="shared" si="189"/>
        <v>0</v>
      </c>
      <c r="SUO70" s="3">
        <f t="shared" si="189"/>
        <v>0</v>
      </c>
      <c r="SUP70" s="3">
        <f t="shared" si="189"/>
        <v>0</v>
      </c>
      <c r="SUQ70" s="3">
        <f t="shared" si="189"/>
        <v>0</v>
      </c>
      <c r="SUR70" s="3">
        <f t="shared" si="189"/>
        <v>0</v>
      </c>
      <c r="SUS70" s="3">
        <f t="shared" si="189"/>
        <v>0</v>
      </c>
      <c r="SUT70" s="3">
        <f t="shared" si="189"/>
        <v>0</v>
      </c>
      <c r="SUU70" s="3">
        <f t="shared" si="189"/>
        <v>0</v>
      </c>
      <c r="SUV70" s="3">
        <f t="shared" si="189"/>
        <v>0</v>
      </c>
      <c r="SUW70" s="3">
        <f t="shared" si="189"/>
        <v>0</v>
      </c>
      <c r="SUX70" s="3">
        <f t="shared" si="189"/>
        <v>0</v>
      </c>
      <c r="SUY70" s="3">
        <f t="shared" si="189"/>
        <v>0</v>
      </c>
      <c r="SUZ70" s="3">
        <f t="shared" si="189"/>
        <v>0</v>
      </c>
      <c r="SVA70" s="3">
        <f t="shared" si="189"/>
        <v>0</v>
      </c>
      <c r="SVB70" s="3">
        <f t="shared" si="189"/>
        <v>0</v>
      </c>
      <c r="SVC70" s="3">
        <f t="shared" si="189"/>
        <v>0</v>
      </c>
      <c r="SVD70" s="3">
        <f t="shared" si="189"/>
        <v>0</v>
      </c>
      <c r="SVE70" s="3">
        <f t="shared" si="189"/>
        <v>0</v>
      </c>
      <c r="SVF70" s="3">
        <f t="shared" si="189"/>
        <v>0</v>
      </c>
      <c r="SVG70" s="3">
        <f t="shared" si="189"/>
        <v>0</v>
      </c>
      <c r="SVH70" s="3">
        <f t="shared" si="189"/>
        <v>0</v>
      </c>
      <c r="SVI70" s="3">
        <f t="shared" si="189"/>
        <v>0</v>
      </c>
      <c r="SVJ70" s="3">
        <f t="shared" si="189"/>
        <v>0</v>
      </c>
      <c r="SVK70" s="3">
        <f t="shared" si="189"/>
        <v>0</v>
      </c>
      <c r="SVL70" s="3">
        <f t="shared" si="189"/>
        <v>0</v>
      </c>
      <c r="SVM70" s="3">
        <f t="shared" si="189"/>
        <v>0</v>
      </c>
      <c r="SVN70" s="3">
        <f t="shared" si="189"/>
        <v>0</v>
      </c>
      <c r="SVO70" s="3">
        <f t="shared" si="189"/>
        <v>0</v>
      </c>
      <c r="SVP70" s="3">
        <f t="shared" si="189"/>
        <v>0</v>
      </c>
      <c r="SVQ70" s="3">
        <f t="shared" si="189"/>
        <v>0</v>
      </c>
      <c r="SVR70" s="3">
        <f t="shared" si="189"/>
        <v>0</v>
      </c>
      <c r="SVS70" s="3">
        <f t="shared" si="189"/>
        <v>0</v>
      </c>
      <c r="SVT70" s="3">
        <f t="shared" si="189"/>
        <v>0</v>
      </c>
      <c r="SVU70" s="3">
        <f t="shared" si="189"/>
        <v>0</v>
      </c>
      <c r="SVV70" s="3">
        <f t="shared" si="189"/>
        <v>0</v>
      </c>
      <c r="SVW70" s="3">
        <f t="shared" si="189"/>
        <v>0</v>
      </c>
      <c r="SVX70" s="3">
        <f t="shared" si="189"/>
        <v>0</v>
      </c>
      <c r="SVY70" s="3">
        <f t="shared" si="189"/>
        <v>0</v>
      </c>
      <c r="SVZ70" s="3">
        <f t="shared" si="189"/>
        <v>0</v>
      </c>
      <c r="SWA70" s="3">
        <f t="shared" si="189"/>
        <v>0</v>
      </c>
      <c r="SWB70" s="3">
        <f t="shared" si="189"/>
        <v>0</v>
      </c>
      <c r="SWC70" s="3">
        <f t="shared" si="189"/>
        <v>0</v>
      </c>
      <c r="SWD70" s="3">
        <f t="shared" si="189"/>
        <v>0</v>
      </c>
      <c r="SWE70" s="3">
        <f t="shared" si="189"/>
        <v>0</v>
      </c>
      <c r="SWF70" s="3">
        <f t="shared" ref="SWF70:SYQ70" si="190">SUM(SWF59:SWF68)</f>
        <v>0</v>
      </c>
      <c r="SWG70" s="3">
        <f t="shared" si="190"/>
        <v>0</v>
      </c>
      <c r="SWH70" s="3">
        <f t="shared" si="190"/>
        <v>0</v>
      </c>
      <c r="SWI70" s="3">
        <f t="shared" si="190"/>
        <v>0</v>
      </c>
      <c r="SWJ70" s="3">
        <f t="shared" si="190"/>
        <v>0</v>
      </c>
      <c r="SWK70" s="3">
        <f t="shared" si="190"/>
        <v>0</v>
      </c>
      <c r="SWL70" s="3">
        <f t="shared" si="190"/>
        <v>0</v>
      </c>
      <c r="SWM70" s="3">
        <f t="shared" si="190"/>
        <v>0</v>
      </c>
      <c r="SWN70" s="3">
        <f t="shared" si="190"/>
        <v>0</v>
      </c>
      <c r="SWO70" s="3">
        <f t="shared" si="190"/>
        <v>0</v>
      </c>
      <c r="SWP70" s="3">
        <f t="shared" si="190"/>
        <v>0</v>
      </c>
      <c r="SWQ70" s="3">
        <f t="shared" si="190"/>
        <v>0</v>
      </c>
      <c r="SWR70" s="3">
        <f t="shared" si="190"/>
        <v>0</v>
      </c>
      <c r="SWS70" s="3">
        <f t="shared" si="190"/>
        <v>0</v>
      </c>
      <c r="SWT70" s="3">
        <f t="shared" si="190"/>
        <v>0</v>
      </c>
      <c r="SWU70" s="3">
        <f t="shared" si="190"/>
        <v>0</v>
      </c>
      <c r="SWV70" s="3">
        <f t="shared" si="190"/>
        <v>0</v>
      </c>
      <c r="SWW70" s="3">
        <f t="shared" si="190"/>
        <v>0</v>
      </c>
      <c r="SWX70" s="3">
        <f t="shared" si="190"/>
        <v>0</v>
      </c>
      <c r="SWY70" s="3">
        <f t="shared" si="190"/>
        <v>0</v>
      </c>
      <c r="SWZ70" s="3">
        <f t="shared" si="190"/>
        <v>0</v>
      </c>
      <c r="SXA70" s="3">
        <f t="shared" si="190"/>
        <v>0</v>
      </c>
      <c r="SXB70" s="3">
        <f t="shared" si="190"/>
        <v>0</v>
      </c>
      <c r="SXC70" s="3">
        <f t="shared" si="190"/>
        <v>0</v>
      </c>
      <c r="SXD70" s="3">
        <f t="shared" si="190"/>
        <v>0</v>
      </c>
      <c r="SXE70" s="3">
        <f t="shared" si="190"/>
        <v>0</v>
      </c>
      <c r="SXF70" s="3">
        <f t="shared" si="190"/>
        <v>0</v>
      </c>
      <c r="SXG70" s="3">
        <f t="shared" si="190"/>
        <v>0</v>
      </c>
      <c r="SXH70" s="3">
        <f t="shared" si="190"/>
        <v>0</v>
      </c>
      <c r="SXI70" s="3">
        <f t="shared" si="190"/>
        <v>0</v>
      </c>
      <c r="SXJ70" s="3">
        <f t="shared" si="190"/>
        <v>0</v>
      </c>
      <c r="SXK70" s="3">
        <f t="shared" si="190"/>
        <v>0</v>
      </c>
      <c r="SXL70" s="3">
        <f t="shared" si="190"/>
        <v>0</v>
      </c>
      <c r="SXM70" s="3">
        <f t="shared" si="190"/>
        <v>0</v>
      </c>
      <c r="SXN70" s="3">
        <f t="shared" si="190"/>
        <v>0</v>
      </c>
      <c r="SXO70" s="3">
        <f t="shared" si="190"/>
        <v>0</v>
      </c>
      <c r="SXP70" s="3">
        <f t="shared" si="190"/>
        <v>0</v>
      </c>
      <c r="SXQ70" s="3">
        <f t="shared" si="190"/>
        <v>0</v>
      </c>
      <c r="SXR70" s="3">
        <f t="shared" si="190"/>
        <v>0</v>
      </c>
      <c r="SXS70" s="3">
        <f t="shared" si="190"/>
        <v>0</v>
      </c>
      <c r="SXT70" s="3">
        <f t="shared" si="190"/>
        <v>0</v>
      </c>
      <c r="SXU70" s="3">
        <f t="shared" si="190"/>
        <v>0</v>
      </c>
      <c r="SXV70" s="3">
        <f t="shared" si="190"/>
        <v>0</v>
      </c>
      <c r="SXW70" s="3">
        <f t="shared" si="190"/>
        <v>0</v>
      </c>
      <c r="SXX70" s="3">
        <f t="shared" si="190"/>
        <v>0</v>
      </c>
      <c r="SXY70" s="3">
        <f t="shared" si="190"/>
        <v>0</v>
      </c>
      <c r="SXZ70" s="3">
        <f t="shared" si="190"/>
        <v>0</v>
      </c>
      <c r="SYA70" s="3">
        <f t="shared" si="190"/>
        <v>0</v>
      </c>
      <c r="SYB70" s="3">
        <f t="shared" si="190"/>
        <v>0</v>
      </c>
      <c r="SYC70" s="3">
        <f t="shared" si="190"/>
        <v>0</v>
      </c>
      <c r="SYD70" s="3">
        <f t="shared" si="190"/>
        <v>0</v>
      </c>
      <c r="SYE70" s="3">
        <f t="shared" si="190"/>
        <v>0</v>
      </c>
      <c r="SYF70" s="3">
        <f t="shared" si="190"/>
        <v>0</v>
      </c>
      <c r="SYG70" s="3">
        <f t="shared" si="190"/>
        <v>0</v>
      </c>
      <c r="SYH70" s="3">
        <f t="shared" si="190"/>
        <v>0</v>
      </c>
      <c r="SYI70" s="3">
        <f t="shared" si="190"/>
        <v>0</v>
      </c>
      <c r="SYJ70" s="3">
        <f t="shared" si="190"/>
        <v>0</v>
      </c>
      <c r="SYK70" s="3">
        <f t="shared" si="190"/>
        <v>0</v>
      </c>
      <c r="SYL70" s="3">
        <f t="shared" si="190"/>
        <v>0</v>
      </c>
      <c r="SYM70" s="3">
        <f t="shared" si="190"/>
        <v>0</v>
      </c>
      <c r="SYN70" s="3">
        <f t="shared" si="190"/>
        <v>0</v>
      </c>
      <c r="SYO70" s="3">
        <f t="shared" si="190"/>
        <v>0</v>
      </c>
      <c r="SYP70" s="3">
        <f t="shared" si="190"/>
        <v>0</v>
      </c>
      <c r="SYQ70" s="3">
        <f t="shared" si="190"/>
        <v>0</v>
      </c>
      <c r="SYR70" s="3">
        <f t="shared" ref="SYR70:TBC70" si="191">SUM(SYR59:SYR68)</f>
        <v>0</v>
      </c>
      <c r="SYS70" s="3">
        <f t="shared" si="191"/>
        <v>0</v>
      </c>
      <c r="SYT70" s="3">
        <f t="shared" si="191"/>
        <v>0</v>
      </c>
      <c r="SYU70" s="3">
        <f t="shared" si="191"/>
        <v>0</v>
      </c>
      <c r="SYV70" s="3">
        <f t="shared" si="191"/>
        <v>0</v>
      </c>
      <c r="SYW70" s="3">
        <f t="shared" si="191"/>
        <v>0</v>
      </c>
      <c r="SYX70" s="3">
        <f t="shared" si="191"/>
        <v>0</v>
      </c>
      <c r="SYY70" s="3">
        <f t="shared" si="191"/>
        <v>0</v>
      </c>
      <c r="SYZ70" s="3">
        <f t="shared" si="191"/>
        <v>0</v>
      </c>
      <c r="SZA70" s="3">
        <f t="shared" si="191"/>
        <v>0</v>
      </c>
      <c r="SZB70" s="3">
        <f t="shared" si="191"/>
        <v>0</v>
      </c>
      <c r="SZC70" s="3">
        <f t="shared" si="191"/>
        <v>0</v>
      </c>
      <c r="SZD70" s="3">
        <f t="shared" si="191"/>
        <v>0</v>
      </c>
      <c r="SZE70" s="3">
        <f t="shared" si="191"/>
        <v>0</v>
      </c>
      <c r="SZF70" s="3">
        <f t="shared" si="191"/>
        <v>0</v>
      </c>
      <c r="SZG70" s="3">
        <f t="shared" si="191"/>
        <v>0</v>
      </c>
      <c r="SZH70" s="3">
        <f t="shared" si="191"/>
        <v>0</v>
      </c>
      <c r="SZI70" s="3">
        <f t="shared" si="191"/>
        <v>0</v>
      </c>
      <c r="SZJ70" s="3">
        <f t="shared" si="191"/>
        <v>0</v>
      </c>
      <c r="SZK70" s="3">
        <f t="shared" si="191"/>
        <v>0</v>
      </c>
      <c r="SZL70" s="3">
        <f t="shared" si="191"/>
        <v>0</v>
      </c>
      <c r="SZM70" s="3">
        <f t="shared" si="191"/>
        <v>0</v>
      </c>
      <c r="SZN70" s="3">
        <f t="shared" si="191"/>
        <v>0</v>
      </c>
      <c r="SZO70" s="3">
        <f t="shared" si="191"/>
        <v>0</v>
      </c>
      <c r="SZP70" s="3">
        <f t="shared" si="191"/>
        <v>0</v>
      </c>
      <c r="SZQ70" s="3">
        <f t="shared" si="191"/>
        <v>0</v>
      </c>
      <c r="SZR70" s="3">
        <f t="shared" si="191"/>
        <v>0</v>
      </c>
      <c r="SZS70" s="3">
        <f t="shared" si="191"/>
        <v>0</v>
      </c>
      <c r="SZT70" s="3">
        <f t="shared" si="191"/>
        <v>0</v>
      </c>
      <c r="SZU70" s="3">
        <f t="shared" si="191"/>
        <v>0</v>
      </c>
      <c r="SZV70" s="3">
        <f t="shared" si="191"/>
        <v>0</v>
      </c>
      <c r="SZW70" s="3">
        <f t="shared" si="191"/>
        <v>0</v>
      </c>
      <c r="SZX70" s="3">
        <f t="shared" si="191"/>
        <v>0</v>
      </c>
      <c r="SZY70" s="3">
        <f t="shared" si="191"/>
        <v>0</v>
      </c>
      <c r="SZZ70" s="3">
        <f t="shared" si="191"/>
        <v>0</v>
      </c>
      <c r="TAA70" s="3">
        <f t="shared" si="191"/>
        <v>0</v>
      </c>
      <c r="TAB70" s="3">
        <f t="shared" si="191"/>
        <v>0</v>
      </c>
      <c r="TAC70" s="3">
        <f t="shared" si="191"/>
        <v>0</v>
      </c>
      <c r="TAD70" s="3">
        <f t="shared" si="191"/>
        <v>0</v>
      </c>
      <c r="TAE70" s="3">
        <f t="shared" si="191"/>
        <v>0</v>
      </c>
      <c r="TAF70" s="3">
        <f t="shared" si="191"/>
        <v>0</v>
      </c>
      <c r="TAG70" s="3">
        <f t="shared" si="191"/>
        <v>0</v>
      </c>
      <c r="TAH70" s="3">
        <f t="shared" si="191"/>
        <v>0</v>
      </c>
      <c r="TAI70" s="3">
        <f t="shared" si="191"/>
        <v>0</v>
      </c>
      <c r="TAJ70" s="3">
        <f t="shared" si="191"/>
        <v>0</v>
      </c>
      <c r="TAK70" s="3">
        <f t="shared" si="191"/>
        <v>0</v>
      </c>
      <c r="TAL70" s="3">
        <f t="shared" si="191"/>
        <v>0</v>
      </c>
      <c r="TAM70" s="3">
        <f t="shared" si="191"/>
        <v>0</v>
      </c>
      <c r="TAN70" s="3">
        <f t="shared" si="191"/>
        <v>0</v>
      </c>
      <c r="TAO70" s="3">
        <f t="shared" si="191"/>
        <v>0</v>
      </c>
      <c r="TAP70" s="3">
        <f t="shared" si="191"/>
        <v>0</v>
      </c>
      <c r="TAQ70" s="3">
        <f t="shared" si="191"/>
        <v>0</v>
      </c>
      <c r="TAR70" s="3">
        <f t="shared" si="191"/>
        <v>0</v>
      </c>
      <c r="TAS70" s="3">
        <f t="shared" si="191"/>
        <v>0</v>
      </c>
      <c r="TAT70" s="3">
        <f t="shared" si="191"/>
        <v>0</v>
      </c>
      <c r="TAU70" s="3">
        <f t="shared" si="191"/>
        <v>0</v>
      </c>
      <c r="TAV70" s="3">
        <f t="shared" si="191"/>
        <v>0</v>
      </c>
      <c r="TAW70" s="3">
        <f t="shared" si="191"/>
        <v>0</v>
      </c>
      <c r="TAX70" s="3">
        <f t="shared" si="191"/>
        <v>0</v>
      </c>
      <c r="TAY70" s="3">
        <f t="shared" si="191"/>
        <v>0</v>
      </c>
      <c r="TAZ70" s="3">
        <f t="shared" si="191"/>
        <v>0</v>
      </c>
      <c r="TBA70" s="3">
        <f t="shared" si="191"/>
        <v>0</v>
      </c>
      <c r="TBB70" s="3">
        <f t="shared" si="191"/>
        <v>0</v>
      </c>
      <c r="TBC70" s="3">
        <f t="shared" si="191"/>
        <v>0</v>
      </c>
      <c r="TBD70" s="3">
        <f t="shared" ref="TBD70:TDO70" si="192">SUM(TBD59:TBD68)</f>
        <v>0</v>
      </c>
      <c r="TBE70" s="3">
        <f t="shared" si="192"/>
        <v>0</v>
      </c>
      <c r="TBF70" s="3">
        <f t="shared" si="192"/>
        <v>0</v>
      </c>
      <c r="TBG70" s="3">
        <f t="shared" si="192"/>
        <v>0</v>
      </c>
      <c r="TBH70" s="3">
        <f t="shared" si="192"/>
        <v>0</v>
      </c>
      <c r="TBI70" s="3">
        <f t="shared" si="192"/>
        <v>0</v>
      </c>
      <c r="TBJ70" s="3">
        <f t="shared" si="192"/>
        <v>0</v>
      </c>
      <c r="TBK70" s="3">
        <f t="shared" si="192"/>
        <v>0</v>
      </c>
      <c r="TBL70" s="3">
        <f t="shared" si="192"/>
        <v>0</v>
      </c>
      <c r="TBM70" s="3">
        <f t="shared" si="192"/>
        <v>0</v>
      </c>
      <c r="TBN70" s="3">
        <f t="shared" si="192"/>
        <v>0</v>
      </c>
      <c r="TBO70" s="3">
        <f t="shared" si="192"/>
        <v>0</v>
      </c>
      <c r="TBP70" s="3">
        <f t="shared" si="192"/>
        <v>0</v>
      </c>
      <c r="TBQ70" s="3">
        <f t="shared" si="192"/>
        <v>0</v>
      </c>
      <c r="TBR70" s="3">
        <f t="shared" si="192"/>
        <v>0</v>
      </c>
      <c r="TBS70" s="3">
        <f t="shared" si="192"/>
        <v>0</v>
      </c>
      <c r="TBT70" s="3">
        <f t="shared" si="192"/>
        <v>0</v>
      </c>
      <c r="TBU70" s="3">
        <f t="shared" si="192"/>
        <v>0</v>
      </c>
      <c r="TBV70" s="3">
        <f t="shared" si="192"/>
        <v>0</v>
      </c>
      <c r="TBW70" s="3">
        <f t="shared" si="192"/>
        <v>0</v>
      </c>
      <c r="TBX70" s="3">
        <f t="shared" si="192"/>
        <v>0</v>
      </c>
      <c r="TBY70" s="3">
        <f t="shared" si="192"/>
        <v>0</v>
      </c>
      <c r="TBZ70" s="3">
        <f t="shared" si="192"/>
        <v>0</v>
      </c>
      <c r="TCA70" s="3">
        <f t="shared" si="192"/>
        <v>0</v>
      </c>
      <c r="TCB70" s="3">
        <f t="shared" si="192"/>
        <v>0</v>
      </c>
      <c r="TCC70" s="3">
        <f t="shared" si="192"/>
        <v>0</v>
      </c>
      <c r="TCD70" s="3">
        <f t="shared" si="192"/>
        <v>0</v>
      </c>
      <c r="TCE70" s="3">
        <f t="shared" si="192"/>
        <v>0</v>
      </c>
      <c r="TCF70" s="3">
        <f t="shared" si="192"/>
        <v>0</v>
      </c>
      <c r="TCG70" s="3">
        <f t="shared" si="192"/>
        <v>0</v>
      </c>
      <c r="TCH70" s="3">
        <f t="shared" si="192"/>
        <v>0</v>
      </c>
      <c r="TCI70" s="3">
        <f t="shared" si="192"/>
        <v>0</v>
      </c>
      <c r="TCJ70" s="3">
        <f t="shared" si="192"/>
        <v>0</v>
      </c>
      <c r="TCK70" s="3">
        <f t="shared" si="192"/>
        <v>0</v>
      </c>
      <c r="TCL70" s="3">
        <f t="shared" si="192"/>
        <v>0</v>
      </c>
      <c r="TCM70" s="3">
        <f t="shared" si="192"/>
        <v>0</v>
      </c>
      <c r="TCN70" s="3">
        <f t="shared" si="192"/>
        <v>0</v>
      </c>
      <c r="TCO70" s="3">
        <f t="shared" si="192"/>
        <v>0</v>
      </c>
      <c r="TCP70" s="3">
        <f t="shared" si="192"/>
        <v>0</v>
      </c>
      <c r="TCQ70" s="3">
        <f t="shared" si="192"/>
        <v>0</v>
      </c>
      <c r="TCR70" s="3">
        <f t="shared" si="192"/>
        <v>0</v>
      </c>
      <c r="TCS70" s="3">
        <f t="shared" si="192"/>
        <v>0</v>
      </c>
      <c r="TCT70" s="3">
        <f t="shared" si="192"/>
        <v>0</v>
      </c>
      <c r="TCU70" s="3">
        <f t="shared" si="192"/>
        <v>0</v>
      </c>
      <c r="TCV70" s="3">
        <f t="shared" si="192"/>
        <v>0</v>
      </c>
      <c r="TCW70" s="3">
        <f t="shared" si="192"/>
        <v>0</v>
      </c>
      <c r="TCX70" s="3">
        <f t="shared" si="192"/>
        <v>0</v>
      </c>
      <c r="TCY70" s="3">
        <f t="shared" si="192"/>
        <v>0</v>
      </c>
      <c r="TCZ70" s="3">
        <f t="shared" si="192"/>
        <v>0</v>
      </c>
      <c r="TDA70" s="3">
        <f t="shared" si="192"/>
        <v>0</v>
      </c>
      <c r="TDB70" s="3">
        <f t="shared" si="192"/>
        <v>0</v>
      </c>
      <c r="TDC70" s="3">
        <f t="shared" si="192"/>
        <v>0</v>
      </c>
      <c r="TDD70" s="3">
        <f t="shared" si="192"/>
        <v>0</v>
      </c>
      <c r="TDE70" s="3">
        <f t="shared" si="192"/>
        <v>0</v>
      </c>
      <c r="TDF70" s="3">
        <f t="shared" si="192"/>
        <v>0</v>
      </c>
      <c r="TDG70" s="3">
        <f t="shared" si="192"/>
        <v>0</v>
      </c>
      <c r="TDH70" s="3">
        <f t="shared" si="192"/>
        <v>0</v>
      </c>
      <c r="TDI70" s="3">
        <f t="shared" si="192"/>
        <v>0</v>
      </c>
      <c r="TDJ70" s="3">
        <f t="shared" si="192"/>
        <v>0</v>
      </c>
      <c r="TDK70" s="3">
        <f t="shared" si="192"/>
        <v>0</v>
      </c>
      <c r="TDL70" s="3">
        <f t="shared" si="192"/>
        <v>0</v>
      </c>
      <c r="TDM70" s="3">
        <f t="shared" si="192"/>
        <v>0</v>
      </c>
      <c r="TDN70" s="3">
        <f t="shared" si="192"/>
        <v>0</v>
      </c>
      <c r="TDO70" s="3">
        <f t="shared" si="192"/>
        <v>0</v>
      </c>
      <c r="TDP70" s="3">
        <f t="shared" ref="TDP70:TGA70" si="193">SUM(TDP59:TDP68)</f>
        <v>0</v>
      </c>
      <c r="TDQ70" s="3">
        <f t="shared" si="193"/>
        <v>0</v>
      </c>
      <c r="TDR70" s="3">
        <f t="shared" si="193"/>
        <v>0</v>
      </c>
      <c r="TDS70" s="3">
        <f t="shared" si="193"/>
        <v>0</v>
      </c>
      <c r="TDT70" s="3">
        <f t="shared" si="193"/>
        <v>0</v>
      </c>
      <c r="TDU70" s="3">
        <f t="shared" si="193"/>
        <v>0</v>
      </c>
      <c r="TDV70" s="3">
        <f t="shared" si="193"/>
        <v>0</v>
      </c>
      <c r="TDW70" s="3">
        <f t="shared" si="193"/>
        <v>0</v>
      </c>
      <c r="TDX70" s="3">
        <f t="shared" si="193"/>
        <v>0</v>
      </c>
      <c r="TDY70" s="3">
        <f t="shared" si="193"/>
        <v>0</v>
      </c>
      <c r="TDZ70" s="3">
        <f t="shared" si="193"/>
        <v>0</v>
      </c>
      <c r="TEA70" s="3">
        <f t="shared" si="193"/>
        <v>0</v>
      </c>
      <c r="TEB70" s="3">
        <f t="shared" si="193"/>
        <v>0</v>
      </c>
      <c r="TEC70" s="3">
        <f t="shared" si="193"/>
        <v>0</v>
      </c>
      <c r="TED70" s="3">
        <f t="shared" si="193"/>
        <v>0</v>
      </c>
      <c r="TEE70" s="3">
        <f t="shared" si="193"/>
        <v>0</v>
      </c>
      <c r="TEF70" s="3">
        <f t="shared" si="193"/>
        <v>0</v>
      </c>
      <c r="TEG70" s="3">
        <f t="shared" si="193"/>
        <v>0</v>
      </c>
      <c r="TEH70" s="3">
        <f t="shared" si="193"/>
        <v>0</v>
      </c>
      <c r="TEI70" s="3">
        <f t="shared" si="193"/>
        <v>0</v>
      </c>
      <c r="TEJ70" s="3">
        <f t="shared" si="193"/>
        <v>0</v>
      </c>
      <c r="TEK70" s="3">
        <f t="shared" si="193"/>
        <v>0</v>
      </c>
      <c r="TEL70" s="3">
        <f t="shared" si="193"/>
        <v>0</v>
      </c>
      <c r="TEM70" s="3">
        <f t="shared" si="193"/>
        <v>0</v>
      </c>
      <c r="TEN70" s="3">
        <f t="shared" si="193"/>
        <v>0</v>
      </c>
      <c r="TEO70" s="3">
        <f t="shared" si="193"/>
        <v>0</v>
      </c>
      <c r="TEP70" s="3">
        <f t="shared" si="193"/>
        <v>0</v>
      </c>
      <c r="TEQ70" s="3">
        <f t="shared" si="193"/>
        <v>0</v>
      </c>
      <c r="TER70" s="3">
        <f t="shared" si="193"/>
        <v>0</v>
      </c>
      <c r="TES70" s="3">
        <f t="shared" si="193"/>
        <v>0</v>
      </c>
      <c r="TET70" s="3">
        <f t="shared" si="193"/>
        <v>0</v>
      </c>
      <c r="TEU70" s="3">
        <f t="shared" si="193"/>
        <v>0</v>
      </c>
      <c r="TEV70" s="3">
        <f t="shared" si="193"/>
        <v>0</v>
      </c>
      <c r="TEW70" s="3">
        <f t="shared" si="193"/>
        <v>0</v>
      </c>
      <c r="TEX70" s="3">
        <f t="shared" si="193"/>
        <v>0</v>
      </c>
      <c r="TEY70" s="3">
        <f t="shared" si="193"/>
        <v>0</v>
      </c>
      <c r="TEZ70" s="3">
        <f t="shared" si="193"/>
        <v>0</v>
      </c>
      <c r="TFA70" s="3">
        <f t="shared" si="193"/>
        <v>0</v>
      </c>
      <c r="TFB70" s="3">
        <f t="shared" si="193"/>
        <v>0</v>
      </c>
      <c r="TFC70" s="3">
        <f t="shared" si="193"/>
        <v>0</v>
      </c>
      <c r="TFD70" s="3">
        <f t="shared" si="193"/>
        <v>0</v>
      </c>
      <c r="TFE70" s="3">
        <f t="shared" si="193"/>
        <v>0</v>
      </c>
      <c r="TFF70" s="3">
        <f t="shared" si="193"/>
        <v>0</v>
      </c>
      <c r="TFG70" s="3">
        <f t="shared" si="193"/>
        <v>0</v>
      </c>
      <c r="TFH70" s="3">
        <f t="shared" si="193"/>
        <v>0</v>
      </c>
      <c r="TFI70" s="3">
        <f t="shared" si="193"/>
        <v>0</v>
      </c>
      <c r="TFJ70" s="3">
        <f t="shared" si="193"/>
        <v>0</v>
      </c>
      <c r="TFK70" s="3">
        <f t="shared" si="193"/>
        <v>0</v>
      </c>
      <c r="TFL70" s="3">
        <f t="shared" si="193"/>
        <v>0</v>
      </c>
      <c r="TFM70" s="3">
        <f t="shared" si="193"/>
        <v>0</v>
      </c>
      <c r="TFN70" s="3">
        <f t="shared" si="193"/>
        <v>0</v>
      </c>
      <c r="TFO70" s="3">
        <f t="shared" si="193"/>
        <v>0</v>
      </c>
      <c r="TFP70" s="3">
        <f t="shared" si="193"/>
        <v>0</v>
      </c>
      <c r="TFQ70" s="3">
        <f t="shared" si="193"/>
        <v>0</v>
      </c>
      <c r="TFR70" s="3">
        <f t="shared" si="193"/>
        <v>0</v>
      </c>
      <c r="TFS70" s="3">
        <f t="shared" si="193"/>
        <v>0</v>
      </c>
      <c r="TFT70" s="3">
        <f t="shared" si="193"/>
        <v>0</v>
      </c>
      <c r="TFU70" s="3">
        <f t="shared" si="193"/>
        <v>0</v>
      </c>
      <c r="TFV70" s="3">
        <f t="shared" si="193"/>
        <v>0</v>
      </c>
      <c r="TFW70" s="3">
        <f t="shared" si="193"/>
        <v>0</v>
      </c>
      <c r="TFX70" s="3">
        <f t="shared" si="193"/>
        <v>0</v>
      </c>
      <c r="TFY70" s="3">
        <f t="shared" si="193"/>
        <v>0</v>
      </c>
      <c r="TFZ70" s="3">
        <f t="shared" si="193"/>
        <v>0</v>
      </c>
      <c r="TGA70" s="3">
        <f t="shared" si="193"/>
        <v>0</v>
      </c>
      <c r="TGB70" s="3">
        <f t="shared" ref="TGB70:TIM70" si="194">SUM(TGB59:TGB68)</f>
        <v>0</v>
      </c>
      <c r="TGC70" s="3">
        <f t="shared" si="194"/>
        <v>0</v>
      </c>
      <c r="TGD70" s="3">
        <f t="shared" si="194"/>
        <v>0</v>
      </c>
      <c r="TGE70" s="3">
        <f t="shared" si="194"/>
        <v>0</v>
      </c>
      <c r="TGF70" s="3">
        <f t="shared" si="194"/>
        <v>0</v>
      </c>
      <c r="TGG70" s="3">
        <f t="shared" si="194"/>
        <v>0</v>
      </c>
      <c r="TGH70" s="3">
        <f t="shared" si="194"/>
        <v>0</v>
      </c>
      <c r="TGI70" s="3">
        <f t="shared" si="194"/>
        <v>0</v>
      </c>
      <c r="TGJ70" s="3">
        <f t="shared" si="194"/>
        <v>0</v>
      </c>
      <c r="TGK70" s="3">
        <f t="shared" si="194"/>
        <v>0</v>
      </c>
      <c r="TGL70" s="3">
        <f t="shared" si="194"/>
        <v>0</v>
      </c>
      <c r="TGM70" s="3">
        <f t="shared" si="194"/>
        <v>0</v>
      </c>
      <c r="TGN70" s="3">
        <f t="shared" si="194"/>
        <v>0</v>
      </c>
      <c r="TGO70" s="3">
        <f t="shared" si="194"/>
        <v>0</v>
      </c>
      <c r="TGP70" s="3">
        <f t="shared" si="194"/>
        <v>0</v>
      </c>
      <c r="TGQ70" s="3">
        <f t="shared" si="194"/>
        <v>0</v>
      </c>
      <c r="TGR70" s="3">
        <f t="shared" si="194"/>
        <v>0</v>
      </c>
      <c r="TGS70" s="3">
        <f t="shared" si="194"/>
        <v>0</v>
      </c>
      <c r="TGT70" s="3">
        <f t="shared" si="194"/>
        <v>0</v>
      </c>
      <c r="TGU70" s="3">
        <f t="shared" si="194"/>
        <v>0</v>
      </c>
      <c r="TGV70" s="3">
        <f t="shared" si="194"/>
        <v>0</v>
      </c>
      <c r="TGW70" s="3">
        <f t="shared" si="194"/>
        <v>0</v>
      </c>
      <c r="TGX70" s="3">
        <f t="shared" si="194"/>
        <v>0</v>
      </c>
      <c r="TGY70" s="3">
        <f t="shared" si="194"/>
        <v>0</v>
      </c>
      <c r="TGZ70" s="3">
        <f t="shared" si="194"/>
        <v>0</v>
      </c>
      <c r="THA70" s="3">
        <f t="shared" si="194"/>
        <v>0</v>
      </c>
      <c r="THB70" s="3">
        <f t="shared" si="194"/>
        <v>0</v>
      </c>
      <c r="THC70" s="3">
        <f t="shared" si="194"/>
        <v>0</v>
      </c>
      <c r="THD70" s="3">
        <f t="shared" si="194"/>
        <v>0</v>
      </c>
      <c r="THE70" s="3">
        <f t="shared" si="194"/>
        <v>0</v>
      </c>
      <c r="THF70" s="3">
        <f t="shared" si="194"/>
        <v>0</v>
      </c>
      <c r="THG70" s="3">
        <f t="shared" si="194"/>
        <v>0</v>
      </c>
      <c r="THH70" s="3">
        <f t="shared" si="194"/>
        <v>0</v>
      </c>
      <c r="THI70" s="3">
        <f t="shared" si="194"/>
        <v>0</v>
      </c>
      <c r="THJ70" s="3">
        <f t="shared" si="194"/>
        <v>0</v>
      </c>
      <c r="THK70" s="3">
        <f t="shared" si="194"/>
        <v>0</v>
      </c>
      <c r="THL70" s="3">
        <f t="shared" si="194"/>
        <v>0</v>
      </c>
      <c r="THM70" s="3">
        <f t="shared" si="194"/>
        <v>0</v>
      </c>
      <c r="THN70" s="3">
        <f t="shared" si="194"/>
        <v>0</v>
      </c>
      <c r="THO70" s="3">
        <f t="shared" si="194"/>
        <v>0</v>
      </c>
      <c r="THP70" s="3">
        <f t="shared" si="194"/>
        <v>0</v>
      </c>
      <c r="THQ70" s="3">
        <f t="shared" si="194"/>
        <v>0</v>
      </c>
      <c r="THR70" s="3">
        <f t="shared" si="194"/>
        <v>0</v>
      </c>
      <c r="THS70" s="3">
        <f t="shared" si="194"/>
        <v>0</v>
      </c>
      <c r="THT70" s="3">
        <f t="shared" si="194"/>
        <v>0</v>
      </c>
      <c r="THU70" s="3">
        <f t="shared" si="194"/>
        <v>0</v>
      </c>
      <c r="THV70" s="3">
        <f t="shared" si="194"/>
        <v>0</v>
      </c>
      <c r="THW70" s="3">
        <f t="shared" si="194"/>
        <v>0</v>
      </c>
      <c r="THX70" s="3">
        <f t="shared" si="194"/>
        <v>0</v>
      </c>
      <c r="THY70" s="3">
        <f t="shared" si="194"/>
        <v>0</v>
      </c>
      <c r="THZ70" s="3">
        <f t="shared" si="194"/>
        <v>0</v>
      </c>
      <c r="TIA70" s="3">
        <f t="shared" si="194"/>
        <v>0</v>
      </c>
      <c r="TIB70" s="3">
        <f t="shared" si="194"/>
        <v>0</v>
      </c>
      <c r="TIC70" s="3">
        <f t="shared" si="194"/>
        <v>0</v>
      </c>
      <c r="TID70" s="3">
        <f t="shared" si="194"/>
        <v>0</v>
      </c>
      <c r="TIE70" s="3">
        <f t="shared" si="194"/>
        <v>0</v>
      </c>
      <c r="TIF70" s="3">
        <f t="shared" si="194"/>
        <v>0</v>
      </c>
      <c r="TIG70" s="3">
        <f t="shared" si="194"/>
        <v>0</v>
      </c>
      <c r="TIH70" s="3">
        <f t="shared" si="194"/>
        <v>0</v>
      </c>
      <c r="TII70" s="3">
        <f t="shared" si="194"/>
        <v>0</v>
      </c>
      <c r="TIJ70" s="3">
        <f t="shared" si="194"/>
        <v>0</v>
      </c>
      <c r="TIK70" s="3">
        <f t="shared" si="194"/>
        <v>0</v>
      </c>
      <c r="TIL70" s="3">
        <f t="shared" si="194"/>
        <v>0</v>
      </c>
      <c r="TIM70" s="3">
        <f t="shared" si="194"/>
        <v>0</v>
      </c>
      <c r="TIN70" s="3">
        <f t="shared" ref="TIN70:TKY70" si="195">SUM(TIN59:TIN68)</f>
        <v>0</v>
      </c>
      <c r="TIO70" s="3">
        <f t="shared" si="195"/>
        <v>0</v>
      </c>
      <c r="TIP70" s="3">
        <f t="shared" si="195"/>
        <v>0</v>
      </c>
      <c r="TIQ70" s="3">
        <f t="shared" si="195"/>
        <v>0</v>
      </c>
      <c r="TIR70" s="3">
        <f t="shared" si="195"/>
        <v>0</v>
      </c>
      <c r="TIS70" s="3">
        <f t="shared" si="195"/>
        <v>0</v>
      </c>
      <c r="TIT70" s="3">
        <f t="shared" si="195"/>
        <v>0</v>
      </c>
      <c r="TIU70" s="3">
        <f t="shared" si="195"/>
        <v>0</v>
      </c>
      <c r="TIV70" s="3">
        <f t="shared" si="195"/>
        <v>0</v>
      </c>
      <c r="TIW70" s="3">
        <f t="shared" si="195"/>
        <v>0</v>
      </c>
      <c r="TIX70" s="3">
        <f t="shared" si="195"/>
        <v>0</v>
      </c>
      <c r="TIY70" s="3">
        <f t="shared" si="195"/>
        <v>0</v>
      </c>
      <c r="TIZ70" s="3">
        <f t="shared" si="195"/>
        <v>0</v>
      </c>
      <c r="TJA70" s="3">
        <f t="shared" si="195"/>
        <v>0</v>
      </c>
      <c r="TJB70" s="3">
        <f t="shared" si="195"/>
        <v>0</v>
      </c>
      <c r="TJC70" s="3">
        <f t="shared" si="195"/>
        <v>0</v>
      </c>
      <c r="TJD70" s="3">
        <f t="shared" si="195"/>
        <v>0</v>
      </c>
      <c r="TJE70" s="3">
        <f t="shared" si="195"/>
        <v>0</v>
      </c>
      <c r="TJF70" s="3">
        <f t="shared" si="195"/>
        <v>0</v>
      </c>
      <c r="TJG70" s="3">
        <f t="shared" si="195"/>
        <v>0</v>
      </c>
      <c r="TJH70" s="3">
        <f t="shared" si="195"/>
        <v>0</v>
      </c>
      <c r="TJI70" s="3">
        <f t="shared" si="195"/>
        <v>0</v>
      </c>
      <c r="TJJ70" s="3">
        <f t="shared" si="195"/>
        <v>0</v>
      </c>
      <c r="TJK70" s="3">
        <f t="shared" si="195"/>
        <v>0</v>
      </c>
      <c r="TJL70" s="3">
        <f t="shared" si="195"/>
        <v>0</v>
      </c>
      <c r="TJM70" s="3">
        <f t="shared" si="195"/>
        <v>0</v>
      </c>
      <c r="TJN70" s="3">
        <f t="shared" si="195"/>
        <v>0</v>
      </c>
      <c r="TJO70" s="3">
        <f t="shared" si="195"/>
        <v>0</v>
      </c>
      <c r="TJP70" s="3">
        <f t="shared" si="195"/>
        <v>0</v>
      </c>
      <c r="TJQ70" s="3">
        <f t="shared" si="195"/>
        <v>0</v>
      </c>
      <c r="TJR70" s="3">
        <f t="shared" si="195"/>
        <v>0</v>
      </c>
      <c r="TJS70" s="3">
        <f t="shared" si="195"/>
        <v>0</v>
      </c>
      <c r="TJT70" s="3">
        <f t="shared" si="195"/>
        <v>0</v>
      </c>
      <c r="TJU70" s="3">
        <f t="shared" si="195"/>
        <v>0</v>
      </c>
      <c r="TJV70" s="3">
        <f t="shared" si="195"/>
        <v>0</v>
      </c>
      <c r="TJW70" s="3">
        <f t="shared" si="195"/>
        <v>0</v>
      </c>
      <c r="TJX70" s="3">
        <f t="shared" si="195"/>
        <v>0</v>
      </c>
      <c r="TJY70" s="3">
        <f t="shared" si="195"/>
        <v>0</v>
      </c>
      <c r="TJZ70" s="3">
        <f t="shared" si="195"/>
        <v>0</v>
      </c>
      <c r="TKA70" s="3">
        <f t="shared" si="195"/>
        <v>0</v>
      </c>
      <c r="TKB70" s="3">
        <f t="shared" si="195"/>
        <v>0</v>
      </c>
      <c r="TKC70" s="3">
        <f t="shared" si="195"/>
        <v>0</v>
      </c>
      <c r="TKD70" s="3">
        <f t="shared" si="195"/>
        <v>0</v>
      </c>
      <c r="TKE70" s="3">
        <f t="shared" si="195"/>
        <v>0</v>
      </c>
      <c r="TKF70" s="3">
        <f t="shared" si="195"/>
        <v>0</v>
      </c>
      <c r="TKG70" s="3">
        <f t="shared" si="195"/>
        <v>0</v>
      </c>
      <c r="TKH70" s="3">
        <f t="shared" si="195"/>
        <v>0</v>
      </c>
      <c r="TKI70" s="3">
        <f t="shared" si="195"/>
        <v>0</v>
      </c>
      <c r="TKJ70" s="3">
        <f t="shared" si="195"/>
        <v>0</v>
      </c>
      <c r="TKK70" s="3">
        <f t="shared" si="195"/>
        <v>0</v>
      </c>
      <c r="TKL70" s="3">
        <f t="shared" si="195"/>
        <v>0</v>
      </c>
      <c r="TKM70" s="3">
        <f t="shared" si="195"/>
        <v>0</v>
      </c>
      <c r="TKN70" s="3">
        <f t="shared" si="195"/>
        <v>0</v>
      </c>
      <c r="TKO70" s="3">
        <f t="shared" si="195"/>
        <v>0</v>
      </c>
      <c r="TKP70" s="3">
        <f t="shared" si="195"/>
        <v>0</v>
      </c>
      <c r="TKQ70" s="3">
        <f t="shared" si="195"/>
        <v>0</v>
      </c>
      <c r="TKR70" s="3">
        <f t="shared" si="195"/>
        <v>0</v>
      </c>
      <c r="TKS70" s="3">
        <f t="shared" si="195"/>
        <v>0</v>
      </c>
      <c r="TKT70" s="3">
        <f t="shared" si="195"/>
        <v>0</v>
      </c>
      <c r="TKU70" s="3">
        <f t="shared" si="195"/>
        <v>0</v>
      </c>
      <c r="TKV70" s="3">
        <f t="shared" si="195"/>
        <v>0</v>
      </c>
      <c r="TKW70" s="3">
        <f t="shared" si="195"/>
        <v>0</v>
      </c>
      <c r="TKX70" s="3">
        <f t="shared" si="195"/>
        <v>0</v>
      </c>
      <c r="TKY70" s="3">
        <f t="shared" si="195"/>
        <v>0</v>
      </c>
      <c r="TKZ70" s="3">
        <f t="shared" ref="TKZ70:TNK70" si="196">SUM(TKZ59:TKZ68)</f>
        <v>0</v>
      </c>
      <c r="TLA70" s="3">
        <f t="shared" si="196"/>
        <v>0</v>
      </c>
      <c r="TLB70" s="3">
        <f t="shared" si="196"/>
        <v>0</v>
      </c>
      <c r="TLC70" s="3">
        <f t="shared" si="196"/>
        <v>0</v>
      </c>
      <c r="TLD70" s="3">
        <f t="shared" si="196"/>
        <v>0</v>
      </c>
      <c r="TLE70" s="3">
        <f t="shared" si="196"/>
        <v>0</v>
      </c>
      <c r="TLF70" s="3">
        <f t="shared" si="196"/>
        <v>0</v>
      </c>
      <c r="TLG70" s="3">
        <f t="shared" si="196"/>
        <v>0</v>
      </c>
      <c r="TLH70" s="3">
        <f t="shared" si="196"/>
        <v>0</v>
      </c>
      <c r="TLI70" s="3">
        <f t="shared" si="196"/>
        <v>0</v>
      </c>
      <c r="TLJ70" s="3">
        <f t="shared" si="196"/>
        <v>0</v>
      </c>
      <c r="TLK70" s="3">
        <f t="shared" si="196"/>
        <v>0</v>
      </c>
      <c r="TLL70" s="3">
        <f t="shared" si="196"/>
        <v>0</v>
      </c>
      <c r="TLM70" s="3">
        <f t="shared" si="196"/>
        <v>0</v>
      </c>
      <c r="TLN70" s="3">
        <f t="shared" si="196"/>
        <v>0</v>
      </c>
      <c r="TLO70" s="3">
        <f t="shared" si="196"/>
        <v>0</v>
      </c>
      <c r="TLP70" s="3">
        <f t="shared" si="196"/>
        <v>0</v>
      </c>
      <c r="TLQ70" s="3">
        <f t="shared" si="196"/>
        <v>0</v>
      </c>
      <c r="TLR70" s="3">
        <f t="shared" si="196"/>
        <v>0</v>
      </c>
      <c r="TLS70" s="3">
        <f t="shared" si="196"/>
        <v>0</v>
      </c>
      <c r="TLT70" s="3">
        <f t="shared" si="196"/>
        <v>0</v>
      </c>
      <c r="TLU70" s="3">
        <f t="shared" si="196"/>
        <v>0</v>
      </c>
      <c r="TLV70" s="3">
        <f t="shared" si="196"/>
        <v>0</v>
      </c>
      <c r="TLW70" s="3">
        <f t="shared" si="196"/>
        <v>0</v>
      </c>
      <c r="TLX70" s="3">
        <f t="shared" si="196"/>
        <v>0</v>
      </c>
      <c r="TLY70" s="3">
        <f t="shared" si="196"/>
        <v>0</v>
      </c>
      <c r="TLZ70" s="3">
        <f t="shared" si="196"/>
        <v>0</v>
      </c>
      <c r="TMA70" s="3">
        <f t="shared" si="196"/>
        <v>0</v>
      </c>
      <c r="TMB70" s="3">
        <f t="shared" si="196"/>
        <v>0</v>
      </c>
      <c r="TMC70" s="3">
        <f t="shared" si="196"/>
        <v>0</v>
      </c>
      <c r="TMD70" s="3">
        <f t="shared" si="196"/>
        <v>0</v>
      </c>
      <c r="TME70" s="3">
        <f t="shared" si="196"/>
        <v>0</v>
      </c>
      <c r="TMF70" s="3">
        <f t="shared" si="196"/>
        <v>0</v>
      </c>
      <c r="TMG70" s="3">
        <f t="shared" si="196"/>
        <v>0</v>
      </c>
      <c r="TMH70" s="3">
        <f t="shared" si="196"/>
        <v>0</v>
      </c>
      <c r="TMI70" s="3">
        <f t="shared" si="196"/>
        <v>0</v>
      </c>
      <c r="TMJ70" s="3">
        <f t="shared" si="196"/>
        <v>0</v>
      </c>
      <c r="TMK70" s="3">
        <f t="shared" si="196"/>
        <v>0</v>
      </c>
      <c r="TML70" s="3">
        <f t="shared" si="196"/>
        <v>0</v>
      </c>
      <c r="TMM70" s="3">
        <f t="shared" si="196"/>
        <v>0</v>
      </c>
      <c r="TMN70" s="3">
        <f t="shared" si="196"/>
        <v>0</v>
      </c>
      <c r="TMO70" s="3">
        <f t="shared" si="196"/>
        <v>0</v>
      </c>
      <c r="TMP70" s="3">
        <f t="shared" si="196"/>
        <v>0</v>
      </c>
      <c r="TMQ70" s="3">
        <f t="shared" si="196"/>
        <v>0</v>
      </c>
      <c r="TMR70" s="3">
        <f t="shared" si="196"/>
        <v>0</v>
      </c>
      <c r="TMS70" s="3">
        <f t="shared" si="196"/>
        <v>0</v>
      </c>
      <c r="TMT70" s="3">
        <f t="shared" si="196"/>
        <v>0</v>
      </c>
      <c r="TMU70" s="3">
        <f t="shared" si="196"/>
        <v>0</v>
      </c>
      <c r="TMV70" s="3">
        <f t="shared" si="196"/>
        <v>0</v>
      </c>
      <c r="TMW70" s="3">
        <f t="shared" si="196"/>
        <v>0</v>
      </c>
      <c r="TMX70" s="3">
        <f t="shared" si="196"/>
        <v>0</v>
      </c>
      <c r="TMY70" s="3">
        <f t="shared" si="196"/>
        <v>0</v>
      </c>
      <c r="TMZ70" s="3">
        <f t="shared" si="196"/>
        <v>0</v>
      </c>
      <c r="TNA70" s="3">
        <f t="shared" si="196"/>
        <v>0</v>
      </c>
      <c r="TNB70" s="3">
        <f t="shared" si="196"/>
        <v>0</v>
      </c>
      <c r="TNC70" s="3">
        <f t="shared" si="196"/>
        <v>0</v>
      </c>
      <c r="TND70" s="3">
        <f t="shared" si="196"/>
        <v>0</v>
      </c>
      <c r="TNE70" s="3">
        <f t="shared" si="196"/>
        <v>0</v>
      </c>
      <c r="TNF70" s="3">
        <f t="shared" si="196"/>
        <v>0</v>
      </c>
      <c r="TNG70" s="3">
        <f t="shared" si="196"/>
        <v>0</v>
      </c>
      <c r="TNH70" s="3">
        <f t="shared" si="196"/>
        <v>0</v>
      </c>
      <c r="TNI70" s="3">
        <f t="shared" si="196"/>
        <v>0</v>
      </c>
      <c r="TNJ70" s="3">
        <f t="shared" si="196"/>
        <v>0</v>
      </c>
      <c r="TNK70" s="3">
        <f t="shared" si="196"/>
        <v>0</v>
      </c>
      <c r="TNL70" s="3">
        <f t="shared" ref="TNL70:TPW70" si="197">SUM(TNL59:TNL68)</f>
        <v>0</v>
      </c>
      <c r="TNM70" s="3">
        <f t="shared" si="197"/>
        <v>0</v>
      </c>
      <c r="TNN70" s="3">
        <f t="shared" si="197"/>
        <v>0</v>
      </c>
      <c r="TNO70" s="3">
        <f t="shared" si="197"/>
        <v>0</v>
      </c>
      <c r="TNP70" s="3">
        <f t="shared" si="197"/>
        <v>0</v>
      </c>
      <c r="TNQ70" s="3">
        <f t="shared" si="197"/>
        <v>0</v>
      </c>
      <c r="TNR70" s="3">
        <f t="shared" si="197"/>
        <v>0</v>
      </c>
      <c r="TNS70" s="3">
        <f t="shared" si="197"/>
        <v>0</v>
      </c>
      <c r="TNT70" s="3">
        <f t="shared" si="197"/>
        <v>0</v>
      </c>
      <c r="TNU70" s="3">
        <f t="shared" si="197"/>
        <v>0</v>
      </c>
      <c r="TNV70" s="3">
        <f t="shared" si="197"/>
        <v>0</v>
      </c>
      <c r="TNW70" s="3">
        <f t="shared" si="197"/>
        <v>0</v>
      </c>
      <c r="TNX70" s="3">
        <f t="shared" si="197"/>
        <v>0</v>
      </c>
      <c r="TNY70" s="3">
        <f t="shared" si="197"/>
        <v>0</v>
      </c>
      <c r="TNZ70" s="3">
        <f t="shared" si="197"/>
        <v>0</v>
      </c>
      <c r="TOA70" s="3">
        <f t="shared" si="197"/>
        <v>0</v>
      </c>
      <c r="TOB70" s="3">
        <f t="shared" si="197"/>
        <v>0</v>
      </c>
      <c r="TOC70" s="3">
        <f t="shared" si="197"/>
        <v>0</v>
      </c>
      <c r="TOD70" s="3">
        <f t="shared" si="197"/>
        <v>0</v>
      </c>
      <c r="TOE70" s="3">
        <f t="shared" si="197"/>
        <v>0</v>
      </c>
      <c r="TOF70" s="3">
        <f t="shared" si="197"/>
        <v>0</v>
      </c>
      <c r="TOG70" s="3">
        <f t="shared" si="197"/>
        <v>0</v>
      </c>
      <c r="TOH70" s="3">
        <f t="shared" si="197"/>
        <v>0</v>
      </c>
      <c r="TOI70" s="3">
        <f t="shared" si="197"/>
        <v>0</v>
      </c>
      <c r="TOJ70" s="3">
        <f t="shared" si="197"/>
        <v>0</v>
      </c>
      <c r="TOK70" s="3">
        <f t="shared" si="197"/>
        <v>0</v>
      </c>
      <c r="TOL70" s="3">
        <f t="shared" si="197"/>
        <v>0</v>
      </c>
      <c r="TOM70" s="3">
        <f t="shared" si="197"/>
        <v>0</v>
      </c>
      <c r="TON70" s="3">
        <f t="shared" si="197"/>
        <v>0</v>
      </c>
      <c r="TOO70" s="3">
        <f t="shared" si="197"/>
        <v>0</v>
      </c>
      <c r="TOP70" s="3">
        <f t="shared" si="197"/>
        <v>0</v>
      </c>
      <c r="TOQ70" s="3">
        <f t="shared" si="197"/>
        <v>0</v>
      </c>
      <c r="TOR70" s="3">
        <f t="shared" si="197"/>
        <v>0</v>
      </c>
      <c r="TOS70" s="3">
        <f t="shared" si="197"/>
        <v>0</v>
      </c>
      <c r="TOT70" s="3">
        <f t="shared" si="197"/>
        <v>0</v>
      </c>
      <c r="TOU70" s="3">
        <f t="shared" si="197"/>
        <v>0</v>
      </c>
      <c r="TOV70" s="3">
        <f t="shared" si="197"/>
        <v>0</v>
      </c>
      <c r="TOW70" s="3">
        <f t="shared" si="197"/>
        <v>0</v>
      </c>
      <c r="TOX70" s="3">
        <f t="shared" si="197"/>
        <v>0</v>
      </c>
      <c r="TOY70" s="3">
        <f t="shared" si="197"/>
        <v>0</v>
      </c>
      <c r="TOZ70" s="3">
        <f t="shared" si="197"/>
        <v>0</v>
      </c>
      <c r="TPA70" s="3">
        <f t="shared" si="197"/>
        <v>0</v>
      </c>
      <c r="TPB70" s="3">
        <f t="shared" si="197"/>
        <v>0</v>
      </c>
      <c r="TPC70" s="3">
        <f t="shared" si="197"/>
        <v>0</v>
      </c>
      <c r="TPD70" s="3">
        <f t="shared" si="197"/>
        <v>0</v>
      </c>
      <c r="TPE70" s="3">
        <f t="shared" si="197"/>
        <v>0</v>
      </c>
      <c r="TPF70" s="3">
        <f t="shared" si="197"/>
        <v>0</v>
      </c>
      <c r="TPG70" s="3">
        <f t="shared" si="197"/>
        <v>0</v>
      </c>
      <c r="TPH70" s="3">
        <f t="shared" si="197"/>
        <v>0</v>
      </c>
      <c r="TPI70" s="3">
        <f t="shared" si="197"/>
        <v>0</v>
      </c>
      <c r="TPJ70" s="3">
        <f t="shared" si="197"/>
        <v>0</v>
      </c>
      <c r="TPK70" s="3">
        <f t="shared" si="197"/>
        <v>0</v>
      </c>
      <c r="TPL70" s="3">
        <f t="shared" si="197"/>
        <v>0</v>
      </c>
      <c r="TPM70" s="3">
        <f t="shared" si="197"/>
        <v>0</v>
      </c>
      <c r="TPN70" s="3">
        <f t="shared" si="197"/>
        <v>0</v>
      </c>
      <c r="TPO70" s="3">
        <f t="shared" si="197"/>
        <v>0</v>
      </c>
      <c r="TPP70" s="3">
        <f t="shared" si="197"/>
        <v>0</v>
      </c>
      <c r="TPQ70" s="3">
        <f t="shared" si="197"/>
        <v>0</v>
      </c>
      <c r="TPR70" s="3">
        <f t="shared" si="197"/>
        <v>0</v>
      </c>
      <c r="TPS70" s="3">
        <f t="shared" si="197"/>
        <v>0</v>
      </c>
      <c r="TPT70" s="3">
        <f t="shared" si="197"/>
        <v>0</v>
      </c>
      <c r="TPU70" s="3">
        <f t="shared" si="197"/>
        <v>0</v>
      </c>
      <c r="TPV70" s="3">
        <f t="shared" si="197"/>
        <v>0</v>
      </c>
      <c r="TPW70" s="3">
        <f t="shared" si="197"/>
        <v>0</v>
      </c>
      <c r="TPX70" s="3">
        <f t="shared" ref="TPX70:TSI70" si="198">SUM(TPX59:TPX68)</f>
        <v>0</v>
      </c>
      <c r="TPY70" s="3">
        <f t="shared" si="198"/>
        <v>0</v>
      </c>
      <c r="TPZ70" s="3">
        <f t="shared" si="198"/>
        <v>0</v>
      </c>
      <c r="TQA70" s="3">
        <f t="shared" si="198"/>
        <v>0</v>
      </c>
      <c r="TQB70" s="3">
        <f t="shared" si="198"/>
        <v>0</v>
      </c>
      <c r="TQC70" s="3">
        <f t="shared" si="198"/>
        <v>0</v>
      </c>
      <c r="TQD70" s="3">
        <f t="shared" si="198"/>
        <v>0</v>
      </c>
      <c r="TQE70" s="3">
        <f t="shared" si="198"/>
        <v>0</v>
      </c>
      <c r="TQF70" s="3">
        <f t="shared" si="198"/>
        <v>0</v>
      </c>
      <c r="TQG70" s="3">
        <f t="shared" si="198"/>
        <v>0</v>
      </c>
      <c r="TQH70" s="3">
        <f t="shared" si="198"/>
        <v>0</v>
      </c>
      <c r="TQI70" s="3">
        <f t="shared" si="198"/>
        <v>0</v>
      </c>
      <c r="TQJ70" s="3">
        <f t="shared" si="198"/>
        <v>0</v>
      </c>
      <c r="TQK70" s="3">
        <f t="shared" si="198"/>
        <v>0</v>
      </c>
      <c r="TQL70" s="3">
        <f t="shared" si="198"/>
        <v>0</v>
      </c>
      <c r="TQM70" s="3">
        <f t="shared" si="198"/>
        <v>0</v>
      </c>
      <c r="TQN70" s="3">
        <f t="shared" si="198"/>
        <v>0</v>
      </c>
      <c r="TQO70" s="3">
        <f t="shared" si="198"/>
        <v>0</v>
      </c>
      <c r="TQP70" s="3">
        <f t="shared" si="198"/>
        <v>0</v>
      </c>
      <c r="TQQ70" s="3">
        <f t="shared" si="198"/>
        <v>0</v>
      </c>
      <c r="TQR70" s="3">
        <f t="shared" si="198"/>
        <v>0</v>
      </c>
      <c r="TQS70" s="3">
        <f t="shared" si="198"/>
        <v>0</v>
      </c>
      <c r="TQT70" s="3">
        <f t="shared" si="198"/>
        <v>0</v>
      </c>
      <c r="TQU70" s="3">
        <f t="shared" si="198"/>
        <v>0</v>
      </c>
      <c r="TQV70" s="3">
        <f t="shared" si="198"/>
        <v>0</v>
      </c>
      <c r="TQW70" s="3">
        <f t="shared" si="198"/>
        <v>0</v>
      </c>
      <c r="TQX70" s="3">
        <f t="shared" si="198"/>
        <v>0</v>
      </c>
      <c r="TQY70" s="3">
        <f t="shared" si="198"/>
        <v>0</v>
      </c>
      <c r="TQZ70" s="3">
        <f t="shared" si="198"/>
        <v>0</v>
      </c>
      <c r="TRA70" s="3">
        <f t="shared" si="198"/>
        <v>0</v>
      </c>
      <c r="TRB70" s="3">
        <f t="shared" si="198"/>
        <v>0</v>
      </c>
      <c r="TRC70" s="3">
        <f t="shared" si="198"/>
        <v>0</v>
      </c>
      <c r="TRD70" s="3">
        <f t="shared" si="198"/>
        <v>0</v>
      </c>
      <c r="TRE70" s="3">
        <f t="shared" si="198"/>
        <v>0</v>
      </c>
      <c r="TRF70" s="3">
        <f t="shared" si="198"/>
        <v>0</v>
      </c>
      <c r="TRG70" s="3">
        <f t="shared" si="198"/>
        <v>0</v>
      </c>
      <c r="TRH70" s="3">
        <f t="shared" si="198"/>
        <v>0</v>
      </c>
      <c r="TRI70" s="3">
        <f t="shared" si="198"/>
        <v>0</v>
      </c>
      <c r="TRJ70" s="3">
        <f t="shared" si="198"/>
        <v>0</v>
      </c>
      <c r="TRK70" s="3">
        <f t="shared" si="198"/>
        <v>0</v>
      </c>
      <c r="TRL70" s="3">
        <f t="shared" si="198"/>
        <v>0</v>
      </c>
      <c r="TRM70" s="3">
        <f t="shared" si="198"/>
        <v>0</v>
      </c>
      <c r="TRN70" s="3">
        <f t="shared" si="198"/>
        <v>0</v>
      </c>
      <c r="TRO70" s="3">
        <f t="shared" si="198"/>
        <v>0</v>
      </c>
      <c r="TRP70" s="3">
        <f t="shared" si="198"/>
        <v>0</v>
      </c>
      <c r="TRQ70" s="3">
        <f t="shared" si="198"/>
        <v>0</v>
      </c>
      <c r="TRR70" s="3">
        <f t="shared" si="198"/>
        <v>0</v>
      </c>
      <c r="TRS70" s="3">
        <f t="shared" si="198"/>
        <v>0</v>
      </c>
      <c r="TRT70" s="3">
        <f t="shared" si="198"/>
        <v>0</v>
      </c>
      <c r="TRU70" s="3">
        <f t="shared" si="198"/>
        <v>0</v>
      </c>
      <c r="TRV70" s="3">
        <f t="shared" si="198"/>
        <v>0</v>
      </c>
      <c r="TRW70" s="3">
        <f t="shared" si="198"/>
        <v>0</v>
      </c>
      <c r="TRX70" s="3">
        <f t="shared" si="198"/>
        <v>0</v>
      </c>
      <c r="TRY70" s="3">
        <f t="shared" si="198"/>
        <v>0</v>
      </c>
      <c r="TRZ70" s="3">
        <f t="shared" si="198"/>
        <v>0</v>
      </c>
      <c r="TSA70" s="3">
        <f t="shared" si="198"/>
        <v>0</v>
      </c>
      <c r="TSB70" s="3">
        <f t="shared" si="198"/>
        <v>0</v>
      </c>
      <c r="TSC70" s="3">
        <f t="shared" si="198"/>
        <v>0</v>
      </c>
      <c r="TSD70" s="3">
        <f t="shared" si="198"/>
        <v>0</v>
      </c>
      <c r="TSE70" s="3">
        <f t="shared" si="198"/>
        <v>0</v>
      </c>
      <c r="TSF70" s="3">
        <f t="shared" si="198"/>
        <v>0</v>
      </c>
      <c r="TSG70" s="3">
        <f t="shared" si="198"/>
        <v>0</v>
      </c>
      <c r="TSH70" s="3">
        <f t="shared" si="198"/>
        <v>0</v>
      </c>
      <c r="TSI70" s="3">
        <f t="shared" si="198"/>
        <v>0</v>
      </c>
      <c r="TSJ70" s="3">
        <f t="shared" ref="TSJ70:TUU70" si="199">SUM(TSJ59:TSJ68)</f>
        <v>0</v>
      </c>
      <c r="TSK70" s="3">
        <f t="shared" si="199"/>
        <v>0</v>
      </c>
      <c r="TSL70" s="3">
        <f t="shared" si="199"/>
        <v>0</v>
      </c>
      <c r="TSM70" s="3">
        <f t="shared" si="199"/>
        <v>0</v>
      </c>
      <c r="TSN70" s="3">
        <f t="shared" si="199"/>
        <v>0</v>
      </c>
      <c r="TSO70" s="3">
        <f t="shared" si="199"/>
        <v>0</v>
      </c>
      <c r="TSP70" s="3">
        <f t="shared" si="199"/>
        <v>0</v>
      </c>
      <c r="TSQ70" s="3">
        <f t="shared" si="199"/>
        <v>0</v>
      </c>
      <c r="TSR70" s="3">
        <f t="shared" si="199"/>
        <v>0</v>
      </c>
      <c r="TSS70" s="3">
        <f t="shared" si="199"/>
        <v>0</v>
      </c>
      <c r="TST70" s="3">
        <f t="shared" si="199"/>
        <v>0</v>
      </c>
      <c r="TSU70" s="3">
        <f t="shared" si="199"/>
        <v>0</v>
      </c>
      <c r="TSV70" s="3">
        <f t="shared" si="199"/>
        <v>0</v>
      </c>
      <c r="TSW70" s="3">
        <f t="shared" si="199"/>
        <v>0</v>
      </c>
      <c r="TSX70" s="3">
        <f t="shared" si="199"/>
        <v>0</v>
      </c>
      <c r="TSY70" s="3">
        <f t="shared" si="199"/>
        <v>0</v>
      </c>
      <c r="TSZ70" s="3">
        <f t="shared" si="199"/>
        <v>0</v>
      </c>
      <c r="TTA70" s="3">
        <f t="shared" si="199"/>
        <v>0</v>
      </c>
      <c r="TTB70" s="3">
        <f t="shared" si="199"/>
        <v>0</v>
      </c>
      <c r="TTC70" s="3">
        <f t="shared" si="199"/>
        <v>0</v>
      </c>
      <c r="TTD70" s="3">
        <f t="shared" si="199"/>
        <v>0</v>
      </c>
      <c r="TTE70" s="3">
        <f t="shared" si="199"/>
        <v>0</v>
      </c>
      <c r="TTF70" s="3">
        <f t="shared" si="199"/>
        <v>0</v>
      </c>
      <c r="TTG70" s="3">
        <f t="shared" si="199"/>
        <v>0</v>
      </c>
      <c r="TTH70" s="3">
        <f t="shared" si="199"/>
        <v>0</v>
      </c>
      <c r="TTI70" s="3">
        <f t="shared" si="199"/>
        <v>0</v>
      </c>
      <c r="TTJ70" s="3">
        <f t="shared" si="199"/>
        <v>0</v>
      </c>
      <c r="TTK70" s="3">
        <f t="shared" si="199"/>
        <v>0</v>
      </c>
      <c r="TTL70" s="3">
        <f t="shared" si="199"/>
        <v>0</v>
      </c>
      <c r="TTM70" s="3">
        <f t="shared" si="199"/>
        <v>0</v>
      </c>
      <c r="TTN70" s="3">
        <f t="shared" si="199"/>
        <v>0</v>
      </c>
      <c r="TTO70" s="3">
        <f t="shared" si="199"/>
        <v>0</v>
      </c>
      <c r="TTP70" s="3">
        <f t="shared" si="199"/>
        <v>0</v>
      </c>
      <c r="TTQ70" s="3">
        <f t="shared" si="199"/>
        <v>0</v>
      </c>
      <c r="TTR70" s="3">
        <f t="shared" si="199"/>
        <v>0</v>
      </c>
      <c r="TTS70" s="3">
        <f t="shared" si="199"/>
        <v>0</v>
      </c>
      <c r="TTT70" s="3">
        <f t="shared" si="199"/>
        <v>0</v>
      </c>
      <c r="TTU70" s="3">
        <f t="shared" si="199"/>
        <v>0</v>
      </c>
      <c r="TTV70" s="3">
        <f t="shared" si="199"/>
        <v>0</v>
      </c>
      <c r="TTW70" s="3">
        <f t="shared" si="199"/>
        <v>0</v>
      </c>
      <c r="TTX70" s="3">
        <f t="shared" si="199"/>
        <v>0</v>
      </c>
      <c r="TTY70" s="3">
        <f t="shared" si="199"/>
        <v>0</v>
      </c>
      <c r="TTZ70" s="3">
        <f t="shared" si="199"/>
        <v>0</v>
      </c>
      <c r="TUA70" s="3">
        <f t="shared" si="199"/>
        <v>0</v>
      </c>
      <c r="TUB70" s="3">
        <f t="shared" si="199"/>
        <v>0</v>
      </c>
      <c r="TUC70" s="3">
        <f t="shared" si="199"/>
        <v>0</v>
      </c>
      <c r="TUD70" s="3">
        <f t="shared" si="199"/>
        <v>0</v>
      </c>
      <c r="TUE70" s="3">
        <f t="shared" si="199"/>
        <v>0</v>
      </c>
      <c r="TUF70" s="3">
        <f t="shared" si="199"/>
        <v>0</v>
      </c>
      <c r="TUG70" s="3">
        <f t="shared" si="199"/>
        <v>0</v>
      </c>
      <c r="TUH70" s="3">
        <f t="shared" si="199"/>
        <v>0</v>
      </c>
      <c r="TUI70" s="3">
        <f t="shared" si="199"/>
        <v>0</v>
      </c>
      <c r="TUJ70" s="3">
        <f t="shared" si="199"/>
        <v>0</v>
      </c>
      <c r="TUK70" s="3">
        <f t="shared" si="199"/>
        <v>0</v>
      </c>
      <c r="TUL70" s="3">
        <f t="shared" si="199"/>
        <v>0</v>
      </c>
      <c r="TUM70" s="3">
        <f t="shared" si="199"/>
        <v>0</v>
      </c>
      <c r="TUN70" s="3">
        <f t="shared" si="199"/>
        <v>0</v>
      </c>
      <c r="TUO70" s="3">
        <f t="shared" si="199"/>
        <v>0</v>
      </c>
      <c r="TUP70" s="3">
        <f t="shared" si="199"/>
        <v>0</v>
      </c>
      <c r="TUQ70" s="3">
        <f t="shared" si="199"/>
        <v>0</v>
      </c>
      <c r="TUR70" s="3">
        <f t="shared" si="199"/>
        <v>0</v>
      </c>
      <c r="TUS70" s="3">
        <f t="shared" si="199"/>
        <v>0</v>
      </c>
      <c r="TUT70" s="3">
        <f t="shared" si="199"/>
        <v>0</v>
      </c>
      <c r="TUU70" s="3">
        <f t="shared" si="199"/>
        <v>0</v>
      </c>
      <c r="TUV70" s="3">
        <f t="shared" ref="TUV70:TXG70" si="200">SUM(TUV59:TUV68)</f>
        <v>0</v>
      </c>
      <c r="TUW70" s="3">
        <f t="shared" si="200"/>
        <v>0</v>
      </c>
      <c r="TUX70" s="3">
        <f t="shared" si="200"/>
        <v>0</v>
      </c>
      <c r="TUY70" s="3">
        <f t="shared" si="200"/>
        <v>0</v>
      </c>
      <c r="TUZ70" s="3">
        <f t="shared" si="200"/>
        <v>0</v>
      </c>
      <c r="TVA70" s="3">
        <f t="shared" si="200"/>
        <v>0</v>
      </c>
      <c r="TVB70" s="3">
        <f t="shared" si="200"/>
        <v>0</v>
      </c>
      <c r="TVC70" s="3">
        <f t="shared" si="200"/>
        <v>0</v>
      </c>
      <c r="TVD70" s="3">
        <f t="shared" si="200"/>
        <v>0</v>
      </c>
      <c r="TVE70" s="3">
        <f t="shared" si="200"/>
        <v>0</v>
      </c>
      <c r="TVF70" s="3">
        <f t="shared" si="200"/>
        <v>0</v>
      </c>
      <c r="TVG70" s="3">
        <f t="shared" si="200"/>
        <v>0</v>
      </c>
      <c r="TVH70" s="3">
        <f t="shared" si="200"/>
        <v>0</v>
      </c>
      <c r="TVI70" s="3">
        <f t="shared" si="200"/>
        <v>0</v>
      </c>
      <c r="TVJ70" s="3">
        <f t="shared" si="200"/>
        <v>0</v>
      </c>
      <c r="TVK70" s="3">
        <f t="shared" si="200"/>
        <v>0</v>
      </c>
      <c r="TVL70" s="3">
        <f t="shared" si="200"/>
        <v>0</v>
      </c>
      <c r="TVM70" s="3">
        <f t="shared" si="200"/>
        <v>0</v>
      </c>
      <c r="TVN70" s="3">
        <f t="shared" si="200"/>
        <v>0</v>
      </c>
      <c r="TVO70" s="3">
        <f t="shared" si="200"/>
        <v>0</v>
      </c>
      <c r="TVP70" s="3">
        <f t="shared" si="200"/>
        <v>0</v>
      </c>
      <c r="TVQ70" s="3">
        <f t="shared" si="200"/>
        <v>0</v>
      </c>
      <c r="TVR70" s="3">
        <f t="shared" si="200"/>
        <v>0</v>
      </c>
      <c r="TVS70" s="3">
        <f t="shared" si="200"/>
        <v>0</v>
      </c>
      <c r="TVT70" s="3">
        <f t="shared" si="200"/>
        <v>0</v>
      </c>
      <c r="TVU70" s="3">
        <f t="shared" si="200"/>
        <v>0</v>
      </c>
      <c r="TVV70" s="3">
        <f t="shared" si="200"/>
        <v>0</v>
      </c>
      <c r="TVW70" s="3">
        <f t="shared" si="200"/>
        <v>0</v>
      </c>
      <c r="TVX70" s="3">
        <f t="shared" si="200"/>
        <v>0</v>
      </c>
      <c r="TVY70" s="3">
        <f t="shared" si="200"/>
        <v>0</v>
      </c>
      <c r="TVZ70" s="3">
        <f t="shared" si="200"/>
        <v>0</v>
      </c>
      <c r="TWA70" s="3">
        <f t="shared" si="200"/>
        <v>0</v>
      </c>
      <c r="TWB70" s="3">
        <f t="shared" si="200"/>
        <v>0</v>
      </c>
      <c r="TWC70" s="3">
        <f t="shared" si="200"/>
        <v>0</v>
      </c>
      <c r="TWD70" s="3">
        <f t="shared" si="200"/>
        <v>0</v>
      </c>
      <c r="TWE70" s="3">
        <f t="shared" si="200"/>
        <v>0</v>
      </c>
      <c r="TWF70" s="3">
        <f t="shared" si="200"/>
        <v>0</v>
      </c>
      <c r="TWG70" s="3">
        <f t="shared" si="200"/>
        <v>0</v>
      </c>
      <c r="TWH70" s="3">
        <f t="shared" si="200"/>
        <v>0</v>
      </c>
      <c r="TWI70" s="3">
        <f t="shared" si="200"/>
        <v>0</v>
      </c>
      <c r="TWJ70" s="3">
        <f t="shared" si="200"/>
        <v>0</v>
      </c>
      <c r="TWK70" s="3">
        <f t="shared" si="200"/>
        <v>0</v>
      </c>
      <c r="TWL70" s="3">
        <f t="shared" si="200"/>
        <v>0</v>
      </c>
      <c r="TWM70" s="3">
        <f t="shared" si="200"/>
        <v>0</v>
      </c>
      <c r="TWN70" s="3">
        <f t="shared" si="200"/>
        <v>0</v>
      </c>
      <c r="TWO70" s="3">
        <f t="shared" si="200"/>
        <v>0</v>
      </c>
      <c r="TWP70" s="3">
        <f t="shared" si="200"/>
        <v>0</v>
      </c>
      <c r="TWQ70" s="3">
        <f t="shared" si="200"/>
        <v>0</v>
      </c>
      <c r="TWR70" s="3">
        <f t="shared" si="200"/>
        <v>0</v>
      </c>
      <c r="TWS70" s="3">
        <f t="shared" si="200"/>
        <v>0</v>
      </c>
      <c r="TWT70" s="3">
        <f t="shared" si="200"/>
        <v>0</v>
      </c>
      <c r="TWU70" s="3">
        <f t="shared" si="200"/>
        <v>0</v>
      </c>
      <c r="TWV70" s="3">
        <f t="shared" si="200"/>
        <v>0</v>
      </c>
      <c r="TWW70" s="3">
        <f t="shared" si="200"/>
        <v>0</v>
      </c>
      <c r="TWX70" s="3">
        <f t="shared" si="200"/>
        <v>0</v>
      </c>
      <c r="TWY70" s="3">
        <f t="shared" si="200"/>
        <v>0</v>
      </c>
      <c r="TWZ70" s="3">
        <f t="shared" si="200"/>
        <v>0</v>
      </c>
      <c r="TXA70" s="3">
        <f t="shared" si="200"/>
        <v>0</v>
      </c>
      <c r="TXB70" s="3">
        <f t="shared" si="200"/>
        <v>0</v>
      </c>
      <c r="TXC70" s="3">
        <f t="shared" si="200"/>
        <v>0</v>
      </c>
      <c r="TXD70" s="3">
        <f t="shared" si="200"/>
        <v>0</v>
      </c>
      <c r="TXE70" s="3">
        <f t="shared" si="200"/>
        <v>0</v>
      </c>
      <c r="TXF70" s="3">
        <f t="shared" si="200"/>
        <v>0</v>
      </c>
      <c r="TXG70" s="3">
        <f t="shared" si="200"/>
        <v>0</v>
      </c>
      <c r="TXH70" s="3">
        <f t="shared" ref="TXH70:TZS70" si="201">SUM(TXH59:TXH68)</f>
        <v>0</v>
      </c>
      <c r="TXI70" s="3">
        <f t="shared" si="201"/>
        <v>0</v>
      </c>
      <c r="TXJ70" s="3">
        <f t="shared" si="201"/>
        <v>0</v>
      </c>
      <c r="TXK70" s="3">
        <f t="shared" si="201"/>
        <v>0</v>
      </c>
      <c r="TXL70" s="3">
        <f t="shared" si="201"/>
        <v>0</v>
      </c>
      <c r="TXM70" s="3">
        <f t="shared" si="201"/>
        <v>0</v>
      </c>
      <c r="TXN70" s="3">
        <f t="shared" si="201"/>
        <v>0</v>
      </c>
      <c r="TXO70" s="3">
        <f t="shared" si="201"/>
        <v>0</v>
      </c>
      <c r="TXP70" s="3">
        <f t="shared" si="201"/>
        <v>0</v>
      </c>
      <c r="TXQ70" s="3">
        <f t="shared" si="201"/>
        <v>0</v>
      </c>
      <c r="TXR70" s="3">
        <f t="shared" si="201"/>
        <v>0</v>
      </c>
      <c r="TXS70" s="3">
        <f t="shared" si="201"/>
        <v>0</v>
      </c>
      <c r="TXT70" s="3">
        <f t="shared" si="201"/>
        <v>0</v>
      </c>
      <c r="TXU70" s="3">
        <f t="shared" si="201"/>
        <v>0</v>
      </c>
      <c r="TXV70" s="3">
        <f t="shared" si="201"/>
        <v>0</v>
      </c>
      <c r="TXW70" s="3">
        <f t="shared" si="201"/>
        <v>0</v>
      </c>
      <c r="TXX70" s="3">
        <f t="shared" si="201"/>
        <v>0</v>
      </c>
      <c r="TXY70" s="3">
        <f t="shared" si="201"/>
        <v>0</v>
      </c>
      <c r="TXZ70" s="3">
        <f t="shared" si="201"/>
        <v>0</v>
      </c>
      <c r="TYA70" s="3">
        <f t="shared" si="201"/>
        <v>0</v>
      </c>
      <c r="TYB70" s="3">
        <f t="shared" si="201"/>
        <v>0</v>
      </c>
      <c r="TYC70" s="3">
        <f t="shared" si="201"/>
        <v>0</v>
      </c>
      <c r="TYD70" s="3">
        <f t="shared" si="201"/>
        <v>0</v>
      </c>
      <c r="TYE70" s="3">
        <f t="shared" si="201"/>
        <v>0</v>
      </c>
      <c r="TYF70" s="3">
        <f t="shared" si="201"/>
        <v>0</v>
      </c>
      <c r="TYG70" s="3">
        <f t="shared" si="201"/>
        <v>0</v>
      </c>
      <c r="TYH70" s="3">
        <f t="shared" si="201"/>
        <v>0</v>
      </c>
      <c r="TYI70" s="3">
        <f t="shared" si="201"/>
        <v>0</v>
      </c>
      <c r="TYJ70" s="3">
        <f t="shared" si="201"/>
        <v>0</v>
      </c>
      <c r="TYK70" s="3">
        <f t="shared" si="201"/>
        <v>0</v>
      </c>
      <c r="TYL70" s="3">
        <f t="shared" si="201"/>
        <v>0</v>
      </c>
      <c r="TYM70" s="3">
        <f t="shared" si="201"/>
        <v>0</v>
      </c>
      <c r="TYN70" s="3">
        <f t="shared" si="201"/>
        <v>0</v>
      </c>
      <c r="TYO70" s="3">
        <f t="shared" si="201"/>
        <v>0</v>
      </c>
      <c r="TYP70" s="3">
        <f t="shared" si="201"/>
        <v>0</v>
      </c>
      <c r="TYQ70" s="3">
        <f t="shared" si="201"/>
        <v>0</v>
      </c>
      <c r="TYR70" s="3">
        <f t="shared" si="201"/>
        <v>0</v>
      </c>
      <c r="TYS70" s="3">
        <f t="shared" si="201"/>
        <v>0</v>
      </c>
      <c r="TYT70" s="3">
        <f t="shared" si="201"/>
        <v>0</v>
      </c>
      <c r="TYU70" s="3">
        <f t="shared" si="201"/>
        <v>0</v>
      </c>
      <c r="TYV70" s="3">
        <f t="shared" si="201"/>
        <v>0</v>
      </c>
      <c r="TYW70" s="3">
        <f t="shared" si="201"/>
        <v>0</v>
      </c>
      <c r="TYX70" s="3">
        <f t="shared" si="201"/>
        <v>0</v>
      </c>
      <c r="TYY70" s="3">
        <f t="shared" si="201"/>
        <v>0</v>
      </c>
      <c r="TYZ70" s="3">
        <f t="shared" si="201"/>
        <v>0</v>
      </c>
      <c r="TZA70" s="3">
        <f t="shared" si="201"/>
        <v>0</v>
      </c>
      <c r="TZB70" s="3">
        <f t="shared" si="201"/>
        <v>0</v>
      </c>
      <c r="TZC70" s="3">
        <f t="shared" si="201"/>
        <v>0</v>
      </c>
      <c r="TZD70" s="3">
        <f t="shared" si="201"/>
        <v>0</v>
      </c>
      <c r="TZE70" s="3">
        <f t="shared" si="201"/>
        <v>0</v>
      </c>
      <c r="TZF70" s="3">
        <f t="shared" si="201"/>
        <v>0</v>
      </c>
      <c r="TZG70" s="3">
        <f t="shared" si="201"/>
        <v>0</v>
      </c>
      <c r="TZH70" s="3">
        <f t="shared" si="201"/>
        <v>0</v>
      </c>
      <c r="TZI70" s="3">
        <f t="shared" si="201"/>
        <v>0</v>
      </c>
      <c r="TZJ70" s="3">
        <f t="shared" si="201"/>
        <v>0</v>
      </c>
      <c r="TZK70" s="3">
        <f t="shared" si="201"/>
        <v>0</v>
      </c>
      <c r="TZL70" s="3">
        <f t="shared" si="201"/>
        <v>0</v>
      </c>
      <c r="TZM70" s="3">
        <f t="shared" si="201"/>
        <v>0</v>
      </c>
      <c r="TZN70" s="3">
        <f t="shared" si="201"/>
        <v>0</v>
      </c>
      <c r="TZO70" s="3">
        <f t="shared" si="201"/>
        <v>0</v>
      </c>
      <c r="TZP70" s="3">
        <f t="shared" si="201"/>
        <v>0</v>
      </c>
      <c r="TZQ70" s="3">
        <f t="shared" si="201"/>
        <v>0</v>
      </c>
      <c r="TZR70" s="3">
        <f t="shared" si="201"/>
        <v>0</v>
      </c>
      <c r="TZS70" s="3">
        <f t="shared" si="201"/>
        <v>0</v>
      </c>
      <c r="TZT70" s="3">
        <f t="shared" ref="TZT70:UCE70" si="202">SUM(TZT59:TZT68)</f>
        <v>0</v>
      </c>
      <c r="TZU70" s="3">
        <f t="shared" si="202"/>
        <v>0</v>
      </c>
      <c r="TZV70" s="3">
        <f t="shared" si="202"/>
        <v>0</v>
      </c>
      <c r="TZW70" s="3">
        <f t="shared" si="202"/>
        <v>0</v>
      </c>
      <c r="TZX70" s="3">
        <f t="shared" si="202"/>
        <v>0</v>
      </c>
      <c r="TZY70" s="3">
        <f t="shared" si="202"/>
        <v>0</v>
      </c>
      <c r="TZZ70" s="3">
        <f t="shared" si="202"/>
        <v>0</v>
      </c>
      <c r="UAA70" s="3">
        <f t="shared" si="202"/>
        <v>0</v>
      </c>
      <c r="UAB70" s="3">
        <f t="shared" si="202"/>
        <v>0</v>
      </c>
      <c r="UAC70" s="3">
        <f t="shared" si="202"/>
        <v>0</v>
      </c>
      <c r="UAD70" s="3">
        <f t="shared" si="202"/>
        <v>0</v>
      </c>
      <c r="UAE70" s="3">
        <f t="shared" si="202"/>
        <v>0</v>
      </c>
      <c r="UAF70" s="3">
        <f t="shared" si="202"/>
        <v>0</v>
      </c>
      <c r="UAG70" s="3">
        <f t="shared" si="202"/>
        <v>0</v>
      </c>
      <c r="UAH70" s="3">
        <f t="shared" si="202"/>
        <v>0</v>
      </c>
      <c r="UAI70" s="3">
        <f t="shared" si="202"/>
        <v>0</v>
      </c>
      <c r="UAJ70" s="3">
        <f t="shared" si="202"/>
        <v>0</v>
      </c>
      <c r="UAK70" s="3">
        <f t="shared" si="202"/>
        <v>0</v>
      </c>
      <c r="UAL70" s="3">
        <f t="shared" si="202"/>
        <v>0</v>
      </c>
      <c r="UAM70" s="3">
        <f t="shared" si="202"/>
        <v>0</v>
      </c>
      <c r="UAN70" s="3">
        <f t="shared" si="202"/>
        <v>0</v>
      </c>
      <c r="UAO70" s="3">
        <f t="shared" si="202"/>
        <v>0</v>
      </c>
      <c r="UAP70" s="3">
        <f t="shared" si="202"/>
        <v>0</v>
      </c>
      <c r="UAQ70" s="3">
        <f t="shared" si="202"/>
        <v>0</v>
      </c>
      <c r="UAR70" s="3">
        <f t="shared" si="202"/>
        <v>0</v>
      </c>
      <c r="UAS70" s="3">
        <f t="shared" si="202"/>
        <v>0</v>
      </c>
      <c r="UAT70" s="3">
        <f t="shared" si="202"/>
        <v>0</v>
      </c>
      <c r="UAU70" s="3">
        <f t="shared" si="202"/>
        <v>0</v>
      </c>
      <c r="UAV70" s="3">
        <f t="shared" si="202"/>
        <v>0</v>
      </c>
      <c r="UAW70" s="3">
        <f t="shared" si="202"/>
        <v>0</v>
      </c>
      <c r="UAX70" s="3">
        <f t="shared" si="202"/>
        <v>0</v>
      </c>
      <c r="UAY70" s="3">
        <f t="shared" si="202"/>
        <v>0</v>
      </c>
      <c r="UAZ70" s="3">
        <f t="shared" si="202"/>
        <v>0</v>
      </c>
      <c r="UBA70" s="3">
        <f t="shared" si="202"/>
        <v>0</v>
      </c>
      <c r="UBB70" s="3">
        <f t="shared" si="202"/>
        <v>0</v>
      </c>
      <c r="UBC70" s="3">
        <f t="shared" si="202"/>
        <v>0</v>
      </c>
      <c r="UBD70" s="3">
        <f t="shared" si="202"/>
        <v>0</v>
      </c>
      <c r="UBE70" s="3">
        <f t="shared" si="202"/>
        <v>0</v>
      </c>
      <c r="UBF70" s="3">
        <f t="shared" si="202"/>
        <v>0</v>
      </c>
      <c r="UBG70" s="3">
        <f t="shared" si="202"/>
        <v>0</v>
      </c>
      <c r="UBH70" s="3">
        <f t="shared" si="202"/>
        <v>0</v>
      </c>
      <c r="UBI70" s="3">
        <f t="shared" si="202"/>
        <v>0</v>
      </c>
      <c r="UBJ70" s="3">
        <f t="shared" si="202"/>
        <v>0</v>
      </c>
      <c r="UBK70" s="3">
        <f t="shared" si="202"/>
        <v>0</v>
      </c>
      <c r="UBL70" s="3">
        <f t="shared" si="202"/>
        <v>0</v>
      </c>
      <c r="UBM70" s="3">
        <f t="shared" si="202"/>
        <v>0</v>
      </c>
      <c r="UBN70" s="3">
        <f t="shared" si="202"/>
        <v>0</v>
      </c>
      <c r="UBO70" s="3">
        <f t="shared" si="202"/>
        <v>0</v>
      </c>
      <c r="UBP70" s="3">
        <f t="shared" si="202"/>
        <v>0</v>
      </c>
      <c r="UBQ70" s="3">
        <f t="shared" si="202"/>
        <v>0</v>
      </c>
      <c r="UBR70" s="3">
        <f t="shared" si="202"/>
        <v>0</v>
      </c>
      <c r="UBS70" s="3">
        <f t="shared" si="202"/>
        <v>0</v>
      </c>
      <c r="UBT70" s="3">
        <f t="shared" si="202"/>
        <v>0</v>
      </c>
      <c r="UBU70" s="3">
        <f t="shared" si="202"/>
        <v>0</v>
      </c>
      <c r="UBV70" s="3">
        <f t="shared" si="202"/>
        <v>0</v>
      </c>
      <c r="UBW70" s="3">
        <f t="shared" si="202"/>
        <v>0</v>
      </c>
      <c r="UBX70" s="3">
        <f t="shared" si="202"/>
        <v>0</v>
      </c>
      <c r="UBY70" s="3">
        <f t="shared" si="202"/>
        <v>0</v>
      </c>
      <c r="UBZ70" s="3">
        <f t="shared" si="202"/>
        <v>0</v>
      </c>
      <c r="UCA70" s="3">
        <f t="shared" si="202"/>
        <v>0</v>
      </c>
      <c r="UCB70" s="3">
        <f t="shared" si="202"/>
        <v>0</v>
      </c>
      <c r="UCC70" s="3">
        <f t="shared" si="202"/>
        <v>0</v>
      </c>
      <c r="UCD70" s="3">
        <f t="shared" si="202"/>
        <v>0</v>
      </c>
      <c r="UCE70" s="3">
        <f t="shared" si="202"/>
        <v>0</v>
      </c>
      <c r="UCF70" s="3">
        <f t="shared" ref="UCF70:UEQ70" si="203">SUM(UCF59:UCF68)</f>
        <v>0</v>
      </c>
      <c r="UCG70" s="3">
        <f t="shared" si="203"/>
        <v>0</v>
      </c>
      <c r="UCH70" s="3">
        <f t="shared" si="203"/>
        <v>0</v>
      </c>
      <c r="UCI70" s="3">
        <f t="shared" si="203"/>
        <v>0</v>
      </c>
      <c r="UCJ70" s="3">
        <f t="shared" si="203"/>
        <v>0</v>
      </c>
      <c r="UCK70" s="3">
        <f t="shared" si="203"/>
        <v>0</v>
      </c>
      <c r="UCL70" s="3">
        <f t="shared" si="203"/>
        <v>0</v>
      </c>
      <c r="UCM70" s="3">
        <f t="shared" si="203"/>
        <v>0</v>
      </c>
      <c r="UCN70" s="3">
        <f t="shared" si="203"/>
        <v>0</v>
      </c>
      <c r="UCO70" s="3">
        <f t="shared" si="203"/>
        <v>0</v>
      </c>
      <c r="UCP70" s="3">
        <f t="shared" si="203"/>
        <v>0</v>
      </c>
      <c r="UCQ70" s="3">
        <f t="shared" si="203"/>
        <v>0</v>
      </c>
      <c r="UCR70" s="3">
        <f t="shared" si="203"/>
        <v>0</v>
      </c>
      <c r="UCS70" s="3">
        <f t="shared" si="203"/>
        <v>0</v>
      </c>
      <c r="UCT70" s="3">
        <f t="shared" si="203"/>
        <v>0</v>
      </c>
      <c r="UCU70" s="3">
        <f t="shared" si="203"/>
        <v>0</v>
      </c>
      <c r="UCV70" s="3">
        <f t="shared" si="203"/>
        <v>0</v>
      </c>
      <c r="UCW70" s="3">
        <f t="shared" si="203"/>
        <v>0</v>
      </c>
      <c r="UCX70" s="3">
        <f t="shared" si="203"/>
        <v>0</v>
      </c>
      <c r="UCY70" s="3">
        <f t="shared" si="203"/>
        <v>0</v>
      </c>
      <c r="UCZ70" s="3">
        <f t="shared" si="203"/>
        <v>0</v>
      </c>
      <c r="UDA70" s="3">
        <f t="shared" si="203"/>
        <v>0</v>
      </c>
      <c r="UDB70" s="3">
        <f t="shared" si="203"/>
        <v>0</v>
      </c>
      <c r="UDC70" s="3">
        <f t="shared" si="203"/>
        <v>0</v>
      </c>
      <c r="UDD70" s="3">
        <f t="shared" si="203"/>
        <v>0</v>
      </c>
      <c r="UDE70" s="3">
        <f t="shared" si="203"/>
        <v>0</v>
      </c>
      <c r="UDF70" s="3">
        <f t="shared" si="203"/>
        <v>0</v>
      </c>
      <c r="UDG70" s="3">
        <f t="shared" si="203"/>
        <v>0</v>
      </c>
      <c r="UDH70" s="3">
        <f t="shared" si="203"/>
        <v>0</v>
      </c>
      <c r="UDI70" s="3">
        <f t="shared" si="203"/>
        <v>0</v>
      </c>
      <c r="UDJ70" s="3">
        <f t="shared" si="203"/>
        <v>0</v>
      </c>
      <c r="UDK70" s="3">
        <f t="shared" si="203"/>
        <v>0</v>
      </c>
      <c r="UDL70" s="3">
        <f t="shared" si="203"/>
        <v>0</v>
      </c>
      <c r="UDM70" s="3">
        <f t="shared" si="203"/>
        <v>0</v>
      </c>
      <c r="UDN70" s="3">
        <f t="shared" si="203"/>
        <v>0</v>
      </c>
      <c r="UDO70" s="3">
        <f t="shared" si="203"/>
        <v>0</v>
      </c>
      <c r="UDP70" s="3">
        <f t="shared" si="203"/>
        <v>0</v>
      </c>
      <c r="UDQ70" s="3">
        <f t="shared" si="203"/>
        <v>0</v>
      </c>
      <c r="UDR70" s="3">
        <f t="shared" si="203"/>
        <v>0</v>
      </c>
      <c r="UDS70" s="3">
        <f t="shared" si="203"/>
        <v>0</v>
      </c>
      <c r="UDT70" s="3">
        <f t="shared" si="203"/>
        <v>0</v>
      </c>
      <c r="UDU70" s="3">
        <f t="shared" si="203"/>
        <v>0</v>
      </c>
      <c r="UDV70" s="3">
        <f t="shared" si="203"/>
        <v>0</v>
      </c>
      <c r="UDW70" s="3">
        <f t="shared" si="203"/>
        <v>0</v>
      </c>
      <c r="UDX70" s="3">
        <f t="shared" si="203"/>
        <v>0</v>
      </c>
      <c r="UDY70" s="3">
        <f t="shared" si="203"/>
        <v>0</v>
      </c>
      <c r="UDZ70" s="3">
        <f t="shared" si="203"/>
        <v>0</v>
      </c>
      <c r="UEA70" s="3">
        <f t="shared" si="203"/>
        <v>0</v>
      </c>
      <c r="UEB70" s="3">
        <f t="shared" si="203"/>
        <v>0</v>
      </c>
      <c r="UEC70" s="3">
        <f t="shared" si="203"/>
        <v>0</v>
      </c>
      <c r="UED70" s="3">
        <f t="shared" si="203"/>
        <v>0</v>
      </c>
      <c r="UEE70" s="3">
        <f t="shared" si="203"/>
        <v>0</v>
      </c>
      <c r="UEF70" s="3">
        <f t="shared" si="203"/>
        <v>0</v>
      </c>
      <c r="UEG70" s="3">
        <f t="shared" si="203"/>
        <v>0</v>
      </c>
      <c r="UEH70" s="3">
        <f t="shared" si="203"/>
        <v>0</v>
      </c>
      <c r="UEI70" s="3">
        <f t="shared" si="203"/>
        <v>0</v>
      </c>
      <c r="UEJ70" s="3">
        <f t="shared" si="203"/>
        <v>0</v>
      </c>
      <c r="UEK70" s="3">
        <f t="shared" si="203"/>
        <v>0</v>
      </c>
      <c r="UEL70" s="3">
        <f t="shared" si="203"/>
        <v>0</v>
      </c>
      <c r="UEM70" s="3">
        <f t="shared" si="203"/>
        <v>0</v>
      </c>
      <c r="UEN70" s="3">
        <f t="shared" si="203"/>
        <v>0</v>
      </c>
      <c r="UEO70" s="3">
        <f t="shared" si="203"/>
        <v>0</v>
      </c>
      <c r="UEP70" s="3">
        <f t="shared" si="203"/>
        <v>0</v>
      </c>
      <c r="UEQ70" s="3">
        <f t="shared" si="203"/>
        <v>0</v>
      </c>
      <c r="UER70" s="3">
        <f t="shared" ref="UER70:UHC70" si="204">SUM(UER59:UER68)</f>
        <v>0</v>
      </c>
      <c r="UES70" s="3">
        <f t="shared" si="204"/>
        <v>0</v>
      </c>
      <c r="UET70" s="3">
        <f t="shared" si="204"/>
        <v>0</v>
      </c>
      <c r="UEU70" s="3">
        <f t="shared" si="204"/>
        <v>0</v>
      </c>
      <c r="UEV70" s="3">
        <f t="shared" si="204"/>
        <v>0</v>
      </c>
      <c r="UEW70" s="3">
        <f t="shared" si="204"/>
        <v>0</v>
      </c>
      <c r="UEX70" s="3">
        <f t="shared" si="204"/>
        <v>0</v>
      </c>
      <c r="UEY70" s="3">
        <f t="shared" si="204"/>
        <v>0</v>
      </c>
      <c r="UEZ70" s="3">
        <f t="shared" si="204"/>
        <v>0</v>
      </c>
      <c r="UFA70" s="3">
        <f t="shared" si="204"/>
        <v>0</v>
      </c>
      <c r="UFB70" s="3">
        <f t="shared" si="204"/>
        <v>0</v>
      </c>
      <c r="UFC70" s="3">
        <f t="shared" si="204"/>
        <v>0</v>
      </c>
      <c r="UFD70" s="3">
        <f t="shared" si="204"/>
        <v>0</v>
      </c>
      <c r="UFE70" s="3">
        <f t="shared" si="204"/>
        <v>0</v>
      </c>
      <c r="UFF70" s="3">
        <f t="shared" si="204"/>
        <v>0</v>
      </c>
      <c r="UFG70" s="3">
        <f t="shared" si="204"/>
        <v>0</v>
      </c>
      <c r="UFH70" s="3">
        <f t="shared" si="204"/>
        <v>0</v>
      </c>
      <c r="UFI70" s="3">
        <f t="shared" si="204"/>
        <v>0</v>
      </c>
      <c r="UFJ70" s="3">
        <f t="shared" si="204"/>
        <v>0</v>
      </c>
      <c r="UFK70" s="3">
        <f t="shared" si="204"/>
        <v>0</v>
      </c>
      <c r="UFL70" s="3">
        <f t="shared" si="204"/>
        <v>0</v>
      </c>
      <c r="UFM70" s="3">
        <f t="shared" si="204"/>
        <v>0</v>
      </c>
      <c r="UFN70" s="3">
        <f t="shared" si="204"/>
        <v>0</v>
      </c>
      <c r="UFO70" s="3">
        <f t="shared" si="204"/>
        <v>0</v>
      </c>
      <c r="UFP70" s="3">
        <f t="shared" si="204"/>
        <v>0</v>
      </c>
      <c r="UFQ70" s="3">
        <f t="shared" si="204"/>
        <v>0</v>
      </c>
      <c r="UFR70" s="3">
        <f t="shared" si="204"/>
        <v>0</v>
      </c>
      <c r="UFS70" s="3">
        <f t="shared" si="204"/>
        <v>0</v>
      </c>
      <c r="UFT70" s="3">
        <f t="shared" si="204"/>
        <v>0</v>
      </c>
      <c r="UFU70" s="3">
        <f t="shared" si="204"/>
        <v>0</v>
      </c>
      <c r="UFV70" s="3">
        <f t="shared" si="204"/>
        <v>0</v>
      </c>
      <c r="UFW70" s="3">
        <f t="shared" si="204"/>
        <v>0</v>
      </c>
      <c r="UFX70" s="3">
        <f t="shared" si="204"/>
        <v>0</v>
      </c>
      <c r="UFY70" s="3">
        <f t="shared" si="204"/>
        <v>0</v>
      </c>
      <c r="UFZ70" s="3">
        <f t="shared" si="204"/>
        <v>0</v>
      </c>
      <c r="UGA70" s="3">
        <f t="shared" si="204"/>
        <v>0</v>
      </c>
      <c r="UGB70" s="3">
        <f t="shared" si="204"/>
        <v>0</v>
      </c>
      <c r="UGC70" s="3">
        <f t="shared" si="204"/>
        <v>0</v>
      </c>
      <c r="UGD70" s="3">
        <f t="shared" si="204"/>
        <v>0</v>
      </c>
      <c r="UGE70" s="3">
        <f t="shared" si="204"/>
        <v>0</v>
      </c>
      <c r="UGF70" s="3">
        <f t="shared" si="204"/>
        <v>0</v>
      </c>
      <c r="UGG70" s="3">
        <f t="shared" si="204"/>
        <v>0</v>
      </c>
      <c r="UGH70" s="3">
        <f t="shared" si="204"/>
        <v>0</v>
      </c>
      <c r="UGI70" s="3">
        <f t="shared" si="204"/>
        <v>0</v>
      </c>
      <c r="UGJ70" s="3">
        <f t="shared" si="204"/>
        <v>0</v>
      </c>
      <c r="UGK70" s="3">
        <f t="shared" si="204"/>
        <v>0</v>
      </c>
      <c r="UGL70" s="3">
        <f t="shared" si="204"/>
        <v>0</v>
      </c>
      <c r="UGM70" s="3">
        <f t="shared" si="204"/>
        <v>0</v>
      </c>
      <c r="UGN70" s="3">
        <f t="shared" si="204"/>
        <v>0</v>
      </c>
      <c r="UGO70" s="3">
        <f t="shared" si="204"/>
        <v>0</v>
      </c>
      <c r="UGP70" s="3">
        <f t="shared" si="204"/>
        <v>0</v>
      </c>
      <c r="UGQ70" s="3">
        <f t="shared" si="204"/>
        <v>0</v>
      </c>
      <c r="UGR70" s="3">
        <f t="shared" si="204"/>
        <v>0</v>
      </c>
      <c r="UGS70" s="3">
        <f t="shared" si="204"/>
        <v>0</v>
      </c>
      <c r="UGT70" s="3">
        <f t="shared" si="204"/>
        <v>0</v>
      </c>
      <c r="UGU70" s="3">
        <f t="shared" si="204"/>
        <v>0</v>
      </c>
      <c r="UGV70" s="3">
        <f t="shared" si="204"/>
        <v>0</v>
      </c>
      <c r="UGW70" s="3">
        <f t="shared" si="204"/>
        <v>0</v>
      </c>
      <c r="UGX70" s="3">
        <f t="shared" si="204"/>
        <v>0</v>
      </c>
      <c r="UGY70" s="3">
        <f t="shared" si="204"/>
        <v>0</v>
      </c>
      <c r="UGZ70" s="3">
        <f t="shared" si="204"/>
        <v>0</v>
      </c>
      <c r="UHA70" s="3">
        <f t="shared" si="204"/>
        <v>0</v>
      </c>
      <c r="UHB70" s="3">
        <f t="shared" si="204"/>
        <v>0</v>
      </c>
      <c r="UHC70" s="3">
        <f t="shared" si="204"/>
        <v>0</v>
      </c>
      <c r="UHD70" s="3">
        <f t="shared" ref="UHD70:UJO70" si="205">SUM(UHD59:UHD68)</f>
        <v>0</v>
      </c>
      <c r="UHE70" s="3">
        <f t="shared" si="205"/>
        <v>0</v>
      </c>
      <c r="UHF70" s="3">
        <f t="shared" si="205"/>
        <v>0</v>
      </c>
      <c r="UHG70" s="3">
        <f t="shared" si="205"/>
        <v>0</v>
      </c>
      <c r="UHH70" s="3">
        <f t="shared" si="205"/>
        <v>0</v>
      </c>
      <c r="UHI70" s="3">
        <f t="shared" si="205"/>
        <v>0</v>
      </c>
      <c r="UHJ70" s="3">
        <f t="shared" si="205"/>
        <v>0</v>
      </c>
      <c r="UHK70" s="3">
        <f t="shared" si="205"/>
        <v>0</v>
      </c>
      <c r="UHL70" s="3">
        <f t="shared" si="205"/>
        <v>0</v>
      </c>
      <c r="UHM70" s="3">
        <f t="shared" si="205"/>
        <v>0</v>
      </c>
      <c r="UHN70" s="3">
        <f t="shared" si="205"/>
        <v>0</v>
      </c>
      <c r="UHO70" s="3">
        <f t="shared" si="205"/>
        <v>0</v>
      </c>
      <c r="UHP70" s="3">
        <f t="shared" si="205"/>
        <v>0</v>
      </c>
      <c r="UHQ70" s="3">
        <f t="shared" si="205"/>
        <v>0</v>
      </c>
      <c r="UHR70" s="3">
        <f t="shared" si="205"/>
        <v>0</v>
      </c>
      <c r="UHS70" s="3">
        <f t="shared" si="205"/>
        <v>0</v>
      </c>
      <c r="UHT70" s="3">
        <f t="shared" si="205"/>
        <v>0</v>
      </c>
      <c r="UHU70" s="3">
        <f t="shared" si="205"/>
        <v>0</v>
      </c>
      <c r="UHV70" s="3">
        <f t="shared" si="205"/>
        <v>0</v>
      </c>
      <c r="UHW70" s="3">
        <f t="shared" si="205"/>
        <v>0</v>
      </c>
      <c r="UHX70" s="3">
        <f t="shared" si="205"/>
        <v>0</v>
      </c>
      <c r="UHY70" s="3">
        <f t="shared" si="205"/>
        <v>0</v>
      </c>
      <c r="UHZ70" s="3">
        <f t="shared" si="205"/>
        <v>0</v>
      </c>
      <c r="UIA70" s="3">
        <f t="shared" si="205"/>
        <v>0</v>
      </c>
      <c r="UIB70" s="3">
        <f t="shared" si="205"/>
        <v>0</v>
      </c>
      <c r="UIC70" s="3">
        <f t="shared" si="205"/>
        <v>0</v>
      </c>
      <c r="UID70" s="3">
        <f t="shared" si="205"/>
        <v>0</v>
      </c>
      <c r="UIE70" s="3">
        <f t="shared" si="205"/>
        <v>0</v>
      </c>
      <c r="UIF70" s="3">
        <f t="shared" si="205"/>
        <v>0</v>
      </c>
      <c r="UIG70" s="3">
        <f t="shared" si="205"/>
        <v>0</v>
      </c>
      <c r="UIH70" s="3">
        <f t="shared" si="205"/>
        <v>0</v>
      </c>
      <c r="UII70" s="3">
        <f t="shared" si="205"/>
        <v>0</v>
      </c>
      <c r="UIJ70" s="3">
        <f t="shared" si="205"/>
        <v>0</v>
      </c>
      <c r="UIK70" s="3">
        <f t="shared" si="205"/>
        <v>0</v>
      </c>
      <c r="UIL70" s="3">
        <f t="shared" si="205"/>
        <v>0</v>
      </c>
      <c r="UIM70" s="3">
        <f t="shared" si="205"/>
        <v>0</v>
      </c>
      <c r="UIN70" s="3">
        <f t="shared" si="205"/>
        <v>0</v>
      </c>
      <c r="UIO70" s="3">
        <f t="shared" si="205"/>
        <v>0</v>
      </c>
      <c r="UIP70" s="3">
        <f t="shared" si="205"/>
        <v>0</v>
      </c>
      <c r="UIQ70" s="3">
        <f t="shared" si="205"/>
        <v>0</v>
      </c>
      <c r="UIR70" s="3">
        <f t="shared" si="205"/>
        <v>0</v>
      </c>
      <c r="UIS70" s="3">
        <f t="shared" si="205"/>
        <v>0</v>
      </c>
      <c r="UIT70" s="3">
        <f t="shared" si="205"/>
        <v>0</v>
      </c>
      <c r="UIU70" s="3">
        <f t="shared" si="205"/>
        <v>0</v>
      </c>
      <c r="UIV70" s="3">
        <f t="shared" si="205"/>
        <v>0</v>
      </c>
      <c r="UIW70" s="3">
        <f t="shared" si="205"/>
        <v>0</v>
      </c>
      <c r="UIX70" s="3">
        <f t="shared" si="205"/>
        <v>0</v>
      </c>
      <c r="UIY70" s="3">
        <f t="shared" si="205"/>
        <v>0</v>
      </c>
      <c r="UIZ70" s="3">
        <f t="shared" si="205"/>
        <v>0</v>
      </c>
      <c r="UJA70" s="3">
        <f t="shared" si="205"/>
        <v>0</v>
      </c>
      <c r="UJB70" s="3">
        <f t="shared" si="205"/>
        <v>0</v>
      </c>
      <c r="UJC70" s="3">
        <f t="shared" si="205"/>
        <v>0</v>
      </c>
      <c r="UJD70" s="3">
        <f t="shared" si="205"/>
        <v>0</v>
      </c>
      <c r="UJE70" s="3">
        <f t="shared" si="205"/>
        <v>0</v>
      </c>
      <c r="UJF70" s="3">
        <f t="shared" si="205"/>
        <v>0</v>
      </c>
      <c r="UJG70" s="3">
        <f t="shared" si="205"/>
        <v>0</v>
      </c>
      <c r="UJH70" s="3">
        <f t="shared" si="205"/>
        <v>0</v>
      </c>
      <c r="UJI70" s="3">
        <f t="shared" si="205"/>
        <v>0</v>
      </c>
      <c r="UJJ70" s="3">
        <f t="shared" si="205"/>
        <v>0</v>
      </c>
      <c r="UJK70" s="3">
        <f t="shared" si="205"/>
        <v>0</v>
      </c>
      <c r="UJL70" s="3">
        <f t="shared" si="205"/>
        <v>0</v>
      </c>
      <c r="UJM70" s="3">
        <f t="shared" si="205"/>
        <v>0</v>
      </c>
      <c r="UJN70" s="3">
        <f t="shared" si="205"/>
        <v>0</v>
      </c>
      <c r="UJO70" s="3">
        <f t="shared" si="205"/>
        <v>0</v>
      </c>
      <c r="UJP70" s="3">
        <f t="shared" ref="UJP70:UMA70" si="206">SUM(UJP59:UJP68)</f>
        <v>0</v>
      </c>
      <c r="UJQ70" s="3">
        <f t="shared" si="206"/>
        <v>0</v>
      </c>
      <c r="UJR70" s="3">
        <f t="shared" si="206"/>
        <v>0</v>
      </c>
      <c r="UJS70" s="3">
        <f t="shared" si="206"/>
        <v>0</v>
      </c>
      <c r="UJT70" s="3">
        <f t="shared" si="206"/>
        <v>0</v>
      </c>
      <c r="UJU70" s="3">
        <f t="shared" si="206"/>
        <v>0</v>
      </c>
      <c r="UJV70" s="3">
        <f t="shared" si="206"/>
        <v>0</v>
      </c>
      <c r="UJW70" s="3">
        <f t="shared" si="206"/>
        <v>0</v>
      </c>
      <c r="UJX70" s="3">
        <f t="shared" si="206"/>
        <v>0</v>
      </c>
      <c r="UJY70" s="3">
        <f t="shared" si="206"/>
        <v>0</v>
      </c>
      <c r="UJZ70" s="3">
        <f t="shared" si="206"/>
        <v>0</v>
      </c>
      <c r="UKA70" s="3">
        <f t="shared" si="206"/>
        <v>0</v>
      </c>
      <c r="UKB70" s="3">
        <f t="shared" si="206"/>
        <v>0</v>
      </c>
      <c r="UKC70" s="3">
        <f t="shared" si="206"/>
        <v>0</v>
      </c>
      <c r="UKD70" s="3">
        <f t="shared" si="206"/>
        <v>0</v>
      </c>
      <c r="UKE70" s="3">
        <f t="shared" si="206"/>
        <v>0</v>
      </c>
      <c r="UKF70" s="3">
        <f t="shared" si="206"/>
        <v>0</v>
      </c>
      <c r="UKG70" s="3">
        <f t="shared" si="206"/>
        <v>0</v>
      </c>
      <c r="UKH70" s="3">
        <f t="shared" si="206"/>
        <v>0</v>
      </c>
      <c r="UKI70" s="3">
        <f t="shared" si="206"/>
        <v>0</v>
      </c>
      <c r="UKJ70" s="3">
        <f t="shared" si="206"/>
        <v>0</v>
      </c>
      <c r="UKK70" s="3">
        <f t="shared" si="206"/>
        <v>0</v>
      </c>
      <c r="UKL70" s="3">
        <f t="shared" si="206"/>
        <v>0</v>
      </c>
      <c r="UKM70" s="3">
        <f t="shared" si="206"/>
        <v>0</v>
      </c>
      <c r="UKN70" s="3">
        <f t="shared" si="206"/>
        <v>0</v>
      </c>
      <c r="UKO70" s="3">
        <f t="shared" si="206"/>
        <v>0</v>
      </c>
      <c r="UKP70" s="3">
        <f t="shared" si="206"/>
        <v>0</v>
      </c>
      <c r="UKQ70" s="3">
        <f t="shared" si="206"/>
        <v>0</v>
      </c>
      <c r="UKR70" s="3">
        <f t="shared" si="206"/>
        <v>0</v>
      </c>
      <c r="UKS70" s="3">
        <f t="shared" si="206"/>
        <v>0</v>
      </c>
      <c r="UKT70" s="3">
        <f t="shared" si="206"/>
        <v>0</v>
      </c>
      <c r="UKU70" s="3">
        <f t="shared" si="206"/>
        <v>0</v>
      </c>
      <c r="UKV70" s="3">
        <f t="shared" si="206"/>
        <v>0</v>
      </c>
      <c r="UKW70" s="3">
        <f t="shared" si="206"/>
        <v>0</v>
      </c>
      <c r="UKX70" s="3">
        <f t="shared" si="206"/>
        <v>0</v>
      </c>
      <c r="UKY70" s="3">
        <f t="shared" si="206"/>
        <v>0</v>
      </c>
      <c r="UKZ70" s="3">
        <f t="shared" si="206"/>
        <v>0</v>
      </c>
      <c r="ULA70" s="3">
        <f t="shared" si="206"/>
        <v>0</v>
      </c>
      <c r="ULB70" s="3">
        <f t="shared" si="206"/>
        <v>0</v>
      </c>
      <c r="ULC70" s="3">
        <f t="shared" si="206"/>
        <v>0</v>
      </c>
      <c r="ULD70" s="3">
        <f t="shared" si="206"/>
        <v>0</v>
      </c>
      <c r="ULE70" s="3">
        <f t="shared" si="206"/>
        <v>0</v>
      </c>
      <c r="ULF70" s="3">
        <f t="shared" si="206"/>
        <v>0</v>
      </c>
      <c r="ULG70" s="3">
        <f t="shared" si="206"/>
        <v>0</v>
      </c>
      <c r="ULH70" s="3">
        <f t="shared" si="206"/>
        <v>0</v>
      </c>
      <c r="ULI70" s="3">
        <f t="shared" si="206"/>
        <v>0</v>
      </c>
      <c r="ULJ70" s="3">
        <f t="shared" si="206"/>
        <v>0</v>
      </c>
      <c r="ULK70" s="3">
        <f t="shared" si="206"/>
        <v>0</v>
      </c>
      <c r="ULL70" s="3">
        <f t="shared" si="206"/>
        <v>0</v>
      </c>
      <c r="ULM70" s="3">
        <f t="shared" si="206"/>
        <v>0</v>
      </c>
      <c r="ULN70" s="3">
        <f t="shared" si="206"/>
        <v>0</v>
      </c>
      <c r="ULO70" s="3">
        <f t="shared" si="206"/>
        <v>0</v>
      </c>
      <c r="ULP70" s="3">
        <f t="shared" si="206"/>
        <v>0</v>
      </c>
      <c r="ULQ70" s="3">
        <f t="shared" si="206"/>
        <v>0</v>
      </c>
      <c r="ULR70" s="3">
        <f t="shared" si="206"/>
        <v>0</v>
      </c>
      <c r="ULS70" s="3">
        <f t="shared" si="206"/>
        <v>0</v>
      </c>
      <c r="ULT70" s="3">
        <f t="shared" si="206"/>
        <v>0</v>
      </c>
      <c r="ULU70" s="3">
        <f t="shared" si="206"/>
        <v>0</v>
      </c>
      <c r="ULV70" s="3">
        <f t="shared" si="206"/>
        <v>0</v>
      </c>
      <c r="ULW70" s="3">
        <f t="shared" si="206"/>
        <v>0</v>
      </c>
      <c r="ULX70" s="3">
        <f t="shared" si="206"/>
        <v>0</v>
      </c>
      <c r="ULY70" s="3">
        <f t="shared" si="206"/>
        <v>0</v>
      </c>
      <c r="ULZ70" s="3">
        <f t="shared" si="206"/>
        <v>0</v>
      </c>
      <c r="UMA70" s="3">
        <f t="shared" si="206"/>
        <v>0</v>
      </c>
      <c r="UMB70" s="3">
        <f t="shared" ref="UMB70:UOM70" si="207">SUM(UMB59:UMB68)</f>
        <v>0</v>
      </c>
      <c r="UMC70" s="3">
        <f t="shared" si="207"/>
        <v>0</v>
      </c>
      <c r="UMD70" s="3">
        <f t="shared" si="207"/>
        <v>0</v>
      </c>
      <c r="UME70" s="3">
        <f t="shared" si="207"/>
        <v>0</v>
      </c>
      <c r="UMF70" s="3">
        <f t="shared" si="207"/>
        <v>0</v>
      </c>
      <c r="UMG70" s="3">
        <f t="shared" si="207"/>
        <v>0</v>
      </c>
      <c r="UMH70" s="3">
        <f t="shared" si="207"/>
        <v>0</v>
      </c>
      <c r="UMI70" s="3">
        <f t="shared" si="207"/>
        <v>0</v>
      </c>
      <c r="UMJ70" s="3">
        <f t="shared" si="207"/>
        <v>0</v>
      </c>
      <c r="UMK70" s="3">
        <f t="shared" si="207"/>
        <v>0</v>
      </c>
      <c r="UML70" s="3">
        <f t="shared" si="207"/>
        <v>0</v>
      </c>
      <c r="UMM70" s="3">
        <f t="shared" si="207"/>
        <v>0</v>
      </c>
      <c r="UMN70" s="3">
        <f t="shared" si="207"/>
        <v>0</v>
      </c>
      <c r="UMO70" s="3">
        <f t="shared" si="207"/>
        <v>0</v>
      </c>
      <c r="UMP70" s="3">
        <f t="shared" si="207"/>
        <v>0</v>
      </c>
      <c r="UMQ70" s="3">
        <f t="shared" si="207"/>
        <v>0</v>
      </c>
      <c r="UMR70" s="3">
        <f t="shared" si="207"/>
        <v>0</v>
      </c>
      <c r="UMS70" s="3">
        <f t="shared" si="207"/>
        <v>0</v>
      </c>
      <c r="UMT70" s="3">
        <f t="shared" si="207"/>
        <v>0</v>
      </c>
      <c r="UMU70" s="3">
        <f t="shared" si="207"/>
        <v>0</v>
      </c>
      <c r="UMV70" s="3">
        <f t="shared" si="207"/>
        <v>0</v>
      </c>
      <c r="UMW70" s="3">
        <f t="shared" si="207"/>
        <v>0</v>
      </c>
      <c r="UMX70" s="3">
        <f t="shared" si="207"/>
        <v>0</v>
      </c>
      <c r="UMY70" s="3">
        <f t="shared" si="207"/>
        <v>0</v>
      </c>
      <c r="UMZ70" s="3">
        <f t="shared" si="207"/>
        <v>0</v>
      </c>
      <c r="UNA70" s="3">
        <f t="shared" si="207"/>
        <v>0</v>
      </c>
      <c r="UNB70" s="3">
        <f t="shared" si="207"/>
        <v>0</v>
      </c>
      <c r="UNC70" s="3">
        <f t="shared" si="207"/>
        <v>0</v>
      </c>
      <c r="UND70" s="3">
        <f t="shared" si="207"/>
        <v>0</v>
      </c>
      <c r="UNE70" s="3">
        <f t="shared" si="207"/>
        <v>0</v>
      </c>
      <c r="UNF70" s="3">
        <f t="shared" si="207"/>
        <v>0</v>
      </c>
      <c r="UNG70" s="3">
        <f t="shared" si="207"/>
        <v>0</v>
      </c>
      <c r="UNH70" s="3">
        <f t="shared" si="207"/>
        <v>0</v>
      </c>
      <c r="UNI70" s="3">
        <f t="shared" si="207"/>
        <v>0</v>
      </c>
      <c r="UNJ70" s="3">
        <f t="shared" si="207"/>
        <v>0</v>
      </c>
      <c r="UNK70" s="3">
        <f t="shared" si="207"/>
        <v>0</v>
      </c>
      <c r="UNL70" s="3">
        <f t="shared" si="207"/>
        <v>0</v>
      </c>
      <c r="UNM70" s="3">
        <f t="shared" si="207"/>
        <v>0</v>
      </c>
      <c r="UNN70" s="3">
        <f t="shared" si="207"/>
        <v>0</v>
      </c>
      <c r="UNO70" s="3">
        <f t="shared" si="207"/>
        <v>0</v>
      </c>
      <c r="UNP70" s="3">
        <f t="shared" si="207"/>
        <v>0</v>
      </c>
      <c r="UNQ70" s="3">
        <f t="shared" si="207"/>
        <v>0</v>
      </c>
      <c r="UNR70" s="3">
        <f t="shared" si="207"/>
        <v>0</v>
      </c>
      <c r="UNS70" s="3">
        <f t="shared" si="207"/>
        <v>0</v>
      </c>
      <c r="UNT70" s="3">
        <f t="shared" si="207"/>
        <v>0</v>
      </c>
      <c r="UNU70" s="3">
        <f t="shared" si="207"/>
        <v>0</v>
      </c>
      <c r="UNV70" s="3">
        <f t="shared" si="207"/>
        <v>0</v>
      </c>
      <c r="UNW70" s="3">
        <f t="shared" si="207"/>
        <v>0</v>
      </c>
      <c r="UNX70" s="3">
        <f t="shared" si="207"/>
        <v>0</v>
      </c>
      <c r="UNY70" s="3">
        <f t="shared" si="207"/>
        <v>0</v>
      </c>
      <c r="UNZ70" s="3">
        <f t="shared" si="207"/>
        <v>0</v>
      </c>
      <c r="UOA70" s="3">
        <f t="shared" si="207"/>
        <v>0</v>
      </c>
      <c r="UOB70" s="3">
        <f t="shared" si="207"/>
        <v>0</v>
      </c>
      <c r="UOC70" s="3">
        <f t="shared" si="207"/>
        <v>0</v>
      </c>
      <c r="UOD70" s="3">
        <f t="shared" si="207"/>
        <v>0</v>
      </c>
      <c r="UOE70" s="3">
        <f t="shared" si="207"/>
        <v>0</v>
      </c>
      <c r="UOF70" s="3">
        <f t="shared" si="207"/>
        <v>0</v>
      </c>
      <c r="UOG70" s="3">
        <f t="shared" si="207"/>
        <v>0</v>
      </c>
      <c r="UOH70" s="3">
        <f t="shared" si="207"/>
        <v>0</v>
      </c>
      <c r="UOI70" s="3">
        <f t="shared" si="207"/>
        <v>0</v>
      </c>
      <c r="UOJ70" s="3">
        <f t="shared" si="207"/>
        <v>0</v>
      </c>
      <c r="UOK70" s="3">
        <f t="shared" si="207"/>
        <v>0</v>
      </c>
      <c r="UOL70" s="3">
        <f t="shared" si="207"/>
        <v>0</v>
      </c>
      <c r="UOM70" s="3">
        <f t="shared" si="207"/>
        <v>0</v>
      </c>
      <c r="UON70" s="3">
        <f t="shared" ref="UON70:UQY70" si="208">SUM(UON59:UON68)</f>
        <v>0</v>
      </c>
      <c r="UOO70" s="3">
        <f t="shared" si="208"/>
        <v>0</v>
      </c>
      <c r="UOP70" s="3">
        <f t="shared" si="208"/>
        <v>0</v>
      </c>
      <c r="UOQ70" s="3">
        <f t="shared" si="208"/>
        <v>0</v>
      </c>
      <c r="UOR70" s="3">
        <f t="shared" si="208"/>
        <v>0</v>
      </c>
      <c r="UOS70" s="3">
        <f t="shared" si="208"/>
        <v>0</v>
      </c>
      <c r="UOT70" s="3">
        <f t="shared" si="208"/>
        <v>0</v>
      </c>
      <c r="UOU70" s="3">
        <f t="shared" si="208"/>
        <v>0</v>
      </c>
      <c r="UOV70" s="3">
        <f t="shared" si="208"/>
        <v>0</v>
      </c>
      <c r="UOW70" s="3">
        <f t="shared" si="208"/>
        <v>0</v>
      </c>
      <c r="UOX70" s="3">
        <f t="shared" si="208"/>
        <v>0</v>
      </c>
      <c r="UOY70" s="3">
        <f t="shared" si="208"/>
        <v>0</v>
      </c>
      <c r="UOZ70" s="3">
        <f t="shared" si="208"/>
        <v>0</v>
      </c>
      <c r="UPA70" s="3">
        <f t="shared" si="208"/>
        <v>0</v>
      </c>
      <c r="UPB70" s="3">
        <f t="shared" si="208"/>
        <v>0</v>
      </c>
      <c r="UPC70" s="3">
        <f t="shared" si="208"/>
        <v>0</v>
      </c>
      <c r="UPD70" s="3">
        <f t="shared" si="208"/>
        <v>0</v>
      </c>
      <c r="UPE70" s="3">
        <f t="shared" si="208"/>
        <v>0</v>
      </c>
      <c r="UPF70" s="3">
        <f t="shared" si="208"/>
        <v>0</v>
      </c>
      <c r="UPG70" s="3">
        <f t="shared" si="208"/>
        <v>0</v>
      </c>
      <c r="UPH70" s="3">
        <f t="shared" si="208"/>
        <v>0</v>
      </c>
      <c r="UPI70" s="3">
        <f t="shared" si="208"/>
        <v>0</v>
      </c>
      <c r="UPJ70" s="3">
        <f t="shared" si="208"/>
        <v>0</v>
      </c>
      <c r="UPK70" s="3">
        <f t="shared" si="208"/>
        <v>0</v>
      </c>
      <c r="UPL70" s="3">
        <f t="shared" si="208"/>
        <v>0</v>
      </c>
      <c r="UPM70" s="3">
        <f t="shared" si="208"/>
        <v>0</v>
      </c>
      <c r="UPN70" s="3">
        <f t="shared" si="208"/>
        <v>0</v>
      </c>
      <c r="UPO70" s="3">
        <f t="shared" si="208"/>
        <v>0</v>
      </c>
      <c r="UPP70" s="3">
        <f t="shared" si="208"/>
        <v>0</v>
      </c>
      <c r="UPQ70" s="3">
        <f t="shared" si="208"/>
        <v>0</v>
      </c>
      <c r="UPR70" s="3">
        <f t="shared" si="208"/>
        <v>0</v>
      </c>
      <c r="UPS70" s="3">
        <f t="shared" si="208"/>
        <v>0</v>
      </c>
      <c r="UPT70" s="3">
        <f t="shared" si="208"/>
        <v>0</v>
      </c>
      <c r="UPU70" s="3">
        <f t="shared" si="208"/>
        <v>0</v>
      </c>
      <c r="UPV70" s="3">
        <f t="shared" si="208"/>
        <v>0</v>
      </c>
      <c r="UPW70" s="3">
        <f t="shared" si="208"/>
        <v>0</v>
      </c>
      <c r="UPX70" s="3">
        <f t="shared" si="208"/>
        <v>0</v>
      </c>
      <c r="UPY70" s="3">
        <f t="shared" si="208"/>
        <v>0</v>
      </c>
      <c r="UPZ70" s="3">
        <f t="shared" si="208"/>
        <v>0</v>
      </c>
      <c r="UQA70" s="3">
        <f t="shared" si="208"/>
        <v>0</v>
      </c>
      <c r="UQB70" s="3">
        <f t="shared" si="208"/>
        <v>0</v>
      </c>
      <c r="UQC70" s="3">
        <f t="shared" si="208"/>
        <v>0</v>
      </c>
      <c r="UQD70" s="3">
        <f t="shared" si="208"/>
        <v>0</v>
      </c>
      <c r="UQE70" s="3">
        <f t="shared" si="208"/>
        <v>0</v>
      </c>
      <c r="UQF70" s="3">
        <f t="shared" si="208"/>
        <v>0</v>
      </c>
      <c r="UQG70" s="3">
        <f t="shared" si="208"/>
        <v>0</v>
      </c>
      <c r="UQH70" s="3">
        <f t="shared" si="208"/>
        <v>0</v>
      </c>
      <c r="UQI70" s="3">
        <f t="shared" si="208"/>
        <v>0</v>
      </c>
      <c r="UQJ70" s="3">
        <f t="shared" si="208"/>
        <v>0</v>
      </c>
      <c r="UQK70" s="3">
        <f t="shared" si="208"/>
        <v>0</v>
      </c>
      <c r="UQL70" s="3">
        <f t="shared" si="208"/>
        <v>0</v>
      </c>
      <c r="UQM70" s="3">
        <f t="shared" si="208"/>
        <v>0</v>
      </c>
      <c r="UQN70" s="3">
        <f t="shared" si="208"/>
        <v>0</v>
      </c>
      <c r="UQO70" s="3">
        <f t="shared" si="208"/>
        <v>0</v>
      </c>
      <c r="UQP70" s="3">
        <f t="shared" si="208"/>
        <v>0</v>
      </c>
      <c r="UQQ70" s="3">
        <f t="shared" si="208"/>
        <v>0</v>
      </c>
      <c r="UQR70" s="3">
        <f t="shared" si="208"/>
        <v>0</v>
      </c>
      <c r="UQS70" s="3">
        <f t="shared" si="208"/>
        <v>0</v>
      </c>
      <c r="UQT70" s="3">
        <f t="shared" si="208"/>
        <v>0</v>
      </c>
      <c r="UQU70" s="3">
        <f t="shared" si="208"/>
        <v>0</v>
      </c>
      <c r="UQV70" s="3">
        <f t="shared" si="208"/>
        <v>0</v>
      </c>
      <c r="UQW70" s="3">
        <f t="shared" si="208"/>
        <v>0</v>
      </c>
      <c r="UQX70" s="3">
        <f t="shared" si="208"/>
        <v>0</v>
      </c>
      <c r="UQY70" s="3">
        <f t="shared" si="208"/>
        <v>0</v>
      </c>
      <c r="UQZ70" s="3">
        <f t="shared" ref="UQZ70:UTK70" si="209">SUM(UQZ59:UQZ68)</f>
        <v>0</v>
      </c>
      <c r="URA70" s="3">
        <f t="shared" si="209"/>
        <v>0</v>
      </c>
      <c r="URB70" s="3">
        <f t="shared" si="209"/>
        <v>0</v>
      </c>
      <c r="URC70" s="3">
        <f t="shared" si="209"/>
        <v>0</v>
      </c>
      <c r="URD70" s="3">
        <f t="shared" si="209"/>
        <v>0</v>
      </c>
      <c r="URE70" s="3">
        <f t="shared" si="209"/>
        <v>0</v>
      </c>
      <c r="URF70" s="3">
        <f t="shared" si="209"/>
        <v>0</v>
      </c>
      <c r="URG70" s="3">
        <f t="shared" si="209"/>
        <v>0</v>
      </c>
      <c r="URH70" s="3">
        <f t="shared" si="209"/>
        <v>0</v>
      </c>
      <c r="URI70" s="3">
        <f t="shared" si="209"/>
        <v>0</v>
      </c>
      <c r="URJ70" s="3">
        <f t="shared" si="209"/>
        <v>0</v>
      </c>
      <c r="URK70" s="3">
        <f t="shared" si="209"/>
        <v>0</v>
      </c>
      <c r="URL70" s="3">
        <f t="shared" si="209"/>
        <v>0</v>
      </c>
      <c r="URM70" s="3">
        <f t="shared" si="209"/>
        <v>0</v>
      </c>
      <c r="URN70" s="3">
        <f t="shared" si="209"/>
        <v>0</v>
      </c>
      <c r="URO70" s="3">
        <f t="shared" si="209"/>
        <v>0</v>
      </c>
      <c r="URP70" s="3">
        <f t="shared" si="209"/>
        <v>0</v>
      </c>
      <c r="URQ70" s="3">
        <f t="shared" si="209"/>
        <v>0</v>
      </c>
      <c r="URR70" s="3">
        <f t="shared" si="209"/>
        <v>0</v>
      </c>
      <c r="URS70" s="3">
        <f t="shared" si="209"/>
        <v>0</v>
      </c>
      <c r="URT70" s="3">
        <f t="shared" si="209"/>
        <v>0</v>
      </c>
      <c r="URU70" s="3">
        <f t="shared" si="209"/>
        <v>0</v>
      </c>
      <c r="URV70" s="3">
        <f t="shared" si="209"/>
        <v>0</v>
      </c>
      <c r="URW70" s="3">
        <f t="shared" si="209"/>
        <v>0</v>
      </c>
      <c r="URX70" s="3">
        <f t="shared" si="209"/>
        <v>0</v>
      </c>
      <c r="URY70" s="3">
        <f t="shared" si="209"/>
        <v>0</v>
      </c>
      <c r="URZ70" s="3">
        <f t="shared" si="209"/>
        <v>0</v>
      </c>
      <c r="USA70" s="3">
        <f t="shared" si="209"/>
        <v>0</v>
      </c>
      <c r="USB70" s="3">
        <f t="shared" si="209"/>
        <v>0</v>
      </c>
      <c r="USC70" s="3">
        <f t="shared" si="209"/>
        <v>0</v>
      </c>
      <c r="USD70" s="3">
        <f t="shared" si="209"/>
        <v>0</v>
      </c>
      <c r="USE70" s="3">
        <f t="shared" si="209"/>
        <v>0</v>
      </c>
      <c r="USF70" s="3">
        <f t="shared" si="209"/>
        <v>0</v>
      </c>
      <c r="USG70" s="3">
        <f t="shared" si="209"/>
        <v>0</v>
      </c>
      <c r="USH70" s="3">
        <f t="shared" si="209"/>
        <v>0</v>
      </c>
      <c r="USI70" s="3">
        <f t="shared" si="209"/>
        <v>0</v>
      </c>
      <c r="USJ70" s="3">
        <f t="shared" si="209"/>
        <v>0</v>
      </c>
      <c r="USK70" s="3">
        <f t="shared" si="209"/>
        <v>0</v>
      </c>
      <c r="USL70" s="3">
        <f t="shared" si="209"/>
        <v>0</v>
      </c>
      <c r="USM70" s="3">
        <f t="shared" si="209"/>
        <v>0</v>
      </c>
      <c r="USN70" s="3">
        <f t="shared" si="209"/>
        <v>0</v>
      </c>
      <c r="USO70" s="3">
        <f t="shared" si="209"/>
        <v>0</v>
      </c>
      <c r="USP70" s="3">
        <f t="shared" si="209"/>
        <v>0</v>
      </c>
      <c r="USQ70" s="3">
        <f t="shared" si="209"/>
        <v>0</v>
      </c>
      <c r="USR70" s="3">
        <f t="shared" si="209"/>
        <v>0</v>
      </c>
      <c r="USS70" s="3">
        <f t="shared" si="209"/>
        <v>0</v>
      </c>
      <c r="UST70" s="3">
        <f t="shared" si="209"/>
        <v>0</v>
      </c>
      <c r="USU70" s="3">
        <f t="shared" si="209"/>
        <v>0</v>
      </c>
      <c r="USV70" s="3">
        <f t="shared" si="209"/>
        <v>0</v>
      </c>
      <c r="USW70" s="3">
        <f t="shared" si="209"/>
        <v>0</v>
      </c>
      <c r="USX70" s="3">
        <f t="shared" si="209"/>
        <v>0</v>
      </c>
      <c r="USY70" s="3">
        <f t="shared" si="209"/>
        <v>0</v>
      </c>
      <c r="USZ70" s="3">
        <f t="shared" si="209"/>
        <v>0</v>
      </c>
      <c r="UTA70" s="3">
        <f t="shared" si="209"/>
        <v>0</v>
      </c>
      <c r="UTB70" s="3">
        <f t="shared" si="209"/>
        <v>0</v>
      </c>
      <c r="UTC70" s="3">
        <f t="shared" si="209"/>
        <v>0</v>
      </c>
      <c r="UTD70" s="3">
        <f t="shared" si="209"/>
        <v>0</v>
      </c>
      <c r="UTE70" s="3">
        <f t="shared" si="209"/>
        <v>0</v>
      </c>
      <c r="UTF70" s="3">
        <f t="shared" si="209"/>
        <v>0</v>
      </c>
      <c r="UTG70" s="3">
        <f t="shared" si="209"/>
        <v>0</v>
      </c>
      <c r="UTH70" s="3">
        <f t="shared" si="209"/>
        <v>0</v>
      </c>
      <c r="UTI70" s="3">
        <f t="shared" si="209"/>
        <v>0</v>
      </c>
      <c r="UTJ70" s="3">
        <f t="shared" si="209"/>
        <v>0</v>
      </c>
      <c r="UTK70" s="3">
        <f t="shared" si="209"/>
        <v>0</v>
      </c>
      <c r="UTL70" s="3">
        <f t="shared" ref="UTL70:UVW70" si="210">SUM(UTL59:UTL68)</f>
        <v>0</v>
      </c>
      <c r="UTM70" s="3">
        <f t="shared" si="210"/>
        <v>0</v>
      </c>
      <c r="UTN70" s="3">
        <f t="shared" si="210"/>
        <v>0</v>
      </c>
      <c r="UTO70" s="3">
        <f t="shared" si="210"/>
        <v>0</v>
      </c>
      <c r="UTP70" s="3">
        <f t="shared" si="210"/>
        <v>0</v>
      </c>
      <c r="UTQ70" s="3">
        <f t="shared" si="210"/>
        <v>0</v>
      </c>
      <c r="UTR70" s="3">
        <f t="shared" si="210"/>
        <v>0</v>
      </c>
      <c r="UTS70" s="3">
        <f t="shared" si="210"/>
        <v>0</v>
      </c>
      <c r="UTT70" s="3">
        <f t="shared" si="210"/>
        <v>0</v>
      </c>
      <c r="UTU70" s="3">
        <f t="shared" si="210"/>
        <v>0</v>
      </c>
      <c r="UTV70" s="3">
        <f t="shared" si="210"/>
        <v>0</v>
      </c>
      <c r="UTW70" s="3">
        <f t="shared" si="210"/>
        <v>0</v>
      </c>
      <c r="UTX70" s="3">
        <f t="shared" si="210"/>
        <v>0</v>
      </c>
      <c r="UTY70" s="3">
        <f t="shared" si="210"/>
        <v>0</v>
      </c>
      <c r="UTZ70" s="3">
        <f t="shared" si="210"/>
        <v>0</v>
      </c>
      <c r="UUA70" s="3">
        <f t="shared" si="210"/>
        <v>0</v>
      </c>
      <c r="UUB70" s="3">
        <f t="shared" si="210"/>
        <v>0</v>
      </c>
      <c r="UUC70" s="3">
        <f t="shared" si="210"/>
        <v>0</v>
      </c>
      <c r="UUD70" s="3">
        <f t="shared" si="210"/>
        <v>0</v>
      </c>
      <c r="UUE70" s="3">
        <f t="shared" si="210"/>
        <v>0</v>
      </c>
      <c r="UUF70" s="3">
        <f t="shared" si="210"/>
        <v>0</v>
      </c>
      <c r="UUG70" s="3">
        <f t="shared" si="210"/>
        <v>0</v>
      </c>
      <c r="UUH70" s="3">
        <f t="shared" si="210"/>
        <v>0</v>
      </c>
      <c r="UUI70" s="3">
        <f t="shared" si="210"/>
        <v>0</v>
      </c>
      <c r="UUJ70" s="3">
        <f t="shared" si="210"/>
        <v>0</v>
      </c>
      <c r="UUK70" s="3">
        <f t="shared" si="210"/>
        <v>0</v>
      </c>
      <c r="UUL70" s="3">
        <f t="shared" si="210"/>
        <v>0</v>
      </c>
      <c r="UUM70" s="3">
        <f t="shared" si="210"/>
        <v>0</v>
      </c>
      <c r="UUN70" s="3">
        <f t="shared" si="210"/>
        <v>0</v>
      </c>
      <c r="UUO70" s="3">
        <f t="shared" si="210"/>
        <v>0</v>
      </c>
      <c r="UUP70" s="3">
        <f t="shared" si="210"/>
        <v>0</v>
      </c>
      <c r="UUQ70" s="3">
        <f t="shared" si="210"/>
        <v>0</v>
      </c>
      <c r="UUR70" s="3">
        <f t="shared" si="210"/>
        <v>0</v>
      </c>
      <c r="UUS70" s="3">
        <f t="shared" si="210"/>
        <v>0</v>
      </c>
      <c r="UUT70" s="3">
        <f t="shared" si="210"/>
        <v>0</v>
      </c>
      <c r="UUU70" s="3">
        <f t="shared" si="210"/>
        <v>0</v>
      </c>
      <c r="UUV70" s="3">
        <f t="shared" si="210"/>
        <v>0</v>
      </c>
      <c r="UUW70" s="3">
        <f t="shared" si="210"/>
        <v>0</v>
      </c>
      <c r="UUX70" s="3">
        <f t="shared" si="210"/>
        <v>0</v>
      </c>
      <c r="UUY70" s="3">
        <f t="shared" si="210"/>
        <v>0</v>
      </c>
      <c r="UUZ70" s="3">
        <f t="shared" si="210"/>
        <v>0</v>
      </c>
      <c r="UVA70" s="3">
        <f t="shared" si="210"/>
        <v>0</v>
      </c>
      <c r="UVB70" s="3">
        <f t="shared" si="210"/>
        <v>0</v>
      </c>
      <c r="UVC70" s="3">
        <f t="shared" si="210"/>
        <v>0</v>
      </c>
      <c r="UVD70" s="3">
        <f t="shared" si="210"/>
        <v>0</v>
      </c>
      <c r="UVE70" s="3">
        <f t="shared" si="210"/>
        <v>0</v>
      </c>
      <c r="UVF70" s="3">
        <f t="shared" si="210"/>
        <v>0</v>
      </c>
      <c r="UVG70" s="3">
        <f t="shared" si="210"/>
        <v>0</v>
      </c>
      <c r="UVH70" s="3">
        <f t="shared" si="210"/>
        <v>0</v>
      </c>
      <c r="UVI70" s="3">
        <f t="shared" si="210"/>
        <v>0</v>
      </c>
      <c r="UVJ70" s="3">
        <f t="shared" si="210"/>
        <v>0</v>
      </c>
      <c r="UVK70" s="3">
        <f t="shared" si="210"/>
        <v>0</v>
      </c>
      <c r="UVL70" s="3">
        <f t="shared" si="210"/>
        <v>0</v>
      </c>
      <c r="UVM70" s="3">
        <f t="shared" si="210"/>
        <v>0</v>
      </c>
      <c r="UVN70" s="3">
        <f t="shared" si="210"/>
        <v>0</v>
      </c>
      <c r="UVO70" s="3">
        <f t="shared" si="210"/>
        <v>0</v>
      </c>
      <c r="UVP70" s="3">
        <f t="shared" si="210"/>
        <v>0</v>
      </c>
      <c r="UVQ70" s="3">
        <f t="shared" si="210"/>
        <v>0</v>
      </c>
      <c r="UVR70" s="3">
        <f t="shared" si="210"/>
        <v>0</v>
      </c>
      <c r="UVS70" s="3">
        <f t="shared" si="210"/>
        <v>0</v>
      </c>
      <c r="UVT70" s="3">
        <f t="shared" si="210"/>
        <v>0</v>
      </c>
      <c r="UVU70" s="3">
        <f t="shared" si="210"/>
        <v>0</v>
      </c>
      <c r="UVV70" s="3">
        <f t="shared" si="210"/>
        <v>0</v>
      </c>
      <c r="UVW70" s="3">
        <f t="shared" si="210"/>
        <v>0</v>
      </c>
      <c r="UVX70" s="3">
        <f t="shared" ref="UVX70:UYI70" si="211">SUM(UVX59:UVX68)</f>
        <v>0</v>
      </c>
      <c r="UVY70" s="3">
        <f t="shared" si="211"/>
        <v>0</v>
      </c>
      <c r="UVZ70" s="3">
        <f t="shared" si="211"/>
        <v>0</v>
      </c>
      <c r="UWA70" s="3">
        <f t="shared" si="211"/>
        <v>0</v>
      </c>
      <c r="UWB70" s="3">
        <f t="shared" si="211"/>
        <v>0</v>
      </c>
      <c r="UWC70" s="3">
        <f t="shared" si="211"/>
        <v>0</v>
      </c>
      <c r="UWD70" s="3">
        <f t="shared" si="211"/>
        <v>0</v>
      </c>
      <c r="UWE70" s="3">
        <f t="shared" si="211"/>
        <v>0</v>
      </c>
      <c r="UWF70" s="3">
        <f t="shared" si="211"/>
        <v>0</v>
      </c>
      <c r="UWG70" s="3">
        <f t="shared" si="211"/>
        <v>0</v>
      </c>
      <c r="UWH70" s="3">
        <f t="shared" si="211"/>
        <v>0</v>
      </c>
      <c r="UWI70" s="3">
        <f t="shared" si="211"/>
        <v>0</v>
      </c>
      <c r="UWJ70" s="3">
        <f t="shared" si="211"/>
        <v>0</v>
      </c>
      <c r="UWK70" s="3">
        <f t="shared" si="211"/>
        <v>0</v>
      </c>
      <c r="UWL70" s="3">
        <f t="shared" si="211"/>
        <v>0</v>
      </c>
      <c r="UWM70" s="3">
        <f t="shared" si="211"/>
        <v>0</v>
      </c>
      <c r="UWN70" s="3">
        <f t="shared" si="211"/>
        <v>0</v>
      </c>
      <c r="UWO70" s="3">
        <f t="shared" si="211"/>
        <v>0</v>
      </c>
      <c r="UWP70" s="3">
        <f t="shared" si="211"/>
        <v>0</v>
      </c>
      <c r="UWQ70" s="3">
        <f t="shared" si="211"/>
        <v>0</v>
      </c>
      <c r="UWR70" s="3">
        <f t="shared" si="211"/>
        <v>0</v>
      </c>
      <c r="UWS70" s="3">
        <f t="shared" si="211"/>
        <v>0</v>
      </c>
      <c r="UWT70" s="3">
        <f t="shared" si="211"/>
        <v>0</v>
      </c>
      <c r="UWU70" s="3">
        <f t="shared" si="211"/>
        <v>0</v>
      </c>
      <c r="UWV70" s="3">
        <f t="shared" si="211"/>
        <v>0</v>
      </c>
      <c r="UWW70" s="3">
        <f t="shared" si="211"/>
        <v>0</v>
      </c>
      <c r="UWX70" s="3">
        <f t="shared" si="211"/>
        <v>0</v>
      </c>
      <c r="UWY70" s="3">
        <f t="shared" si="211"/>
        <v>0</v>
      </c>
      <c r="UWZ70" s="3">
        <f t="shared" si="211"/>
        <v>0</v>
      </c>
      <c r="UXA70" s="3">
        <f t="shared" si="211"/>
        <v>0</v>
      </c>
      <c r="UXB70" s="3">
        <f t="shared" si="211"/>
        <v>0</v>
      </c>
      <c r="UXC70" s="3">
        <f t="shared" si="211"/>
        <v>0</v>
      </c>
      <c r="UXD70" s="3">
        <f t="shared" si="211"/>
        <v>0</v>
      </c>
      <c r="UXE70" s="3">
        <f t="shared" si="211"/>
        <v>0</v>
      </c>
      <c r="UXF70" s="3">
        <f t="shared" si="211"/>
        <v>0</v>
      </c>
      <c r="UXG70" s="3">
        <f t="shared" si="211"/>
        <v>0</v>
      </c>
      <c r="UXH70" s="3">
        <f t="shared" si="211"/>
        <v>0</v>
      </c>
      <c r="UXI70" s="3">
        <f t="shared" si="211"/>
        <v>0</v>
      </c>
      <c r="UXJ70" s="3">
        <f t="shared" si="211"/>
        <v>0</v>
      </c>
      <c r="UXK70" s="3">
        <f t="shared" si="211"/>
        <v>0</v>
      </c>
      <c r="UXL70" s="3">
        <f t="shared" si="211"/>
        <v>0</v>
      </c>
      <c r="UXM70" s="3">
        <f t="shared" si="211"/>
        <v>0</v>
      </c>
      <c r="UXN70" s="3">
        <f t="shared" si="211"/>
        <v>0</v>
      </c>
      <c r="UXO70" s="3">
        <f t="shared" si="211"/>
        <v>0</v>
      </c>
      <c r="UXP70" s="3">
        <f t="shared" si="211"/>
        <v>0</v>
      </c>
      <c r="UXQ70" s="3">
        <f t="shared" si="211"/>
        <v>0</v>
      </c>
      <c r="UXR70" s="3">
        <f t="shared" si="211"/>
        <v>0</v>
      </c>
      <c r="UXS70" s="3">
        <f t="shared" si="211"/>
        <v>0</v>
      </c>
      <c r="UXT70" s="3">
        <f t="shared" si="211"/>
        <v>0</v>
      </c>
      <c r="UXU70" s="3">
        <f t="shared" si="211"/>
        <v>0</v>
      </c>
      <c r="UXV70" s="3">
        <f t="shared" si="211"/>
        <v>0</v>
      </c>
      <c r="UXW70" s="3">
        <f t="shared" si="211"/>
        <v>0</v>
      </c>
      <c r="UXX70" s="3">
        <f t="shared" si="211"/>
        <v>0</v>
      </c>
      <c r="UXY70" s="3">
        <f t="shared" si="211"/>
        <v>0</v>
      </c>
      <c r="UXZ70" s="3">
        <f t="shared" si="211"/>
        <v>0</v>
      </c>
      <c r="UYA70" s="3">
        <f t="shared" si="211"/>
        <v>0</v>
      </c>
      <c r="UYB70" s="3">
        <f t="shared" si="211"/>
        <v>0</v>
      </c>
      <c r="UYC70" s="3">
        <f t="shared" si="211"/>
        <v>0</v>
      </c>
      <c r="UYD70" s="3">
        <f t="shared" si="211"/>
        <v>0</v>
      </c>
      <c r="UYE70" s="3">
        <f t="shared" si="211"/>
        <v>0</v>
      </c>
      <c r="UYF70" s="3">
        <f t="shared" si="211"/>
        <v>0</v>
      </c>
      <c r="UYG70" s="3">
        <f t="shared" si="211"/>
        <v>0</v>
      </c>
      <c r="UYH70" s="3">
        <f t="shared" si="211"/>
        <v>0</v>
      </c>
      <c r="UYI70" s="3">
        <f t="shared" si="211"/>
        <v>0</v>
      </c>
      <c r="UYJ70" s="3">
        <f t="shared" ref="UYJ70:VAU70" si="212">SUM(UYJ59:UYJ68)</f>
        <v>0</v>
      </c>
      <c r="UYK70" s="3">
        <f t="shared" si="212"/>
        <v>0</v>
      </c>
      <c r="UYL70" s="3">
        <f t="shared" si="212"/>
        <v>0</v>
      </c>
      <c r="UYM70" s="3">
        <f t="shared" si="212"/>
        <v>0</v>
      </c>
      <c r="UYN70" s="3">
        <f t="shared" si="212"/>
        <v>0</v>
      </c>
      <c r="UYO70" s="3">
        <f t="shared" si="212"/>
        <v>0</v>
      </c>
      <c r="UYP70" s="3">
        <f t="shared" si="212"/>
        <v>0</v>
      </c>
      <c r="UYQ70" s="3">
        <f t="shared" si="212"/>
        <v>0</v>
      </c>
      <c r="UYR70" s="3">
        <f t="shared" si="212"/>
        <v>0</v>
      </c>
      <c r="UYS70" s="3">
        <f t="shared" si="212"/>
        <v>0</v>
      </c>
      <c r="UYT70" s="3">
        <f t="shared" si="212"/>
        <v>0</v>
      </c>
      <c r="UYU70" s="3">
        <f t="shared" si="212"/>
        <v>0</v>
      </c>
      <c r="UYV70" s="3">
        <f t="shared" si="212"/>
        <v>0</v>
      </c>
      <c r="UYW70" s="3">
        <f t="shared" si="212"/>
        <v>0</v>
      </c>
      <c r="UYX70" s="3">
        <f t="shared" si="212"/>
        <v>0</v>
      </c>
      <c r="UYY70" s="3">
        <f t="shared" si="212"/>
        <v>0</v>
      </c>
      <c r="UYZ70" s="3">
        <f t="shared" si="212"/>
        <v>0</v>
      </c>
      <c r="UZA70" s="3">
        <f t="shared" si="212"/>
        <v>0</v>
      </c>
      <c r="UZB70" s="3">
        <f t="shared" si="212"/>
        <v>0</v>
      </c>
      <c r="UZC70" s="3">
        <f t="shared" si="212"/>
        <v>0</v>
      </c>
      <c r="UZD70" s="3">
        <f t="shared" si="212"/>
        <v>0</v>
      </c>
      <c r="UZE70" s="3">
        <f t="shared" si="212"/>
        <v>0</v>
      </c>
      <c r="UZF70" s="3">
        <f t="shared" si="212"/>
        <v>0</v>
      </c>
      <c r="UZG70" s="3">
        <f t="shared" si="212"/>
        <v>0</v>
      </c>
      <c r="UZH70" s="3">
        <f t="shared" si="212"/>
        <v>0</v>
      </c>
      <c r="UZI70" s="3">
        <f t="shared" si="212"/>
        <v>0</v>
      </c>
      <c r="UZJ70" s="3">
        <f t="shared" si="212"/>
        <v>0</v>
      </c>
      <c r="UZK70" s="3">
        <f t="shared" si="212"/>
        <v>0</v>
      </c>
      <c r="UZL70" s="3">
        <f t="shared" si="212"/>
        <v>0</v>
      </c>
      <c r="UZM70" s="3">
        <f t="shared" si="212"/>
        <v>0</v>
      </c>
      <c r="UZN70" s="3">
        <f t="shared" si="212"/>
        <v>0</v>
      </c>
      <c r="UZO70" s="3">
        <f t="shared" si="212"/>
        <v>0</v>
      </c>
      <c r="UZP70" s="3">
        <f t="shared" si="212"/>
        <v>0</v>
      </c>
      <c r="UZQ70" s="3">
        <f t="shared" si="212"/>
        <v>0</v>
      </c>
      <c r="UZR70" s="3">
        <f t="shared" si="212"/>
        <v>0</v>
      </c>
      <c r="UZS70" s="3">
        <f t="shared" si="212"/>
        <v>0</v>
      </c>
      <c r="UZT70" s="3">
        <f t="shared" si="212"/>
        <v>0</v>
      </c>
      <c r="UZU70" s="3">
        <f t="shared" si="212"/>
        <v>0</v>
      </c>
      <c r="UZV70" s="3">
        <f t="shared" si="212"/>
        <v>0</v>
      </c>
      <c r="UZW70" s="3">
        <f t="shared" si="212"/>
        <v>0</v>
      </c>
      <c r="UZX70" s="3">
        <f t="shared" si="212"/>
        <v>0</v>
      </c>
      <c r="UZY70" s="3">
        <f t="shared" si="212"/>
        <v>0</v>
      </c>
      <c r="UZZ70" s="3">
        <f t="shared" si="212"/>
        <v>0</v>
      </c>
      <c r="VAA70" s="3">
        <f t="shared" si="212"/>
        <v>0</v>
      </c>
      <c r="VAB70" s="3">
        <f t="shared" si="212"/>
        <v>0</v>
      </c>
      <c r="VAC70" s="3">
        <f t="shared" si="212"/>
        <v>0</v>
      </c>
      <c r="VAD70" s="3">
        <f t="shared" si="212"/>
        <v>0</v>
      </c>
      <c r="VAE70" s="3">
        <f t="shared" si="212"/>
        <v>0</v>
      </c>
      <c r="VAF70" s="3">
        <f t="shared" si="212"/>
        <v>0</v>
      </c>
      <c r="VAG70" s="3">
        <f t="shared" si="212"/>
        <v>0</v>
      </c>
      <c r="VAH70" s="3">
        <f t="shared" si="212"/>
        <v>0</v>
      </c>
      <c r="VAI70" s="3">
        <f t="shared" si="212"/>
        <v>0</v>
      </c>
      <c r="VAJ70" s="3">
        <f t="shared" si="212"/>
        <v>0</v>
      </c>
      <c r="VAK70" s="3">
        <f t="shared" si="212"/>
        <v>0</v>
      </c>
      <c r="VAL70" s="3">
        <f t="shared" si="212"/>
        <v>0</v>
      </c>
      <c r="VAM70" s="3">
        <f t="shared" si="212"/>
        <v>0</v>
      </c>
      <c r="VAN70" s="3">
        <f t="shared" si="212"/>
        <v>0</v>
      </c>
      <c r="VAO70" s="3">
        <f t="shared" si="212"/>
        <v>0</v>
      </c>
      <c r="VAP70" s="3">
        <f t="shared" si="212"/>
        <v>0</v>
      </c>
      <c r="VAQ70" s="3">
        <f t="shared" si="212"/>
        <v>0</v>
      </c>
      <c r="VAR70" s="3">
        <f t="shared" si="212"/>
        <v>0</v>
      </c>
      <c r="VAS70" s="3">
        <f t="shared" si="212"/>
        <v>0</v>
      </c>
      <c r="VAT70" s="3">
        <f t="shared" si="212"/>
        <v>0</v>
      </c>
      <c r="VAU70" s="3">
        <f t="shared" si="212"/>
        <v>0</v>
      </c>
      <c r="VAV70" s="3">
        <f t="shared" ref="VAV70:VDG70" si="213">SUM(VAV59:VAV68)</f>
        <v>0</v>
      </c>
      <c r="VAW70" s="3">
        <f t="shared" si="213"/>
        <v>0</v>
      </c>
      <c r="VAX70" s="3">
        <f t="shared" si="213"/>
        <v>0</v>
      </c>
      <c r="VAY70" s="3">
        <f t="shared" si="213"/>
        <v>0</v>
      </c>
      <c r="VAZ70" s="3">
        <f t="shared" si="213"/>
        <v>0</v>
      </c>
      <c r="VBA70" s="3">
        <f t="shared" si="213"/>
        <v>0</v>
      </c>
      <c r="VBB70" s="3">
        <f t="shared" si="213"/>
        <v>0</v>
      </c>
      <c r="VBC70" s="3">
        <f t="shared" si="213"/>
        <v>0</v>
      </c>
      <c r="VBD70" s="3">
        <f t="shared" si="213"/>
        <v>0</v>
      </c>
      <c r="VBE70" s="3">
        <f t="shared" si="213"/>
        <v>0</v>
      </c>
      <c r="VBF70" s="3">
        <f t="shared" si="213"/>
        <v>0</v>
      </c>
      <c r="VBG70" s="3">
        <f t="shared" si="213"/>
        <v>0</v>
      </c>
      <c r="VBH70" s="3">
        <f t="shared" si="213"/>
        <v>0</v>
      </c>
      <c r="VBI70" s="3">
        <f t="shared" si="213"/>
        <v>0</v>
      </c>
      <c r="VBJ70" s="3">
        <f t="shared" si="213"/>
        <v>0</v>
      </c>
      <c r="VBK70" s="3">
        <f t="shared" si="213"/>
        <v>0</v>
      </c>
      <c r="VBL70" s="3">
        <f t="shared" si="213"/>
        <v>0</v>
      </c>
      <c r="VBM70" s="3">
        <f t="shared" si="213"/>
        <v>0</v>
      </c>
      <c r="VBN70" s="3">
        <f t="shared" si="213"/>
        <v>0</v>
      </c>
      <c r="VBO70" s="3">
        <f t="shared" si="213"/>
        <v>0</v>
      </c>
      <c r="VBP70" s="3">
        <f t="shared" si="213"/>
        <v>0</v>
      </c>
      <c r="VBQ70" s="3">
        <f t="shared" si="213"/>
        <v>0</v>
      </c>
      <c r="VBR70" s="3">
        <f t="shared" si="213"/>
        <v>0</v>
      </c>
      <c r="VBS70" s="3">
        <f t="shared" si="213"/>
        <v>0</v>
      </c>
      <c r="VBT70" s="3">
        <f t="shared" si="213"/>
        <v>0</v>
      </c>
      <c r="VBU70" s="3">
        <f t="shared" si="213"/>
        <v>0</v>
      </c>
      <c r="VBV70" s="3">
        <f t="shared" si="213"/>
        <v>0</v>
      </c>
      <c r="VBW70" s="3">
        <f t="shared" si="213"/>
        <v>0</v>
      </c>
      <c r="VBX70" s="3">
        <f t="shared" si="213"/>
        <v>0</v>
      </c>
      <c r="VBY70" s="3">
        <f t="shared" si="213"/>
        <v>0</v>
      </c>
      <c r="VBZ70" s="3">
        <f t="shared" si="213"/>
        <v>0</v>
      </c>
      <c r="VCA70" s="3">
        <f t="shared" si="213"/>
        <v>0</v>
      </c>
      <c r="VCB70" s="3">
        <f t="shared" si="213"/>
        <v>0</v>
      </c>
      <c r="VCC70" s="3">
        <f t="shared" si="213"/>
        <v>0</v>
      </c>
      <c r="VCD70" s="3">
        <f t="shared" si="213"/>
        <v>0</v>
      </c>
      <c r="VCE70" s="3">
        <f t="shared" si="213"/>
        <v>0</v>
      </c>
      <c r="VCF70" s="3">
        <f t="shared" si="213"/>
        <v>0</v>
      </c>
      <c r="VCG70" s="3">
        <f t="shared" si="213"/>
        <v>0</v>
      </c>
      <c r="VCH70" s="3">
        <f t="shared" si="213"/>
        <v>0</v>
      </c>
      <c r="VCI70" s="3">
        <f t="shared" si="213"/>
        <v>0</v>
      </c>
      <c r="VCJ70" s="3">
        <f t="shared" si="213"/>
        <v>0</v>
      </c>
      <c r="VCK70" s="3">
        <f t="shared" si="213"/>
        <v>0</v>
      </c>
      <c r="VCL70" s="3">
        <f t="shared" si="213"/>
        <v>0</v>
      </c>
      <c r="VCM70" s="3">
        <f t="shared" si="213"/>
        <v>0</v>
      </c>
      <c r="VCN70" s="3">
        <f t="shared" si="213"/>
        <v>0</v>
      </c>
      <c r="VCO70" s="3">
        <f t="shared" si="213"/>
        <v>0</v>
      </c>
      <c r="VCP70" s="3">
        <f t="shared" si="213"/>
        <v>0</v>
      </c>
      <c r="VCQ70" s="3">
        <f t="shared" si="213"/>
        <v>0</v>
      </c>
      <c r="VCR70" s="3">
        <f t="shared" si="213"/>
        <v>0</v>
      </c>
      <c r="VCS70" s="3">
        <f t="shared" si="213"/>
        <v>0</v>
      </c>
      <c r="VCT70" s="3">
        <f t="shared" si="213"/>
        <v>0</v>
      </c>
      <c r="VCU70" s="3">
        <f t="shared" si="213"/>
        <v>0</v>
      </c>
      <c r="VCV70" s="3">
        <f t="shared" si="213"/>
        <v>0</v>
      </c>
      <c r="VCW70" s="3">
        <f t="shared" si="213"/>
        <v>0</v>
      </c>
      <c r="VCX70" s="3">
        <f t="shared" si="213"/>
        <v>0</v>
      </c>
      <c r="VCY70" s="3">
        <f t="shared" si="213"/>
        <v>0</v>
      </c>
      <c r="VCZ70" s="3">
        <f t="shared" si="213"/>
        <v>0</v>
      </c>
      <c r="VDA70" s="3">
        <f t="shared" si="213"/>
        <v>0</v>
      </c>
      <c r="VDB70" s="3">
        <f t="shared" si="213"/>
        <v>0</v>
      </c>
      <c r="VDC70" s="3">
        <f t="shared" si="213"/>
        <v>0</v>
      </c>
      <c r="VDD70" s="3">
        <f t="shared" si="213"/>
        <v>0</v>
      </c>
      <c r="VDE70" s="3">
        <f t="shared" si="213"/>
        <v>0</v>
      </c>
      <c r="VDF70" s="3">
        <f t="shared" si="213"/>
        <v>0</v>
      </c>
      <c r="VDG70" s="3">
        <f t="shared" si="213"/>
        <v>0</v>
      </c>
      <c r="VDH70" s="3">
        <f t="shared" ref="VDH70:VFS70" si="214">SUM(VDH59:VDH68)</f>
        <v>0</v>
      </c>
      <c r="VDI70" s="3">
        <f t="shared" si="214"/>
        <v>0</v>
      </c>
      <c r="VDJ70" s="3">
        <f t="shared" si="214"/>
        <v>0</v>
      </c>
      <c r="VDK70" s="3">
        <f t="shared" si="214"/>
        <v>0</v>
      </c>
      <c r="VDL70" s="3">
        <f t="shared" si="214"/>
        <v>0</v>
      </c>
      <c r="VDM70" s="3">
        <f t="shared" si="214"/>
        <v>0</v>
      </c>
      <c r="VDN70" s="3">
        <f t="shared" si="214"/>
        <v>0</v>
      </c>
      <c r="VDO70" s="3">
        <f t="shared" si="214"/>
        <v>0</v>
      </c>
      <c r="VDP70" s="3">
        <f t="shared" si="214"/>
        <v>0</v>
      </c>
      <c r="VDQ70" s="3">
        <f t="shared" si="214"/>
        <v>0</v>
      </c>
      <c r="VDR70" s="3">
        <f t="shared" si="214"/>
        <v>0</v>
      </c>
      <c r="VDS70" s="3">
        <f t="shared" si="214"/>
        <v>0</v>
      </c>
      <c r="VDT70" s="3">
        <f t="shared" si="214"/>
        <v>0</v>
      </c>
      <c r="VDU70" s="3">
        <f t="shared" si="214"/>
        <v>0</v>
      </c>
      <c r="VDV70" s="3">
        <f t="shared" si="214"/>
        <v>0</v>
      </c>
      <c r="VDW70" s="3">
        <f t="shared" si="214"/>
        <v>0</v>
      </c>
      <c r="VDX70" s="3">
        <f t="shared" si="214"/>
        <v>0</v>
      </c>
      <c r="VDY70" s="3">
        <f t="shared" si="214"/>
        <v>0</v>
      </c>
      <c r="VDZ70" s="3">
        <f t="shared" si="214"/>
        <v>0</v>
      </c>
      <c r="VEA70" s="3">
        <f t="shared" si="214"/>
        <v>0</v>
      </c>
      <c r="VEB70" s="3">
        <f t="shared" si="214"/>
        <v>0</v>
      </c>
      <c r="VEC70" s="3">
        <f t="shared" si="214"/>
        <v>0</v>
      </c>
      <c r="VED70" s="3">
        <f t="shared" si="214"/>
        <v>0</v>
      </c>
      <c r="VEE70" s="3">
        <f t="shared" si="214"/>
        <v>0</v>
      </c>
      <c r="VEF70" s="3">
        <f t="shared" si="214"/>
        <v>0</v>
      </c>
      <c r="VEG70" s="3">
        <f t="shared" si="214"/>
        <v>0</v>
      </c>
      <c r="VEH70" s="3">
        <f t="shared" si="214"/>
        <v>0</v>
      </c>
      <c r="VEI70" s="3">
        <f t="shared" si="214"/>
        <v>0</v>
      </c>
      <c r="VEJ70" s="3">
        <f t="shared" si="214"/>
        <v>0</v>
      </c>
      <c r="VEK70" s="3">
        <f t="shared" si="214"/>
        <v>0</v>
      </c>
      <c r="VEL70" s="3">
        <f t="shared" si="214"/>
        <v>0</v>
      </c>
      <c r="VEM70" s="3">
        <f t="shared" si="214"/>
        <v>0</v>
      </c>
      <c r="VEN70" s="3">
        <f t="shared" si="214"/>
        <v>0</v>
      </c>
      <c r="VEO70" s="3">
        <f t="shared" si="214"/>
        <v>0</v>
      </c>
      <c r="VEP70" s="3">
        <f t="shared" si="214"/>
        <v>0</v>
      </c>
      <c r="VEQ70" s="3">
        <f t="shared" si="214"/>
        <v>0</v>
      </c>
      <c r="VER70" s="3">
        <f t="shared" si="214"/>
        <v>0</v>
      </c>
      <c r="VES70" s="3">
        <f t="shared" si="214"/>
        <v>0</v>
      </c>
      <c r="VET70" s="3">
        <f t="shared" si="214"/>
        <v>0</v>
      </c>
      <c r="VEU70" s="3">
        <f t="shared" si="214"/>
        <v>0</v>
      </c>
      <c r="VEV70" s="3">
        <f t="shared" si="214"/>
        <v>0</v>
      </c>
      <c r="VEW70" s="3">
        <f t="shared" si="214"/>
        <v>0</v>
      </c>
      <c r="VEX70" s="3">
        <f t="shared" si="214"/>
        <v>0</v>
      </c>
      <c r="VEY70" s="3">
        <f t="shared" si="214"/>
        <v>0</v>
      </c>
      <c r="VEZ70" s="3">
        <f t="shared" si="214"/>
        <v>0</v>
      </c>
      <c r="VFA70" s="3">
        <f t="shared" si="214"/>
        <v>0</v>
      </c>
      <c r="VFB70" s="3">
        <f t="shared" si="214"/>
        <v>0</v>
      </c>
      <c r="VFC70" s="3">
        <f t="shared" si="214"/>
        <v>0</v>
      </c>
      <c r="VFD70" s="3">
        <f t="shared" si="214"/>
        <v>0</v>
      </c>
      <c r="VFE70" s="3">
        <f t="shared" si="214"/>
        <v>0</v>
      </c>
      <c r="VFF70" s="3">
        <f t="shared" si="214"/>
        <v>0</v>
      </c>
      <c r="VFG70" s="3">
        <f t="shared" si="214"/>
        <v>0</v>
      </c>
      <c r="VFH70" s="3">
        <f t="shared" si="214"/>
        <v>0</v>
      </c>
      <c r="VFI70" s="3">
        <f t="shared" si="214"/>
        <v>0</v>
      </c>
      <c r="VFJ70" s="3">
        <f t="shared" si="214"/>
        <v>0</v>
      </c>
      <c r="VFK70" s="3">
        <f t="shared" si="214"/>
        <v>0</v>
      </c>
      <c r="VFL70" s="3">
        <f t="shared" si="214"/>
        <v>0</v>
      </c>
      <c r="VFM70" s="3">
        <f t="shared" si="214"/>
        <v>0</v>
      </c>
      <c r="VFN70" s="3">
        <f t="shared" si="214"/>
        <v>0</v>
      </c>
      <c r="VFO70" s="3">
        <f t="shared" si="214"/>
        <v>0</v>
      </c>
      <c r="VFP70" s="3">
        <f t="shared" si="214"/>
        <v>0</v>
      </c>
      <c r="VFQ70" s="3">
        <f t="shared" si="214"/>
        <v>0</v>
      </c>
      <c r="VFR70" s="3">
        <f t="shared" si="214"/>
        <v>0</v>
      </c>
      <c r="VFS70" s="3">
        <f t="shared" si="214"/>
        <v>0</v>
      </c>
      <c r="VFT70" s="3">
        <f t="shared" ref="VFT70:VIE70" si="215">SUM(VFT59:VFT68)</f>
        <v>0</v>
      </c>
      <c r="VFU70" s="3">
        <f t="shared" si="215"/>
        <v>0</v>
      </c>
      <c r="VFV70" s="3">
        <f t="shared" si="215"/>
        <v>0</v>
      </c>
      <c r="VFW70" s="3">
        <f t="shared" si="215"/>
        <v>0</v>
      </c>
      <c r="VFX70" s="3">
        <f t="shared" si="215"/>
        <v>0</v>
      </c>
      <c r="VFY70" s="3">
        <f t="shared" si="215"/>
        <v>0</v>
      </c>
      <c r="VFZ70" s="3">
        <f t="shared" si="215"/>
        <v>0</v>
      </c>
      <c r="VGA70" s="3">
        <f t="shared" si="215"/>
        <v>0</v>
      </c>
      <c r="VGB70" s="3">
        <f t="shared" si="215"/>
        <v>0</v>
      </c>
      <c r="VGC70" s="3">
        <f t="shared" si="215"/>
        <v>0</v>
      </c>
      <c r="VGD70" s="3">
        <f t="shared" si="215"/>
        <v>0</v>
      </c>
      <c r="VGE70" s="3">
        <f t="shared" si="215"/>
        <v>0</v>
      </c>
      <c r="VGF70" s="3">
        <f t="shared" si="215"/>
        <v>0</v>
      </c>
      <c r="VGG70" s="3">
        <f t="shared" si="215"/>
        <v>0</v>
      </c>
      <c r="VGH70" s="3">
        <f t="shared" si="215"/>
        <v>0</v>
      </c>
      <c r="VGI70" s="3">
        <f t="shared" si="215"/>
        <v>0</v>
      </c>
      <c r="VGJ70" s="3">
        <f t="shared" si="215"/>
        <v>0</v>
      </c>
      <c r="VGK70" s="3">
        <f t="shared" si="215"/>
        <v>0</v>
      </c>
      <c r="VGL70" s="3">
        <f t="shared" si="215"/>
        <v>0</v>
      </c>
      <c r="VGM70" s="3">
        <f t="shared" si="215"/>
        <v>0</v>
      </c>
      <c r="VGN70" s="3">
        <f t="shared" si="215"/>
        <v>0</v>
      </c>
      <c r="VGO70" s="3">
        <f t="shared" si="215"/>
        <v>0</v>
      </c>
      <c r="VGP70" s="3">
        <f t="shared" si="215"/>
        <v>0</v>
      </c>
      <c r="VGQ70" s="3">
        <f t="shared" si="215"/>
        <v>0</v>
      </c>
      <c r="VGR70" s="3">
        <f t="shared" si="215"/>
        <v>0</v>
      </c>
      <c r="VGS70" s="3">
        <f t="shared" si="215"/>
        <v>0</v>
      </c>
      <c r="VGT70" s="3">
        <f t="shared" si="215"/>
        <v>0</v>
      </c>
      <c r="VGU70" s="3">
        <f t="shared" si="215"/>
        <v>0</v>
      </c>
      <c r="VGV70" s="3">
        <f t="shared" si="215"/>
        <v>0</v>
      </c>
      <c r="VGW70" s="3">
        <f t="shared" si="215"/>
        <v>0</v>
      </c>
      <c r="VGX70" s="3">
        <f t="shared" si="215"/>
        <v>0</v>
      </c>
      <c r="VGY70" s="3">
        <f t="shared" si="215"/>
        <v>0</v>
      </c>
      <c r="VGZ70" s="3">
        <f t="shared" si="215"/>
        <v>0</v>
      </c>
      <c r="VHA70" s="3">
        <f t="shared" si="215"/>
        <v>0</v>
      </c>
      <c r="VHB70" s="3">
        <f t="shared" si="215"/>
        <v>0</v>
      </c>
      <c r="VHC70" s="3">
        <f t="shared" si="215"/>
        <v>0</v>
      </c>
      <c r="VHD70" s="3">
        <f t="shared" si="215"/>
        <v>0</v>
      </c>
      <c r="VHE70" s="3">
        <f t="shared" si="215"/>
        <v>0</v>
      </c>
      <c r="VHF70" s="3">
        <f t="shared" si="215"/>
        <v>0</v>
      </c>
      <c r="VHG70" s="3">
        <f t="shared" si="215"/>
        <v>0</v>
      </c>
      <c r="VHH70" s="3">
        <f t="shared" si="215"/>
        <v>0</v>
      </c>
      <c r="VHI70" s="3">
        <f t="shared" si="215"/>
        <v>0</v>
      </c>
      <c r="VHJ70" s="3">
        <f t="shared" si="215"/>
        <v>0</v>
      </c>
      <c r="VHK70" s="3">
        <f t="shared" si="215"/>
        <v>0</v>
      </c>
      <c r="VHL70" s="3">
        <f t="shared" si="215"/>
        <v>0</v>
      </c>
      <c r="VHM70" s="3">
        <f t="shared" si="215"/>
        <v>0</v>
      </c>
      <c r="VHN70" s="3">
        <f t="shared" si="215"/>
        <v>0</v>
      </c>
      <c r="VHO70" s="3">
        <f t="shared" si="215"/>
        <v>0</v>
      </c>
      <c r="VHP70" s="3">
        <f t="shared" si="215"/>
        <v>0</v>
      </c>
      <c r="VHQ70" s="3">
        <f t="shared" si="215"/>
        <v>0</v>
      </c>
      <c r="VHR70" s="3">
        <f t="shared" si="215"/>
        <v>0</v>
      </c>
      <c r="VHS70" s="3">
        <f t="shared" si="215"/>
        <v>0</v>
      </c>
      <c r="VHT70" s="3">
        <f t="shared" si="215"/>
        <v>0</v>
      </c>
      <c r="VHU70" s="3">
        <f t="shared" si="215"/>
        <v>0</v>
      </c>
      <c r="VHV70" s="3">
        <f t="shared" si="215"/>
        <v>0</v>
      </c>
      <c r="VHW70" s="3">
        <f t="shared" si="215"/>
        <v>0</v>
      </c>
      <c r="VHX70" s="3">
        <f t="shared" si="215"/>
        <v>0</v>
      </c>
      <c r="VHY70" s="3">
        <f t="shared" si="215"/>
        <v>0</v>
      </c>
      <c r="VHZ70" s="3">
        <f t="shared" si="215"/>
        <v>0</v>
      </c>
      <c r="VIA70" s="3">
        <f t="shared" si="215"/>
        <v>0</v>
      </c>
      <c r="VIB70" s="3">
        <f t="shared" si="215"/>
        <v>0</v>
      </c>
      <c r="VIC70" s="3">
        <f t="shared" si="215"/>
        <v>0</v>
      </c>
      <c r="VID70" s="3">
        <f t="shared" si="215"/>
        <v>0</v>
      </c>
      <c r="VIE70" s="3">
        <f t="shared" si="215"/>
        <v>0</v>
      </c>
      <c r="VIF70" s="3">
        <f t="shared" ref="VIF70:VKQ70" si="216">SUM(VIF59:VIF68)</f>
        <v>0</v>
      </c>
      <c r="VIG70" s="3">
        <f t="shared" si="216"/>
        <v>0</v>
      </c>
      <c r="VIH70" s="3">
        <f t="shared" si="216"/>
        <v>0</v>
      </c>
      <c r="VII70" s="3">
        <f t="shared" si="216"/>
        <v>0</v>
      </c>
      <c r="VIJ70" s="3">
        <f t="shared" si="216"/>
        <v>0</v>
      </c>
      <c r="VIK70" s="3">
        <f t="shared" si="216"/>
        <v>0</v>
      </c>
      <c r="VIL70" s="3">
        <f t="shared" si="216"/>
        <v>0</v>
      </c>
      <c r="VIM70" s="3">
        <f t="shared" si="216"/>
        <v>0</v>
      </c>
      <c r="VIN70" s="3">
        <f t="shared" si="216"/>
        <v>0</v>
      </c>
      <c r="VIO70" s="3">
        <f t="shared" si="216"/>
        <v>0</v>
      </c>
      <c r="VIP70" s="3">
        <f t="shared" si="216"/>
        <v>0</v>
      </c>
      <c r="VIQ70" s="3">
        <f t="shared" si="216"/>
        <v>0</v>
      </c>
      <c r="VIR70" s="3">
        <f t="shared" si="216"/>
        <v>0</v>
      </c>
      <c r="VIS70" s="3">
        <f t="shared" si="216"/>
        <v>0</v>
      </c>
      <c r="VIT70" s="3">
        <f t="shared" si="216"/>
        <v>0</v>
      </c>
      <c r="VIU70" s="3">
        <f t="shared" si="216"/>
        <v>0</v>
      </c>
      <c r="VIV70" s="3">
        <f t="shared" si="216"/>
        <v>0</v>
      </c>
      <c r="VIW70" s="3">
        <f t="shared" si="216"/>
        <v>0</v>
      </c>
      <c r="VIX70" s="3">
        <f t="shared" si="216"/>
        <v>0</v>
      </c>
      <c r="VIY70" s="3">
        <f t="shared" si="216"/>
        <v>0</v>
      </c>
      <c r="VIZ70" s="3">
        <f t="shared" si="216"/>
        <v>0</v>
      </c>
      <c r="VJA70" s="3">
        <f t="shared" si="216"/>
        <v>0</v>
      </c>
      <c r="VJB70" s="3">
        <f t="shared" si="216"/>
        <v>0</v>
      </c>
      <c r="VJC70" s="3">
        <f t="shared" si="216"/>
        <v>0</v>
      </c>
      <c r="VJD70" s="3">
        <f t="shared" si="216"/>
        <v>0</v>
      </c>
      <c r="VJE70" s="3">
        <f t="shared" si="216"/>
        <v>0</v>
      </c>
      <c r="VJF70" s="3">
        <f t="shared" si="216"/>
        <v>0</v>
      </c>
      <c r="VJG70" s="3">
        <f t="shared" si="216"/>
        <v>0</v>
      </c>
      <c r="VJH70" s="3">
        <f t="shared" si="216"/>
        <v>0</v>
      </c>
      <c r="VJI70" s="3">
        <f t="shared" si="216"/>
        <v>0</v>
      </c>
      <c r="VJJ70" s="3">
        <f t="shared" si="216"/>
        <v>0</v>
      </c>
      <c r="VJK70" s="3">
        <f t="shared" si="216"/>
        <v>0</v>
      </c>
      <c r="VJL70" s="3">
        <f t="shared" si="216"/>
        <v>0</v>
      </c>
      <c r="VJM70" s="3">
        <f t="shared" si="216"/>
        <v>0</v>
      </c>
      <c r="VJN70" s="3">
        <f t="shared" si="216"/>
        <v>0</v>
      </c>
      <c r="VJO70" s="3">
        <f t="shared" si="216"/>
        <v>0</v>
      </c>
      <c r="VJP70" s="3">
        <f t="shared" si="216"/>
        <v>0</v>
      </c>
      <c r="VJQ70" s="3">
        <f t="shared" si="216"/>
        <v>0</v>
      </c>
      <c r="VJR70" s="3">
        <f t="shared" si="216"/>
        <v>0</v>
      </c>
      <c r="VJS70" s="3">
        <f t="shared" si="216"/>
        <v>0</v>
      </c>
      <c r="VJT70" s="3">
        <f t="shared" si="216"/>
        <v>0</v>
      </c>
      <c r="VJU70" s="3">
        <f t="shared" si="216"/>
        <v>0</v>
      </c>
      <c r="VJV70" s="3">
        <f t="shared" si="216"/>
        <v>0</v>
      </c>
      <c r="VJW70" s="3">
        <f t="shared" si="216"/>
        <v>0</v>
      </c>
      <c r="VJX70" s="3">
        <f t="shared" si="216"/>
        <v>0</v>
      </c>
      <c r="VJY70" s="3">
        <f t="shared" si="216"/>
        <v>0</v>
      </c>
      <c r="VJZ70" s="3">
        <f t="shared" si="216"/>
        <v>0</v>
      </c>
      <c r="VKA70" s="3">
        <f t="shared" si="216"/>
        <v>0</v>
      </c>
      <c r="VKB70" s="3">
        <f t="shared" si="216"/>
        <v>0</v>
      </c>
      <c r="VKC70" s="3">
        <f t="shared" si="216"/>
        <v>0</v>
      </c>
      <c r="VKD70" s="3">
        <f t="shared" si="216"/>
        <v>0</v>
      </c>
      <c r="VKE70" s="3">
        <f t="shared" si="216"/>
        <v>0</v>
      </c>
      <c r="VKF70" s="3">
        <f t="shared" si="216"/>
        <v>0</v>
      </c>
      <c r="VKG70" s="3">
        <f t="shared" si="216"/>
        <v>0</v>
      </c>
      <c r="VKH70" s="3">
        <f t="shared" si="216"/>
        <v>0</v>
      </c>
      <c r="VKI70" s="3">
        <f t="shared" si="216"/>
        <v>0</v>
      </c>
      <c r="VKJ70" s="3">
        <f t="shared" si="216"/>
        <v>0</v>
      </c>
      <c r="VKK70" s="3">
        <f t="shared" si="216"/>
        <v>0</v>
      </c>
      <c r="VKL70" s="3">
        <f t="shared" si="216"/>
        <v>0</v>
      </c>
      <c r="VKM70" s="3">
        <f t="shared" si="216"/>
        <v>0</v>
      </c>
      <c r="VKN70" s="3">
        <f t="shared" si="216"/>
        <v>0</v>
      </c>
      <c r="VKO70" s="3">
        <f t="shared" si="216"/>
        <v>0</v>
      </c>
      <c r="VKP70" s="3">
        <f t="shared" si="216"/>
        <v>0</v>
      </c>
      <c r="VKQ70" s="3">
        <f t="shared" si="216"/>
        <v>0</v>
      </c>
      <c r="VKR70" s="3">
        <f t="shared" ref="VKR70:VNC70" si="217">SUM(VKR59:VKR68)</f>
        <v>0</v>
      </c>
      <c r="VKS70" s="3">
        <f t="shared" si="217"/>
        <v>0</v>
      </c>
      <c r="VKT70" s="3">
        <f t="shared" si="217"/>
        <v>0</v>
      </c>
      <c r="VKU70" s="3">
        <f t="shared" si="217"/>
        <v>0</v>
      </c>
      <c r="VKV70" s="3">
        <f t="shared" si="217"/>
        <v>0</v>
      </c>
      <c r="VKW70" s="3">
        <f t="shared" si="217"/>
        <v>0</v>
      </c>
      <c r="VKX70" s="3">
        <f t="shared" si="217"/>
        <v>0</v>
      </c>
      <c r="VKY70" s="3">
        <f t="shared" si="217"/>
        <v>0</v>
      </c>
      <c r="VKZ70" s="3">
        <f t="shared" si="217"/>
        <v>0</v>
      </c>
      <c r="VLA70" s="3">
        <f t="shared" si="217"/>
        <v>0</v>
      </c>
      <c r="VLB70" s="3">
        <f t="shared" si="217"/>
        <v>0</v>
      </c>
      <c r="VLC70" s="3">
        <f t="shared" si="217"/>
        <v>0</v>
      </c>
      <c r="VLD70" s="3">
        <f t="shared" si="217"/>
        <v>0</v>
      </c>
      <c r="VLE70" s="3">
        <f t="shared" si="217"/>
        <v>0</v>
      </c>
      <c r="VLF70" s="3">
        <f t="shared" si="217"/>
        <v>0</v>
      </c>
      <c r="VLG70" s="3">
        <f t="shared" si="217"/>
        <v>0</v>
      </c>
      <c r="VLH70" s="3">
        <f t="shared" si="217"/>
        <v>0</v>
      </c>
      <c r="VLI70" s="3">
        <f t="shared" si="217"/>
        <v>0</v>
      </c>
      <c r="VLJ70" s="3">
        <f t="shared" si="217"/>
        <v>0</v>
      </c>
      <c r="VLK70" s="3">
        <f t="shared" si="217"/>
        <v>0</v>
      </c>
      <c r="VLL70" s="3">
        <f t="shared" si="217"/>
        <v>0</v>
      </c>
      <c r="VLM70" s="3">
        <f t="shared" si="217"/>
        <v>0</v>
      </c>
      <c r="VLN70" s="3">
        <f t="shared" si="217"/>
        <v>0</v>
      </c>
      <c r="VLO70" s="3">
        <f t="shared" si="217"/>
        <v>0</v>
      </c>
      <c r="VLP70" s="3">
        <f t="shared" si="217"/>
        <v>0</v>
      </c>
      <c r="VLQ70" s="3">
        <f t="shared" si="217"/>
        <v>0</v>
      </c>
      <c r="VLR70" s="3">
        <f t="shared" si="217"/>
        <v>0</v>
      </c>
      <c r="VLS70" s="3">
        <f t="shared" si="217"/>
        <v>0</v>
      </c>
      <c r="VLT70" s="3">
        <f t="shared" si="217"/>
        <v>0</v>
      </c>
      <c r="VLU70" s="3">
        <f t="shared" si="217"/>
        <v>0</v>
      </c>
      <c r="VLV70" s="3">
        <f t="shared" si="217"/>
        <v>0</v>
      </c>
      <c r="VLW70" s="3">
        <f t="shared" si="217"/>
        <v>0</v>
      </c>
      <c r="VLX70" s="3">
        <f t="shared" si="217"/>
        <v>0</v>
      </c>
      <c r="VLY70" s="3">
        <f t="shared" si="217"/>
        <v>0</v>
      </c>
      <c r="VLZ70" s="3">
        <f t="shared" si="217"/>
        <v>0</v>
      </c>
      <c r="VMA70" s="3">
        <f t="shared" si="217"/>
        <v>0</v>
      </c>
      <c r="VMB70" s="3">
        <f t="shared" si="217"/>
        <v>0</v>
      </c>
      <c r="VMC70" s="3">
        <f t="shared" si="217"/>
        <v>0</v>
      </c>
      <c r="VMD70" s="3">
        <f t="shared" si="217"/>
        <v>0</v>
      </c>
      <c r="VME70" s="3">
        <f t="shared" si="217"/>
        <v>0</v>
      </c>
      <c r="VMF70" s="3">
        <f t="shared" si="217"/>
        <v>0</v>
      </c>
      <c r="VMG70" s="3">
        <f t="shared" si="217"/>
        <v>0</v>
      </c>
      <c r="VMH70" s="3">
        <f t="shared" si="217"/>
        <v>0</v>
      </c>
      <c r="VMI70" s="3">
        <f t="shared" si="217"/>
        <v>0</v>
      </c>
      <c r="VMJ70" s="3">
        <f t="shared" si="217"/>
        <v>0</v>
      </c>
      <c r="VMK70" s="3">
        <f t="shared" si="217"/>
        <v>0</v>
      </c>
      <c r="VML70" s="3">
        <f t="shared" si="217"/>
        <v>0</v>
      </c>
      <c r="VMM70" s="3">
        <f t="shared" si="217"/>
        <v>0</v>
      </c>
      <c r="VMN70" s="3">
        <f t="shared" si="217"/>
        <v>0</v>
      </c>
      <c r="VMO70" s="3">
        <f t="shared" si="217"/>
        <v>0</v>
      </c>
      <c r="VMP70" s="3">
        <f t="shared" si="217"/>
        <v>0</v>
      </c>
      <c r="VMQ70" s="3">
        <f t="shared" si="217"/>
        <v>0</v>
      </c>
      <c r="VMR70" s="3">
        <f t="shared" si="217"/>
        <v>0</v>
      </c>
      <c r="VMS70" s="3">
        <f t="shared" si="217"/>
        <v>0</v>
      </c>
      <c r="VMT70" s="3">
        <f t="shared" si="217"/>
        <v>0</v>
      </c>
      <c r="VMU70" s="3">
        <f t="shared" si="217"/>
        <v>0</v>
      </c>
      <c r="VMV70" s="3">
        <f t="shared" si="217"/>
        <v>0</v>
      </c>
      <c r="VMW70" s="3">
        <f t="shared" si="217"/>
        <v>0</v>
      </c>
      <c r="VMX70" s="3">
        <f t="shared" si="217"/>
        <v>0</v>
      </c>
      <c r="VMY70" s="3">
        <f t="shared" si="217"/>
        <v>0</v>
      </c>
      <c r="VMZ70" s="3">
        <f t="shared" si="217"/>
        <v>0</v>
      </c>
      <c r="VNA70" s="3">
        <f t="shared" si="217"/>
        <v>0</v>
      </c>
      <c r="VNB70" s="3">
        <f t="shared" si="217"/>
        <v>0</v>
      </c>
      <c r="VNC70" s="3">
        <f t="shared" si="217"/>
        <v>0</v>
      </c>
      <c r="VND70" s="3">
        <f t="shared" ref="VND70:VPO70" si="218">SUM(VND59:VND68)</f>
        <v>0</v>
      </c>
      <c r="VNE70" s="3">
        <f t="shared" si="218"/>
        <v>0</v>
      </c>
      <c r="VNF70" s="3">
        <f t="shared" si="218"/>
        <v>0</v>
      </c>
      <c r="VNG70" s="3">
        <f t="shared" si="218"/>
        <v>0</v>
      </c>
      <c r="VNH70" s="3">
        <f t="shared" si="218"/>
        <v>0</v>
      </c>
      <c r="VNI70" s="3">
        <f t="shared" si="218"/>
        <v>0</v>
      </c>
      <c r="VNJ70" s="3">
        <f t="shared" si="218"/>
        <v>0</v>
      </c>
      <c r="VNK70" s="3">
        <f t="shared" si="218"/>
        <v>0</v>
      </c>
      <c r="VNL70" s="3">
        <f t="shared" si="218"/>
        <v>0</v>
      </c>
      <c r="VNM70" s="3">
        <f t="shared" si="218"/>
        <v>0</v>
      </c>
      <c r="VNN70" s="3">
        <f t="shared" si="218"/>
        <v>0</v>
      </c>
      <c r="VNO70" s="3">
        <f t="shared" si="218"/>
        <v>0</v>
      </c>
      <c r="VNP70" s="3">
        <f t="shared" si="218"/>
        <v>0</v>
      </c>
      <c r="VNQ70" s="3">
        <f t="shared" si="218"/>
        <v>0</v>
      </c>
      <c r="VNR70" s="3">
        <f t="shared" si="218"/>
        <v>0</v>
      </c>
      <c r="VNS70" s="3">
        <f t="shared" si="218"/>
        <v>0</v>
      </c>
      <c r="VNT70" s="3">
        <f t="shared" si="218"/>
        <v>0</v>
      </c>
      <c r="VNU70" s="3">
        <f t="shared" si="218"/>
        <v>0</v>
      </c>
      <c r="VNV70" s="3">
        <f t="shared" si="218"/>
        <v>0</v>
      </c>
      <c r="VNW70" s="3">
        <f t="shared" si="218"/>
        <v>0</v>
      </c>
      <c r="VNX70" s="3">
        <f t="shared" si="218"/>
        <v>0</v>
      </c>
      <c r="VNY70" s="3">
        <f t="shared" si="218"/>
        <v>0</v>
      </c>
      <c r="VNZ70" s="3">
        <f t="shared" si="218"/>
        <v>0</v>
      </c>
      <c r="VOA70" s="3">
        <f t="shared" si="218"/>
        <v>0</v>
      </c>
      <c r="VOB70" s="3">
        <f t="shared" si="218"/>
        <v>0</v>
      </c>
      <c r="VOC70" s="3">
        <f t="shared" si="218"/>
        <v>0</v>
      </c>
      <c r="VOD70" s="3">
        <f t="shared" si="218"/>
        <v>0</v>
      </c>
      <c r="VOE70" s="3">
        <f t="shared" si="218"/>
        <v>0</v>
      </c>
      <c r="VOF70" s="3">
        <f t="shared" si="218"/>
        <v>0</v>
      </c>
      <c r="VOG70" s="3">
        <f t="shared" si="218"/>
        <v>0</v>
      </c>
      <c r="VOH70" s="3">
        <f t="shared" si="218"/>
        <v>0</v>
      </c>
      <c r="VOI70" s="3">
        <f t="shared" si="218"/>
        <v>0</v>
      </c>
      <c r="VOJ70" s="3">
        <f t="shared" si="218"/>
        <v>0</v>
      </c>
      <c r="VOK70" s="3">
        <f t="shared" si="218"/>
        <v>0</v>
      </c>
      <c r="VOL70" s="3">
        <f t="shared" si="218"/>
        <v>0</v>
      </c>
      <c r="VOM70" s="3">
        <f t="shared" si="218"/>
        <v>0</v>
      </c>
      <c r="VON70" s="3">
        <f t="shared" si="218"/>
        <v>0</v>
      </c>
      <c r="VOO70" s="3">
        <f t="shared" si="218"/>
        <v>0</v>
      </c>
      <c r="VOP70" s="3">
        <f t="shared" si="218"/>
        <v>0</v>
      </c>
      <c r="VOQ70" s="3">
        <f t="shared" si="218"/>
        <v>0</v>
      </c>
      <c r="VOR70" s="3">
        <f t="shared" si="218"/>
        <v>0</v>
      </c>
      <c r="VOS70" s="3">
        <f t="shared" si="218"/>
        <v>0</v>
      </c>
      <c r="VOT70" s="3">
        <f t="shared" si="218"/>
        <v>0</v>
      </c>
      <c r="VOU70" s="3">
        <f t="shared" si="218"/>
        <v>0</v>
      </c>
      <c r="VOV70" s="3">
        <f t="shared" si="218"/>
        <v>0</v>
      </c>
      <c r="VOW70" s="3">
        <f t="shared" si="218"/>
        <v>0</v>
      </c>
      <c r="VOX70" s="3">
        <f t="shared" si="218"/>
        <v>0</v>
      </c>
      <c r="VOY70" s="3">
        <f t="shared" si="218"/>
        <v>0</v>
      </c>
      <c r="VOZ70" s="3">
        <f t="shared" si="218"/>
        <v>0</v>
      </c>
      <c r="VPA70" s="3">
        <f t="shared" si="218"/>
        <v>0</v>
      </c>
      <c r="VPB70" s="3">
        <f t="shared" si="218"/>
        <v>0</v>
      </c>
      <c r="VPC70" s="3">
        <f t="shared" si="218"/>
        <v>0</v>
      </c>
      <c r="VPD70" s="3">
        <f t="shared" si="218"/>
        <v>0</v>
      </c>
      <c r="VPE70" s="3">
        <f t="shared" si="218"/>
        <v>0</v>
      </c>
      <c r="VPF70" s="3">
        <f t="shared" si="218"/>
        <v>0</v>
      </c>
      <c r="VPG70" s="3">
        <f t="shared" si="218"/>
        <v>0</v>
      </c>
      <c r="VPH70" s="3">
        <f t="shared" si="218"/>
        <v>0</v>
      </c>
      <c r="VPI70" s="3">
        <f t="shared" si="218"/>
        <v>0</v>
      </c>
      <c r="VPJ70" s="3">
        <f t="shared" si="218"/>
        <v>0</v>
      </c>
      <c r="VPK70" s="3">
        <f t="shared" si="218"/>
        <v>0</v>
      </c>
      <c r="VPL70" s="3">
        <f t="shared" si="218"/>
        <v>0</v>
      </c>
      <c r="VPM70" s="3">
        <f t="shared" si="218"/>
        <v>0</v>
      </c>
      <c r="VPN70" s="3">
        <f t="shared" si="218"/>
        <v>0</v>
      </c>
      <c r="VPO70" s="3">
        <f t="shared" si="218"/>
        <v>0</v>
      </c>
      <c r="VPP70" s="3">
        <f t="shared" ref="VPP70:VSA70" si="219">SUM(VPP59:VPP68)</f>
        <v>0</v>
      </c>
      <c r="VPQ70" s="3">
        <f t="shared" si="219"/>
        <v>0</v>
      </c>
      <c r="VPR70" s="3">
        <f t="shared" si="219"/>
        <v>0</v>
      </c>
      <c r="VPS70" s="3">
        <f t="shared" si="219"/>
        <v>0</v>
      </c>
      <c r="VPT70" s="3">
        <f t="shared" si="219"/>
        <v>0</v>
      </c>
      <c r="VPU70" s="3">
        <f t="shared" si="219"/>
        <v>0</v>
      </c>
      <c r="VPV70" s="3">
        <f t="shared" si="219"/>
        <v>0</v>
      </c>
      <c r="VPW70" s="3">
        <f t="shared" si="219"/>
        <v>0</v>
      </c>
      <c r="VPX70" s="3">
        <f t="shared" si="219"/>
        <v>0</v>
      </c>
      <c r="VPY70" s="3">
        <f t="shared" si="219"/>
        <v>0</v>
      </c>
      <c r="VPZ70" s="3">
        <f t="shared" si="219"/>
        <v>0</v>
      </c>
      <c r="VQA70" s="3">
        <f t="shared" si="219"/>
        <v>0</v>
      </c>
      <c r="VQB70" s="3">
        <f t="shared" si="219"/>
        <v>0</v>
      </c>
      <c r="VQC70" s="3">
        <f t="shared" si="219"/>
        <v>0</v>
      </c>
      <c r="VQD70" s="3">
        <f t="shared" si="219"/>
        <v>0</v>
      </c>
      <c r="VQE70" s="3">
        <f t="shared" si="219"/>
        <v>0</v>
      </c>
      <c r="VQF70" s="3">
        <f t="shared" si="219"/>
        <v>0</v>
      </c>
      <c r="VQG70" s="3">
        <f t="shared" si="219"/>
        <v>0</v>
      </c>
      <c r="VQH70" s="3">
        <f t="shared" si="219"/>
        <v>0</v>
      </c>
      <c r="VQI70" s="3">
        <f t="shared" si="219"/>
        <v>0</v>
      </c>
      <c r="VQJ70" s="3">
        <f t="shared" si="219"/>
        <v>0</v>
      </c>
      <c r="VQK70" s="3">
        <f t="shared" si="219"/>
        <v>0</v>
      </c>
      <c r="VQL70" s="3">
        <f t="shared" si="219"/>
        <v>0</v>
      </c>
      <c r="VQM70" s="3">
        <f t="shared" si="219"/>
        <v>0</v>
      </c>
      <c r="VQN70" s="3">
        <f t="shared" si="219"/>
        <v>0</v>
      </c>
      <c r="VQO70" s="3">
        <f t="shared" si="219"/>
        <v>0</v>
      </c>
      <c r="VQP70" s="3">
        <f t="shared" si="219"/>
        <v>0</v>
      </c>
      <c r="VQQ70" s="3">
        <f t="shared" si="219"/>
        <v>0</v>
      </c>
      <c r="VQR70" s="3">
        <f t="shared" si="219"/>
        <v>0</v>
      </c>
      <c r="VQS70" s="3">
        <f t="shared" si="219"/>
        <v>0</v>
      </c>
      <c r="VQT70" s="3">
        <f t="shared" si="219"/>
        <v>0</v>
      </c>
      <c r="VQU70" s="3">
        <f t="shared" si="219"/>
        <v>0</v>
      </c>
      <c r="VQV70" s="3">
        <f t="shared" si="219"/>
        <v>0</v>
      </c>
      <c r="VQW70" s="3">
        <f t="shared" si="219"/>
        <v>0</v>
      </c>
      <c r="VQX70" s="3">
        <f t="shared" si="219"/>
        <v>0</v>
      </c>
      <c r="VQY70" s="3">
        <f t="shared" si="219"/>
        <v>0</v>
      </c>
      <c r="VQZ70" s="3">
        <f t="shared" si="219"/>
        <v>0</v>
      </c>
      <c r="VRA70" s="3">
        <f t="shared" si="219"/>
        <v>0</v>
      </c>
      <c r="VRB70" s="3">
        <f t="shared" si="219"/>
        <v>0</v>
      </c>
      <c r="VRC70" s="3">
        <f t="shared" si="219"/>
        <v>0</v>
      </c>
      <c r="VRD70" s="3">
        <f t="shared" si="219"/>
        <v>0</v>
      </c>
      <c r="VRE70" s="3">
        <f t="shared" si="219"/>
        <v>0</v>
      </c>
      <c r="VRF70" s="3">
        <f t="shared" si="219"/>
        <v>0</v>
      </c>
      <c r="VRG70" s="3">
        <f t="shared" si="219"/>
        <v>0</v>
      </c>
      <c r="VRH70" s="3">
        <f t="shared" si="219"/>
        <v>0</v>
      </c>
      <c r="VRI70" s="3">
        <f t="shared" si="219"/>
        <v>0</v>
      </c>
      <c r="VRJ70" s="3">
        <f t="shared" si="219"/>
        <v>0</v>
      </c>
      <c r="VRK70" s="3">
        <f t="shared" si="219"/>
        <v>0</v>
      </c>
      <c r="VRL70" s="3">
        <f t="shared" si="219"/>
        <v>0</v>
      </c>
      <c r="VRM70" s="3">
        <f t="shared" si="219"/>
        <v>0</v>
      </c>
      <c r="VRN70" s="3">
        <f t="shared" si="219"/>
        <v>0</v>
      </c>
      <c r="VRO70" s="3">
        <f t="shared" si="219"/>
        <v>0</v>
      </c>
      <c r="VRP70" s="3">
        <f t="shared" si="219"/>
        <v>0</v>
      </c>
      <c r="VRQ70" s="3">
        <f t="shared" si="219"/>
        <v>0</v>
      </c>
      <c r="VRR70" s="3">
        <f t="shared" si="219"/>
        <v>0</v>
      </c>
      <c r="VRS70" s="3">
        <f t="shared" si="219"/>
        <v>0</v>
      </c>
      <c r="VRT70" s="3">
        <f t="shared" si="219"/>
        <v>0</v>
      </c>
      <c r="VRU70" s="3">
        <f t="shared" si="219"/>
        <v>0</v>
      </c>
      <c r="VRV70" s="3">
        <f t="shared" si="219"/>
        <v>0</v>
      </c>
      <c r="VRW70" s="3">
        <f t="shared" si="219"/>
        <v>0</v>
      </c>
      <c r="VRX70" s="3">
        <f t="shared" si="219"/>
        <v>0</v>
      </c>
      <c r="VRY70" s="3">
        <f t="shared" si="219"/>
        <v>0</v>
      </c>
      <c r="VRZ70" s="3">
        <f t="shared" si="219"/>
        <v>0</v>
      </c>
      <c r="VSA70" s="3">
        <f t="shared" si="219"/>
        <v>0</v>
      </c>
      <c r="VSB70" s="3">
        <f t="shared" ref="VSB70:VUM70" si="220">SUM(VSB59:VSB68)</f>
        <v>0</v>
      </c>
      <c r="VSC70" s="3">
        <f t="shared" si="220"/>
        <v>0</v>
      </c>
      <c r="VSD70" s="3">
        <f t="shared" si="220"/>
        <v>0</v>
      </c>
      <c r="VSE70" s="3">
        <f t="shared" si="220"/>
        <v>0</v>
      </c>
      <c r="VSF70" s="3">
        <f t="shared" si="220"/>
        <v>0</v>
      </c>
      <c r="VSG70" s="3">
        <f t="shared" si="220"/>
        <v>0</v>
      </c>
      <c r="VSH70" s="3">
        <f t="shared" si="220"/>
        <v>0</v>
      </c>
      <c r="VSI70" s="3">
        <f t="shared" si="220"/>
        <v>0</v>
      </c>
      <c r="VSJ70" s="3">
        <f t="shared" si="220"/>
        <v>0</v>
      </c>
      <c r="VSK70" s="3">
        <f t="shared" si="220"/>
        <v>0</v>
      </c>
      <c r="VSL70" s="3">
        <f t="shared" si="220"/>
        <v>0</v>
      </c>
      <c r="VSM70" s="3">
        <f t="shared" si="220"/>
        <v>0</v>
      </c>
      <c r="VSN70" s="3">
        <f t="shared" si="220"/>
        <v>0</v>
      </c>
      <c r="VSO70" s="3">
        <f t="shared" si="220"/>
        <v>0</v>
      </c>
      <c r="VSP70" s="3">
        <f t="shared" si="220"/>
        <v>0</v>
      </c>
      <c r="VSQ70" s="3">
        <f t="shared" si="220"/>
        <v>0</v>
      </c>
      <c r="VSR70" s="3">
        <f t="shared" si="220"/>
        <v>0</v>
      </c>
      <c r="VSS70" s="3">
        <f t="shared" si="220"/>
        <v>0</v>
      </c>
      <c r="VST70" s="3">
        <f t="shared" si="220"/>
        <v>0</v>
      </c>
      <c r="VSU70" s="3">
        <f t="shared" si="220"/>
        <v>0</v>
      </c>
      <c r="VSV70" s="3">
        <f t="shared" si="220"/>
        <v>0</v>
      </c>
      <c r="VSW70" s="3">
        <f t="shared" si="220"/>
        <v>0</v>
      </c>
      <c r="VSX70" s="3">
        <f t="shared" si="220"/>
        <v>0</v>
      </c>
      <c r="VSY70" s="3">
        <f t="shared" si="220"/>
        <v>0</v>
      </c>
      <c r="VSZ70" s="3">
        <f t="shared" si="220"/>
        <v>0</v>
      </c>
      <c r="VTA70" s="3">
        <f t="shared" si="220"/>
        <v>0</v>
      </c>
      <c r="VTB70" s="3">
        <f t="shared" si="220"/>
        <v>0</v>
      </c>
      <c r="VTC70" s="3">
        <f t="shared" si="220"/>
        <v>0</v>
      </c>
      <c r="VTD70" s="3">
        <f t="shared" si="220"/>
        <v>0</v>
      </c>
      <c r="VTE70" s="3">
        <f t="shared" si="220"/>
        <v>0</v>
      </c>
      <c r="VTF70" s="3">
        <f t="shared" si="220"/>
        <v>0</v>
      </c>
      <c r="VTG70" s="3">
        <f t="shared" si="220"/>
        <v>0</v>
      </c>
      <c r="VTH70" s="3">
        <f t="shared" si="220"/>
        <v>0</v>
      </c>
      <c r="VTI70" s="3">
        <f t="shared" si="220"/>
        <v>0</v>
      </c>
      <c r="VTJ70" s="3">
        <f t="shared" si="220"/>
        <v>0</v>
      </c>
      <c r="VTK70" s="3">
        <f t="shared" si="220"/>
        <v>0</v>
      </c>
      <c r="VTL70" s="3">
        <f t="shared" si="220"/>
        <v>0</v>
      </c>
      <c r="VTM70" s="3">
        <f t="shared" si="220"/>
        <v>0</v>
      </c>
      <c r="VTN70" s="3">
        <f t="shared" si="220"/>
        <v>0</v>
      </c>
      <c r="VTO70" s="3">
        <f t="shared" si="220"/>
        <v>0</v>
      </c>
      <c r="VTP70" s="3">
        <f t="shared" si="220"/>
        <v>0</v>
      </c>
      <c r="VTQ70" s="3">
        <f t="shared" si="220"/>
        <v>0</v>
      </c>
      <c r="VTR70" s="3">
        <f t="shared" si="220"/>
        <v>0</v>
      </c>
      <c r="VTS70" s="3">
        <f t="shared" si="220"/>
        <v>0</v>
      </c>
      <c r="VTT70" s="3">
        <f t="shared" si="220"/>
        <v>0</v>
      </c>
      <c r="VTU70" s="3">
        <f t="shared" si="220"/>
        <v>0</v>
      </c>
      <c r="VTV70" s="3">
        <f t="shared" si="220"/>
        <v>0</v>
      </c>
      <c r="VTW70" s="3">
        <f t="shared" si="220"/>
        <v>0</v>
      </c>
      <c r="VTX70" s="3">
        <f t="shared" si="220"/>
        <v>0</v>
      </c>
      <c r="VTY70" s="3">
        <f t="shared" si="220"/>
        <v>0</v>
      </c>
      <c r="VTZ70" s="3">
        <f t="shared" si="220"/>
        <v>0</v>
      </c>
      <c r="VUA70" s="3">
        <f t="shared" si="220"/>
        <v>0</v>
      </c>
      <c r="VUB70" s="3">
        <f t="shared" si="220"/>
        <v>0</v>
      </c>
      <c r="VUC70" s="3">
        <f t="shared" si="220"/>
        <v>0</v>
      </c>
      <c r="VUD70" s="3">
        <f t="shared" si="220"/>
        <v>0</v>
      </c>
      <c r="VUE70" s="3">
        <f t="shared" si="220"/>
        <v>0</v>
      </c>
      <c r="VUF70" s="3">
        <f t="shared" si="220"/>
        <v>0</v>
      </c>
      <c r="VUG70" s="3">
        <f t="shared" si="220"/>
        <v>0</v>
      </c>
      <c r="VUH70" s="3">
        <f t="shared" si="220"/>
        <v>0</v>
      </c>
      <c r="VUI70" s="3">
        <f t="shared" si="220"/>
        <v>0</v>
      </c>
      <c r="VUJ70" s="3">
        <f t="shared" si="220"/>
        <v>0</v>
      </c>
      <c r="VUK70" s="3">
        <f t="shared" si="220"/>
        <v>0</v>
      </c>
      <c r="VUL70" s="3">
        <f t="shared" si="220"/>
        <v>0</v>
      </c>
      <c r="VUM70" s="3">
        <f t="shared" si="220"/>
        <v>0</v>
      </c>
      <c r="VUN70" s="3">
        <f t="shared" ref="VUN70:VWY70" si="221">SUM(VUN59:VUN68)</f>
        <v>0</v>
      </c>
      <c r="VUO70" s="3">
        <f t="shared" si="221"/>
        <v>0</v>
      </c>
      <c r="VUP70" s="3">
        <f t="shared" si="221"/>
        <v>0</v>
      </c>
      <c r="VUQ70" s="3">
        <f t="shared" si="221"/>
        <v>0</v>
      </c>
      <c r="VUR70" s="3">
        <f t="shared" si="221"/>
        <v>0</v>
      </c>
      <c r="VUS70" s="3">
        <f t="shared" si="221"/>
        <v>0</v>
      </c>
      <c r="VUT70" s="3">
        <f t="shared" si="221"/>
        <v>0</v>
      </c>
      <c r="VUU70" s="3">
        <f t="shared" si="221"/>
        <v>0</v>
      </c>
      <c r="VUV70" s="3">
        <f t="shared" si="221"/>
        <v>0</v>
      </c>
      <c r="VUW70" s="3">
        <f t="shared" si="221"/>
        <v>0</v>
      </c>
      <c r="VUX70" s="3">
        <f t="shared" si="221"/>
        <v>0</v>
      </c>
      <c r="VUY70" s="3">
        <f t="shared" si="221"/>
        <v>0</v>
      </c>
      <c r="VUZ70" s="3">
        <f t="shared" si="221"/>
        <v>0</v>
      </c>
      <c r="VVA70" s="3">
        <f t="shared" si="221"/>
        <v>0</v>
      </c>
      <c r="VVB70" s="3">
        <f t="shared" si="221"/>
        <v>0</v>
      </c>
      <c r="VVC70" s="3">
        <f t="shared" si="221"/>
        <v>0</v>
      </c>
      <c r="VVD70" s="3">
        <f t="shared" si="221"/>
        <v>0</v>
      </c>
      <c r="VVE70" s="3">
        <f t="shared" si="221"/>
        <v>0</v>
      </c>
      <c r="VVF70" s="3">
        <f t="shared" si="221"/>
        <v>0</v>
      </c>
      <c r="VVG70" s="3">
        <f t="shared" si="221"/>
        <v>0</v>
      </c>
      <c r="VVH70" s="3">
        <f t="shared" si="221"/>
        <v>0</v>
      </c>
      <c r="VVI70" s="3">
        <f t="shared" si="221"/>
        <v>0</v>
      </c>
      <c r="VVJ70" s="3">
        <f t="shared" si="221"/>
        <v>0</v>
      </c>
      <c r="VVK70" s="3">
        <f t="shared" si="221"/>
        <v>0</v>
      </c>
      <c r="VVL70" s="3">
        <f t="shared" si="221"/>
        <v>0</v>
      </c>
      <c r="VVM70" s="3">
        <f t="shared" si="221"/>
        <v>0</v>
      </c>
      <c r="VVN70" s="3">
        <f t="shared" si="221"/>
        <v>0</v>
      </c>
      <c r="VVO70" s="3">
        <f t="shared" si="221"/>
        <v>0</v>
      </c>
      <c r="VVP70" s="3">
        <f t="shared" si="221"/>
        <v>0</v>
      </c>
      <c r="VVQ70" s="3">
        <f t="shared" si="221"/>
        <v>0</v>
      </c>
      <c r="VVR70" s="3">
        <f t="shared" si="221"/>
        <v>0</v>
      </c>
      <c r="VVS70" s="3">
        <f t="shared" si="221"/>
        <v>0</v>
      </c>
      <c r="VVT70" s="3">
        <f t="shared" si="221"/>
        <v>0</v>
      </c>
      <c r="VVU70" s="3">
        <f t="shared" si="221"/>
        <v>0</v>
      </c>
      <c r="VVV70" s="3">
        <f t="shared" si="221"/>
        <v>0</v>
      </c>
      <c r="VVW70" s="3">
        <f t="shared" si="221"/>
        <v>0</v>
      </c>
      <c r="VVX70" s="3">
        <f t="shared" si="221"/>
        <v>0</v>
      </c>
      <c r="VVY70" s="3">
        <f t="shared" si="221"/>
        <v>0</v>
      </c>
      <c r="VVZ70" s="3">
        <f t="shared" si="221"/>
        <v>0</v>
      </c>
      <c r="VWA70" s="3">
        <f t="shared" si="221"/>
        <v>0</v>
      </c>
      <c r="VWB70" s="3">
        <f t="shared" si="221"/>
        <v>0</v>
      </c>
      <c r="VWC70" s="3">
        <f t="shared" si="221"/>
        <v>0</v>
      </c>
      <c r="VWD70" s="3">
        <f t="shared" si="221"/>
        <v>0</v>
      </c>
      <c r="VWE70" s="3">
        <f t="shared" si="221"/>
        <v>0</v>
      </c>
      <c r="VWF70" s="3">
        <f t="shared" si="221"/>
        <v>0</v>
      </c>
      <c r="VWG70" s="3">
        <f t="shared" si="221"/>
        <v>0</v>
      </c>
      <c r="VWH70" s="3">
        <f t="shared" si="221"/>
        <v>0</v>
      </c>
      <c r="VWI70" s="3">
        <f t="shared" si="221"/>
        <v>0</v>
      </c>
      <c r="VWJ70" s="3">
        <f t="shared" si="221"/>
        <v>0</v>
      </c>
      <c r="VWK70" s="3">
        <f t="shared" si="221"/>
        <v>0</v>
      </c>
      <c r="VWL70" s="3">
        <f t="shared" si="221"/>
        <v>0</v>
      </c>
      <c r="VWM70" s="3">
        <f t="shared" si="221"/>
        <v>0</v>
      </c>
      <c r="VWN70" s="3">
        <f t="shared" si="221"/>
        <v>0</v>
      </c>
      <c r="VWO70" s="3">
        <f t="shared" si="221"/>
        <v>0</v>
      </c>
      <c r="VWP70" s="3">
        <f t="shared" si="221"/>
        <v>0</v>
      </c>
      <c r="VWQ70" s="3">
        <f t="shared" si="221"/>
        <v>0</v>
      </c>
      <c r="VWR70" s="3">
        <f t="shared" si="221"/>
        <v>0</v>
      </c>
      <c r="VWS70" s="3">
        <f t="shared" si="221"/>
        <v>0</v>
      </c>
      <c r="VWT70" s="3">
        <f t="shared" si="221"/>
        <v>0</v>
      </c>
      <c r="VWU70" s="3">
        <f t="shared" si="221"/>
        <v>0</v>
      </c>
      <c r="VWV70" s="3">
        <f t="shared" si="221"/>
        <v>0</v>
      </c>
      <c r="VWW70" s="3">
        <f t="shared" si="221"/>
        <v>0</v>
      </c>
      <c r="VWX70" s="3">
        <f t="shared" si="221"/>
        <v>0</v>
      </c>
      <c r="VWY70" s="3">
        <f t="shared" si="221"/>
        <v>0</v>
      </c>
      <c r="VWZ70" s="3">
        <f t="shared" ref="VWZ70:VZK70" si="222">SUM(VWZ59:VWZ68)</f>
        <v>0</v>
      </c>
      <c r="VXA70" s="3">
        <f t="shared" si="222"/>
        <v>0</v>
      </c>
      <c r="VXB70" s="3">
        <f t="shared" si="222"/>
        <v>0</v>
      </c>
      <c r="VXC70" s="3">
        <f t="shared" si="222"/>
        <v>0</v>
      </c>
      <c r="VXD70" s="3">
        <f t="shared" si="222"/>
        <v>0</v>
      </c>
      <c r="VXE70" s="3">
        <f t="shared" si="222"/>
        <v>0</v>
      </c>
      <c r="VXF70" s="3">
        <f t="shared" si="222"/>
        <v>0</v>
      </c>
      <c r="VXG70" s="3">
        <f t="shared" si="222"/>
        <v>0</v>
      </c>
      <c r="VXH70" s="3">
        <f t="shared" si="222"/>
        <v>0</v>
      </c>
      <c r="VXI70" s="3">
        <f t="shared" si="222"/>
        <v>0</v>
      </c>
      <c r="VXJ70" s="3">
        <f t="shared" si="222"/>
        <v>0</v>
      </c>
      <c r="VXK70" s="3">
        <f t="shared" si="222"/>
        <v>0</v>
      </c>
      <c r="VXL70" s="3">
        <f t="shared" si="222"/>
        <v>0</v>
      </c>
      <c r="VXM70" s="3">
        <f t="shared" si="222"/>
        <v>0</v>
      </c>
      <c r="VXN70" s="3">
        <f t="shared" si="222"/>
        <v>0</v>
      </c>
      <c r="VXO70" s="3">
        <f t="shared" si="222"/>
        <v>0</v>
      </c>
      <c r="VXP70" s="3">
        <f t="shared" si="222"/>
        <v>0</v>
      </c>
      <c r="VXQ70" s="3">
        <f t="shared" si="222"/>
        <v>0</v>
      </c>
      <c r="VXR70" s="3">
        <f t="shared" si="222"/>
        <v>0</v>
      </c>
      <c r="VXS70" s="3">
        <f t="shared" si="222"/>
        <v>0</v>
      </c>
      <c r="VXT70" s="3">
        <f t="shared" si="222"/>
        <v>0</v>
      </c>
      <c r="VXU70" s="3">
        <f t="shared" si="222"/>
        <v>0</v>
      </c>
      <c r="VXV70" s="3">
        <f t="shared" si="222"/>
        <v>0</v>
      </c>
      <c r="VXW70" s="3">
        <f t="shared" si="222"/>
        <v>0</v>
      </c>
      <c r="VXX70" s="3">
        <f t="shared" si="222"/>
        <v>0</v>
      </c>
      <c r="VXY70" s="3">
        <f t="shared" si="222"/>
        <v>0</v>
      </c>
      <c r="VXZ70" s="3">
        <f t="shared" si="222"/>
        <v>0</v>
      </c>
      <c r="VYA70" s="3">
        <f t="shared" si="222"/>
        <v>0</v>
      </c>
      <c r="VYB70" s="3">
        <f t="shared" si="222"/>
        <v>0</v>
      </c>
      <c r="VYC70" s="3">
        <f t="shared" si="222"/>
        <v>0</v>
      </c>
      <c r="VYD70" s="3">
        <f t="shared" si="222"/>
        <v>0</v>
      </c>
      <c r="VYE70" s="3">
        <f t="shared" si="222"/>
        <v>0</v>
      </c>
      <c r="VYF70" s="3">
        <f t="shared" si="222"/>
        <v>0</v>
      </c>
      <c r="VYG70" s="3">
        <f t="shared" si="222"/>
        <v>0</v>
      </c>
      <c r="VYH70" s="3">
        <f t="shared" si="222"/>
        <v>0</v>
      </c>
      <c r="VYI70" s="3">
        <f t="shared" si="222"/>
        <v>0</v>
      </c>
      <c r="VYJ70" s="3">
        <f t="shared" si="222"/>
        <v>0</v>
      </c>
      <c r="VYK70" s="3">
        <f t="shared" si="222"/>
        <v>0</v>
      </c>
      <c r="VYL70" s="3">
        <f t="shared" si="222"/>
        <v>0</v>
      </c>
      <c r="VYM70" s="3">
        <f t="shared" si="222"/>
        <v>0</v>
      </c>
      <c r="VYN70" s="3">
        <f t="shared" si="222"/>
        <v>0</v>
      </c>
      <c r="VYO70" s="3">
        <f t="shared" si="222"/>
        <v>0</v>
      </c>
      <c r="VYP70" s="3">
        <f t="shared" si="222"/>
        <v>0</v>
      </c>
      <c r="VYQ70" s="3">
        <f t="shared" si="222"/>
        <v>0</v>
      </c>
      <c r="VYR70" s="3">
        <f t="shared" si="222"/>
        <v>0</v>
      </c>
      <c r="VYS70" s="3">
        <f t="shared" si="222"/>
        <v>0</v>
      </c>
      <c r="VYT70" s="3">
        <f t="shared" si="222"/>
        <v>0</v>
      </c>
      <c r="VYU70" s="3">
        <f t="shared" si="222"/>
        <v>0</v>
      </c>
      <c r="VYV70" s="3">
        <f t="shared" si="222"/>
        <v>0</v>
      </c>
      <c r="VYW70" s="3">
        <f t="shared" si="222"/>
        <v>0</v>
      </c>
      <c r="VYX70" s="3">
        <f t="shared" si="222"/>
        <v>0</v>
      </c>
      <c r="VYY70" s="3">
        <f t="shared" si="222"/>
        <v>0</v>
      </c>
      <c r="VYZ70" s="3">
        <f t="shared" si="222"/>
        <v>0</v>
      </c>
      <c r="VZA70" s="3">
        <f t="shared" si="222"/>
        <v>0</v>
      </c>
      <c r="VZB70" s="3">
        <f t="shared" si="222"/>
        <v>0</v>
      </c>
      <c r="VZC70" s="3">
        <f t="shared" si="222"/>
        <v>0</v>
      </c>
      <c r="VZD70" s="3">
        <f t="shared" si="222"/>
        <v>0</v>
      </c>
      <c r="VZE70" s="3">
        <f t="shared" si="222"/>
        <v>0</v>
      </c>
      <c r="VZF70" s="3">
        <f t="shared" si="222"/>
        <v>0</v>
      </c>
      <c r="VZG70" s="3">
        <f t="shared" si="222"/>
        <v>0</v>
      </c>
      <c r="VZH70" s="3">
        <f t="shared" si="222"/>
        <v>0</v>
      </c>
      <c r="VZI70" s="3">
        <f t="shared" si="222"/>
        <v>0</v>
      </c>
      <c r="VZJ70" s="3">
        <f t="shared" si="222"/>
        <v>0</v>
      </c>
      <c r="VZK70" s="3">
        <f t="shared" si="222"/>
        <v>0</v>
      </c>
      <c r="VZL70" s="3">
        <f t="shared" ref="VZL70:WBW70" si="223">SUM(VZL59:VZL68)</f>
        <v>0</v>
      </c>
      <c r="VZM70" s="3">
        <f t="shared" si="223"/>
        <v>0</v>
      </c>
      <c r="VZN70" s="3">
        <f t="shared" si="223"/>
        <v>0</v>
      </c>
      <c r="VZO70" s="3">
        <f t="shared" si="223"/>
        <v>0</v>
      </c>
      <c r="VZP70" s="3">
        <f t="shared" si="223"/>
        <v>0</v>
      </c>
      <c r="VZQ70" s="3">
        <f t="shared" si="223"/>
        <v>0</v>
      </c>
      <c r="VZR70" s="3">
        <f t="shared" si="223"/>
        <v>0</v>
      </c>
      <c r="VZS70" s="3">
        <f t="shared" si="223"/>
        <v>0</v>
      </c>
      <c r="VZT70" s="3">
        <f t="shared" si="223"/>
        <v>0</v>
      </c>
      <c r="VZU70" s="3">
        <f t="shared" si="223"/>
        <v>0</v>
      </c>
      <c r="VZV70" s="3">
        <f t="shared" si="223"/>
        <v>0</v>
      </c>
      <c r="VZW70" s="3">
        <f t="shared" si="223"/>
        <v>0</v>
      </c>
      <c r="VZX70" s="3">
        <f t="shared" si="223"/>
        <v>0</v>
      </c>
      <c r="VZY70" s="3">
        <f t="shared" si="223"/>
        <v>0</v>
      </c>
      <c r="VZZ70" s="3">
        <f t="shared" si="223"/>
        <v>0</v>
      </c>
      <c r="WAA70" s="3">
        <f t="shared" si="223"/>
        <v>0</v>
      </c>
      <c r="WAB70" s="3">
        <f t="shared" si="223"/>
        <v>0</v>
      </c>
      <c r="WAC70" s="3">
        <f t="shared" si="223"/>
        <v>0</v>
      </c>
      <c r="WAD70" s="3">
        <f t="shared" si="223"/>
        <v>0</v>
      </c>
      <c r="WAE70" s="3">
        <f t="shared" si="223"/>
        <v>0</v>
      </c>
      <c r="WAF70" s="3">
        <f t="shared" si="223"/>
        <v>0</v>
      </c>
      <c r="WAG70" s="3">
        <f t="shared" si="223"/>
        <v>0</v>
      </c>
      <c r="WAH70" s="3">
        <f t="shared" si="223"/>
        <v>0</v>
      </c>
      <c r="WAI70" s="3">
        <f t="shared" si="223"/>
        <v>0</v>
      </c>
      <c r="WAJ70" s="3">
        <f t="shared" si="223"/>
        <v>0</v>
      </c>
      <c r="WAK70" s="3">
        <f t="shared" si="223"/>
        <v>0</v>
      </c>
      <c r="WAL70" s="3">
        <f t="shared" si="223"/>
        <v>0</v>
      </c>
      <c r="WAM70" s="3">
        <f t="shared" si="223"/>
        <v>0</v>
      </c>
      <c r="WAN70" s="3">
        <f t="shared" si="223"/>
        <v>0</v>
      </c>
      <c r="WAO70" s="3">
        <f t="shared" si="223"/>
        <v>0</v>
      </c>
      <c r="WAP70" s="3">
        <f t="shared" si="223"/>
        <v>0</v>
      </c>
      <c r="WAQ70" s="3">
        <f t="shared" si="223"/>
        <v>0</v>
      </c>
      <c r="WAR70" s="3">
        <f t="shared" si="223"/>
        <v>0</v>
      </c>
      <c r="WAS70" s="3">
        <f t="shared" si="223"/>
        <v>0</v>
      </c>
      <c r="WAT70" s="3">
        <f t="shared" si="223"/>
        <v>0</v>
      </c>
      <c r="WAU70" s="3">
        <f t="shared" si="223"/>
        <v>0</v>
      </c>
      <c r="WAV70" s="3">
        <f t="shared" si="223"/>
        <v>0</v>
      </c>
      <c r="WAW70" s="3">
        <f t="shared" si="223"/>
        <v>0</v>
      </c>
      <c r="WAX70" s="3">
        <f t="shared" si="223"/>
        <v>0</v>
      </c>
      <c r="WAY70" s="3">
        <f t="shared" si="223"/>
        <v>0</v>
      </c>
      <c r="WAZ70" s="3">
        <f t="shared" si="223"/>
        <v>0</v>
      </c>
      <c r="WBA70" s="3">
        <f t="shared" si="223"/>
        <v>0</v>
      </c>
      <c r="WBB70" s="3">
        <f t="shared" si="223"/>
        <v>0</v>
      </c>
      <c r="WBC70" s="3">
        <f t="shared" si="223"/>
        <v>0</v>
      </c>
      <c r="WBD70" s="3">
        <f t="shared" si="223"/>
        <v>0</v>
      </c>
      <c r="WBE70" s="3">
        <f t="shared" si="223"/>
        <v>0</v>
      </c>
      <c r="WBF70" s="3">
        <f t="shared" si="223"/>
        <v>0</v>
      </c>
      <c r="WBG70" s="3">
        <f t="shared" si="223"/>
        <v>0</v>
      </c>
      <c r="WBH70" s="3">
        <f t="shared" si="223"/>
        <v>0</v>
      </c>
      <c r="WBI70" s="3">
        <f t="shared" si="223"/>
        <v>0</v>
      </c>
      <c r="WBJ70" s="3">
        <f t="shared" si="223"/>
        <v>0</v>
      </c>
      <c r="WBK70" s="3">
        <f t="shared" si="223"/>
        <v>0</v>
      </c>
      <c r="WBL70" s="3">
        <f t="shared" si="223"/>
        <v>0</v>
      </c>
      <c r="WBM70" s="3">
        <f t="shared" si="223"/>
        <v>0</v>
      </c>
      <c r="WBN70" s="3">
        <f t="shared" si="223"/>
        <v>0</v>
      </c>
      <c r="WBO70" s="3">
        <f t="shared" si="223"/>
        <v>0</v>
      </c>
      <c r="WBP70" s="3">
        <f t="shared" si="223"/>
        <v>0</v>
      </c>
      <c r="WBQ70" s="3">
        <f t="shared" si="223"/>
        <v>0</v>
      </c>
      <c r="WBR70" s="3">
        <f t="shared" si="223"/>
        <v>0</v>
      </c>
      <c r="WBS70" s="3">
        <f t="shared" si="223"/>
        <v>0</v>
      </c>
      <c r="WBT70" s="3">
        <f t="shared" si="223"/>
        <v>0</v>
      </c>
      <c r="WBU70" s="3">
        <f t="shared" si="223"/>
        <v>0</v>
      </c>
      <c r="WBV70" s="3">
        <f t="shared" si="223"/>
        <v>0</v>
      </c>
      <c r="WBW70" s="3">
        <f t="shared" si="223"/>
        <v>0</v>
      </c>
      <c r="WBX70" s="3">
        <f t="shared" ref="WBX70:WEI70" si="224">SUM(WBX59:WBX68)</f>
        <v>0</v>
      </c>
      <c r="WBY70" s="3">
        <f t="shared" si="224"/>
        <v>0</v>
      </c>
      <c r="WBZ70" s="3">
        <f t="shared" si="224"/>
        <v>0</v>
      </c>
      <c r="WCA70" s="3">
        <f t="shared" si="224"/>
        <v>0</v>
      </c>
      <c r="WCB70" s="3">
        <f t="shared" si="224"/>
        <v>0</v>
      </c>
      <c r="WCC70" s="3">
        <f t="shared" si="224"/>
        <v>0</v>
      </c>
      <c r="WCD70" s="3">
        <f t="shared" si="224"/>
        <v>0</v>
      </c>
      <c r="WCE70" s="3">
        <f t="shared" si="224"/>
        <v>0</v>
      </c>
      <c r="WCF70" s="3">
        <f t="shared" si="224"/>
        <v>0</v>
      </c>
      <c r="WCG70" s="3">
        <f t="shared" si="224"/>
        <v>0</v>
      </c>
      <c r="WCH70" s="3">
        <f t="shared" si="224"/>
        <v>0</v>
      </c>
      <c r="WCI70" s="3">
        <f t="shared" si="224"/>
        <v>0</v>
      </c>
      <c r="WCJ70" s="3">
        <f t="shared" si="224"/>
        <v>0</v>
      </c>
      <c r="WCK70" s="3">
        <f t="shared" si="224"/>
        <v>0</v>
      </c>
      <c r="WCL70" s="3">
        <f t="shared" si="224"/>
        <v>0</v>
      </c>
      <c r="WCM70" s="3">
        <f t="shared" si="224"/>
        <v>0</v>
      </c>
      <c r="WCN70" s="3">
        <f t="shared" si="224"/>
        <v>0</v>
      </c>
      <c r="WCO70" s="3">
        <f t="shared" si="224"/>
        <v>0</v>
      </c>
      <c r="WCP70" s="3">
        <f t="shared" si="224"/>
        <v>0</v>
      </c>
      <c r="WCQ70" s="3">
        <f t="shared" si="224"/>
        <v>0</v>
      </c>
      <c r="WCR70" s="3">
        <f t="shared" si="224"/>
        <v>0</v>
      </c>
      <c r="WCS70" s="3">
        <f t="shared" si="224"/>
        <v>0</v>
      </c>
      <c r="WCT70" s="3">
        <f t="shared" si="224"/>
        <v>0</v>
      </c>
      <c r="WCU70" s="3">
        <f t="shared" si="224"/>
        <v>0</v>
      </c>
      <c r="WCV70" s="3">
        <f t="shared" si="224"/>
        <v>0</v>
      </c>
      <c r="WCW70" s="3">
        <f t="shared" si="224"/>
        <v>0</v>
      </c>
      <c r="WCX70" s="3">
        <f t="shared" si="224"/>
        <v>0</v>
      </c>
      <c r="WCY70" s="3">
        <f t="shared" si="224"/>
        <v>0</v>
      </c>
      <c r="WCZ70" s="3">
        <f t="shared" si="224"/>
        <v>0</v>
      </c>
      <c r="WDA70" s="3">
        <f t="shared" si="224"/>
        <v>0</v>
      </c>
      <c r="WDB70" s="3">
        <f t="shared" si="224"/>
        <v>0</v>
      </c>
      <c r="WDC70" s="3">
        <f t="shared" si="224"/>
        <v>0</v>
      </c>
      <c r="WDD70" s="3">
        <f t="shared" si="224"/>
        <v>0</v>
      </c>
      <c r="WDE70" s="3">
        <f t="shared" si="224"/>
        <v>0</v>
      </c>
      <c r="WDF70" s="3">
        <f t="shared" si="224"/>
        <v>0</v>
      </c>
      <c r="WDG70" s="3">
        <f t="shared" si="224"/>
        <v>0</v>
      </c>
      <c r="WDH70" s="3">
        <f t="shared" si="224"/>
        <v>0</v>
      </c>
      <c r="WDI70" s="3">
        <f t="shared" si="224"/>
        <v>0</v>
      </c>
      <c r="WDJ70" s="3">
        <f t="shared" si="224"/>
        <v>0</v>
      </c>
      <c r="WDK70" s="3">
        <f t="shared" si="224"/>
        <v>0</v>
      </c>
      <c r="WDL70" s="3">
        <f t="shared" si="224"/>
        <v>0</v>
      </c>
      <c r="WDM70" s="3">
        <f t="shared" si="224"/>
        <v>0</v>
      </c>
      <c r="WDN70" s="3">
        <f t="shared" si="224"/>
        <v>0</v>
      </c>
      <c r="WDO70" s="3">
        <f t="shared" si="224"/>
        <v>0</v>
      </c>
      <c r="WDP70" s="3">
        <f t="shared" si="224"/>
        <v>0</v>
      </c>
      <c r="WDQ70" s="3">
        <f t="shared" si="224"/>
        <v>0</v>
      </c>
      <c r="WDR70" s="3">
        <f t="shared" si="224"/>
        <v>0</v>
      </c>
      <c r="WDS70" s="3">
        <f t="shared" si="224"/>
        <v>0</v>
      </c>
      <c r="WDT70" s="3">
        <f t="shared" si="224"/>
        <v>0</v>
      </c>
      <c r="WDU70" s="3">
        <f t="shared" si="224"/>
        <v>0</v>
      </c>
      <c r="WDV70" s="3">
        <f t="shared" si="224"/>
        <v>0</v>
      </c>
      <c r="WDW70" s="3">
        <f t="shared" si="224"/>
        <v>0</v>
      </c>
      <c r="WDX70" s="3">
        <f t="shared" si="224"/>
        <v>0</v>
      </c>
      <c r="WDY70" s="3">
        <f t="shared" si="224"/>
        <v>0</v>
      </c>
      <c r="WDZ70" s="3">
        <f t="shared" si="224"/>
        <v>0</v>
      </c>
      <c r="WEA70" s="3">
        <f t="shared" si="224"/>
        <v>0</v>
      </c>
      <c r="WEB70" s="3">
        <f t="shared" si="224"/>
        <v>0</v>
      </c>
      <c r="WEC70" s="3">
        <f t="shared" si="224"/>
        <v>0</v>
      </c>
      <c r="WED70" s="3">
        <f t="shared" si="224"/>
        <v>0</v>
      </c>
      <c r="WEE70" s="3">
        <f t="shared" si="224"/>
        <v>0</v>
      </c>
      <c r="WEF70" s="3">
        <f t="shared" si="224"/>
        <v>0</v>
      </c>
      <c r="WEG70" s="3">
        <f t="shared" si="224"/>
        <v>0</v>
      </c>
      <c r="WEH70" s="3">
        <f t="shared" si="224"/>
        <v>0</v>
      </c>
      <c r="WEI70" s="3">
        <f t="shared" si="224"/>
        <v>0</v>
      </c>
      <c r="WEJ70" s="3">
        <f t="shared" ref="WEJ70:WGU70" si="225">SUM(WEJ59:WEJ68)</f>
        <v>0</v>
      </c>
      <c r="WEK70" s="3">
        <f t="shared" si="225"/>
        <v>0</v>
      </c>
      <c r="WEL70" s="3">
        <f t="shared" si="225"/>
        <v>0</v>
      </c>
      <c r="WEM70" s="3">
        <f t="shared" si="225"/>
        <v>0</v>
      </c>
      <c r="WEN70" s="3">
        <f t="shared" si="225"/>
        <v>0</v>
      </c>
      <c r="WEO70" s="3">
        <f t="shared" si="225"/>
        <v>0</v>
      </c>
      <c r="WEP70" s="3">
        <f t="shared" si="225"/>
        <v>0</v>
      </c>
      <c r="WEQ70" s="3">
        <f t="shared" si="225"/>
        <v>0</v>
      </c>
      <c r="WER70" s="3">
        <f t="shared" si="225"/>
        <v>0</v>
      </c>
      <c r="WES70" s="3">
        <f t="shared" si="225"/>
        <v>0</v>
      </c>
      <c r="WET70" s="3">
        <f t="shared" si="225"/>
        <v>0</v>
      </c>
      <c r="WEU70" s="3">
        <f t="shared" si="225"/>
        <v>0</v>
      </c>
      <c r="WEV70" s="3">
        <f t="shared" si="225"/>
        <v>0</v>
      </c>
      <c r="WEW70" s="3">
        <f t="shared" si="225"/>
        <v>0</v>
      </c>
      <c r="WEX70" s="3">
        <f t="shared" si="225"/>
        <v>0</v>
      </c>
      <c r="WEY70" s="3">
        <f t="shared" si="225"/>
        <v>0</v>
      </c>
      <c r="WEZ70" s="3">
        <f t="shared" si="225"/>
        <v>0</v>
      </c>
      <c r="WFA70" s="3">
        <f t="shared" si="225"/>
        <v>0</v>
      </c>
      <c r="WFB70" s="3">
        <f t="shared" si="225"/>
        <v>0</v>
      </c>
      <c r="WFC70" s="3">
        <f t="shared" si="225"/>
        <v>0</v>
      </c>
      <c r="WFD70" s="3">
        <f t="shared" si="225"/>
        <v>0</v>
      </c>
      <c r="WFE70" s="3">
        <f t="shared" si="225"/>
        <v>0</v>
      </c>
      <c r="WFF70" s="3">
        <f t="shared" si="225"/>
        <v>0</v>
      </c>
      <c r="WFG70" s="3">
        <f t="shared" si="225"/>
        <v>0</v>
      </c>
      <c r="WFH70" s="3">
        <f t="shared" si="225"/>
        <v>0</v>
      </c>
      <c r="WFI70" s="3">
        <f t="shared" si="225"/>
        <v>0</v>
      </c>
      <c r="WFJ70" s="3">
        <f t="shared" si="225"/>
        <v>0</v>
      </c>
      <c r="WFK70" s="3">
        <f t="shared" si="225"/>
        <v>0</v>
      </c>
      <c r="WFL70" s="3">
        <f t="shared" si="225"/>
        <v>0</v>
      </c>
      <c r="WFM70" s="3">
        <f t="shared" si="225"/>
        <v>0</v>
      </c>
      <c r="WFN70" s="3">
        <f t="shared" si="225"/>
        <v>0</v>
      </c>
      <c r="WFO70" s="3">
        <f t="shared" si="225"/>
        <v>0</v>
      </c>
      <c r="WFP70" s="3">
        <f t="shared" si="225"/>
        <v>0</v>
      </c>
      <c r="WFQ70" s="3">
        <f t="shared" si="225"/>
        <v>0</v>
      </c>
      <c r="WFR70" s="3">
        <f t="shared" si="225"/>
        <v>0</v>
      </c>
      <c r="WFS70" s="3">
        <f t="shared" si="225"/>
        <v>0</v>
      </c>
      <c r="WFT70" s="3">
        <f t="shared" si="225"/>
        <v>0</v>
      </c>
      <c r="WFU70" s="3">
        <f t="shared" si="225"/>
        <v>0</v>
      </c>
      <c r="WFV70" s="3">
        <f t="shared" si="225"/>
        <v>0</v>
      </c>
      <c r="WFW70" s="3">
        <f t="shared" si="225"/>
        <v>0</v>
      </c>
      <c r="WFX70" s="3">
        <f t="shared" si="225"/>
        <v>0</v>
      </c>
      <c r="WFY70" s="3">
        <f t="shared" si="225"/>
        <v>0</v>
      </c>
      <c r="WFZ70" s="3">
        <f t="shared" si="225"/>
        <v>0</v>
      </c>
      <c r="WGA70" s="3">
        <f t="shared" si="225"/>
        <v>0</v>
      </c>
      <c r="WGB70" s="3">
        <f t="shared" si="225"/>
        <v>0</v>
      </c>
      <c r="WGC70" s="3">
        <f t="shared" si="225"/>
        <v>0</v>
      </c>
      <c r="WGD70" s="3">
        <f t="shared" si="225"/>
        <v>0</v>
      </c>
      <c r="WGE70" s="3">
        <f t="shared" si="225"/>
        <v>0</v>
      </c>
      <c r="WGF70" s="3">
        <f t="shared" si="225"/>
        <v>0</v>
      </c>
      <c r="WGG70" s="3">
        <f t="shared" si="225"/>
        <v>0</v>
      </c>
      <c r="WGH70" s="3">
        <f t="shared" si="225"/>
        <v>0</v>
      </c>
      <c r="WGI70" s="3">
        <f t="shared" si="225"/>
        <v>0</v>
      </c>
      <c r="WGJ70" s="3">
        <f t="shared" si="225"/>
        <v>0</v>
      </c>
      <c r="WGK70" s="3">
        <f t="shared" si="225"/>
        <v>0</v>
      </c>
      <c r="WGL70" s="3">
        <f t="shared" si="225"/>
        <v>0</v>
      </c>
      <c r="WGM70" s="3">
        <f t="shared" si="225"/>
        <v>0</v>
      </c>
      <c r="WGN70" s="3">
        <f t="shared" si="225"/>
        <v>0</v>
      </c>
      <c r="WGO70" s="3">
        <f t="shared" si="225"/>
        <v>0</v>
      </c>
      <c r="WGP70" s="3">
        <f t="shared" si="225"/>
        <v>0</v>
      </c>
      <c r="WGQ70" s="3">
        <f t="shared" si="225"/>
        <v>0</v>
      </c>
      <c r="WGR70" s="3">
        <f t="shared" si="225"/>
        <v>0</v>
      </c>
      <c r="WGS70" s="3">
        <f t="shared" si="225"/>
        <v>0</v>
      </c>
      <c r="WGT70" s="3">
        <f t="shared" si="225"/>
        <v>0</v>
      </c>
      <c r="WGU70" s="3">
        <f t="shared" si="225"/>
        <v>0</v>
      </c>
      <c r="WGV70" s="3">
        <f t="shared" ref="WGV70:WJG70" si="226">SUM(WGV59:WGV68)</f>
        <v>0</v>
      </c>
      <c r="WGW70" s="3">
        <f t="shared" si="226"/>
        <v>0</v>
      </c>
      <c r="WGX70" s="3">
        <f t="shared" si="226"/>
        <v>0</v>
      </c>
      <c r="WGY70" s="3">
        <f t="shared" si="226"/>
        <v>0</v>
      </c>
      <c r="WGZ70" s="3">
        <f t="shared" si="226"/>
        <v>0</v>
      </c>
      <c r="WHA70" s="3">
        <f t="shared" si="226"/>
        <v>0</v>
      </c>
      <c r="WHB70" s="3">
        <f t="shared" si="226"/>
        <v>0</v>
      </c>
      <c r="WHC70" s="3">
        <f t="shared" si="226"/>
        <v>0</v>
      </c>
      <c r="WHD70" s="3">
        <f t="shared" si="226"/>
        <v>0</v>
      </c>
      <c r="WHE70" s="3">
        <f t="shared" si="226"/>
        <v>0</v>
      </c>
      <c r="WHF70" s="3">
        <f t="shared" si="226"/>
        <v>0</v>
      </c>
      <c r="WHG70" s="3">
        <f t="shared" si="226"/>
        <v>0</v>
      </c>
      <c r="WHH70" s="3">
        <f t="shared" si="226"/>
        <v>0</v>
      </c>
      <c r="WHI70" s="3">
        <f t="shared" si="226"/>
        <v>0</v>
      </c>
      <c r="WHJ70" s="3">
        <f t="shared" si="226"/>
        <v>0</v>
      </c>
      <c r="WHK70" s="3">
        <f t="shared" si="226"/>
        <v>0</v>
      </c>
      <c r="WHL70" s="3">
        <f t="shared" si="226"/>
        <v>0</v>
      </c>
      <c r="WHM70" s="3">
        <f t="shared" si="226"/>
        <v>0</v>
      </c>
      <c r="WHN70" s="3">
        <f t="shared" si="226"/>
        <v>0</v>
      </c>
      <c r="WHO70" s="3">
        <f t="shared" si="226"/>
        <v>0</v>
      </c>
      <c r="WHP70" s="3">
        <f t="shared" si="226"/>
        <v>0</v>
      </c>
      <c r="WHQ70" s="3">
        <f t="shared" si="226"/>
        <v>0</v>
      </c>
      <c r="WHR70" s="3">
        <f t="shared" si="226"/>
        <v>0</v>
      </c>
      <c r="WHS70" s="3">
        <f t="shared" si="226"/>
        <v>0</v>
      </c>
      <c r="WHT70" s="3">
        <f t="shared" si="226"/>
        <v>0</v>
      </c>
      <c r="WHU70" s="3">
        <f t="shared" si="226"/>
        <v>0</v>
      </c>
      <c r="WHV70" s="3">
        <f t="shared" si="226"/>
        <v>0</v>
      </c>
      <c r="WHW70" s="3">
        <f t="shared" si="226"/>
        <v>0</v>
      </c>
      <c r="WHX70" s="3">
        <f t="shared" si="226"/>
        <v>0</v>
      </c>
      <c r="WHY70" s="3">
        <f t="shared" si="226"/>
        <v>0</v>
      </c>
      <c r="WHZ70" s="3">
        <f t="shared" si="226"/>
        <v>0</v>
      </c>
      <c r="WIA70" s="3">
        <f t="shared" si="226"/>
        <v>0</v>
      </c>
      <c r="WIB70" s="3">
        <f t="shared" si="226"/>
        <v>0</v>
      </c>
      <c r="WIC70" s="3">
        <f t="shared" si="226"/>
        <v>0</v>
      </c>
      <c r="WID70" s="3">
        <f t="shared" si="226"/>
        <v>0</v>
      </c>
      <c r="WIE70" s="3">
        <f t="shared" si="226"/>
        <v>0</v>
      </c>
      <c r="WIF70" s="3">
        <f t="shared" si="226"/>
        <v>0</v>
      </c>
      <c r="WIG70" s="3">
        <f t="shared" si="226"/>
        <v>0</v>
      </c>
      <c r="WIH70" s="3">
        <f t="shared" si="226"/>
        <v>0</v>
      </c>
      <c r="WII70" s="3">
        <f t="shared" si="226"/>
        <v>0</v>
      </c>
      <c r="WIJ70" s="3">
        <f t="shared" si="226"/>
        <v>0</v>
      </c>
      <c r="WIK70" s="3">
        <f t="shared" si="226"/>
        <v>0</v>
      </c>
      <c r="WIL70" s="3">
        <f t="shared" si="226"/>
        <v>0</v>
      </c>
      <c r="WIM70" s="3">
        <f t="shared" si="226"/>
        <v>0</v>
      </c>
      <c r="WIN70" s="3">
        <f t="shared" si="226"/>
        <v>0</v>
      </c>
      <c r="WIO70" s="3">
        <f t="shared" si="226"/>
        <v>0</v>
      </c>
      <c r="WIP70" s="3">
        <f t="shared" si="226"/>
        <v>0</v>
      </c>
      <c r="WIQ70" s="3">
        <f t="shared" si="226"/>
        <v>0</v>
      </c>
      <c r="WIR70" s="3">
        <f t="shared" si="226"/>
        <v>0</v>
      </c>
      <c r="WIS70" s="3">
        <f t="shared" si="226"/>
        <v>0</v>
      </c>
      <c r="WIT70" s="3">
        <f t="shared" si="226"/>
        <v>0</v>
      </c>
      <c r="WIU70" s="3">
        <f t="shared" si="226"/>
        <v>0</v>
      </c>
      <c r="WIV70" s="3">
        <f t="shared" si="226"/>
        <v>0</v>
      </c>
      <c r="WIW70" s="3">
        <f t="shared" si="226"/>
        <v>0</v>
      </c>
      <c r="WIX70" s="3">
        <f t="shared" si="226"/>
        <v>0</v>
      </c>
      <c r="WIY70" s="3">
        <f t="shared" si="226"/>
        <v>0</v>
      </c>
      <c r="WIZ70" s="3">
        <f t="shared" si="226"/>
        <v>0</v>
      </c>
      <c r="WJA70" s="3">
        <f t="shared" si="226"/>
        <v>0</v>
      </c>
      <c r="WJB70" s="3">
        <f t="shared" si="226"/>
        <v>0</v>
      </c>
      <c r="WJC70" s="3">
        <f t="shared" si="226"/>
        <v>0</v>
      </c>
      <c r="WJD70" s="3">
        <f t="shared" si="226"/>
        <v>0</v>
      </c>
      <c r="WJE70" s="3">
        <f t="shared" si="226"/>
        <v>0</v>
      </c>
      <c r="WJF70" s="3">
        <f t="shared" si="226"/>
        <v>0</v>
      </c>
      <c r="WJG70" s="3">
        <f t="shared" si="226"/>
        <v>0</v>
      </c>
      <c r="WJH70" s="3">
        <f t="shared" ref="WJH70:WLS70" si="227">SUM(WJH59:WJH68)</f>
        <v>0</v>
      </c>
      <c r="WJI70" s="3">
        <f t="shared" si="227"/>
        <v>0</v>
      </c>
      <c r="WJJ70" s="3">
        <f t="shared" si="227"/>
        <v>0</v>
      </c>
      <c r="WJK70" s="3">
        <f t="shared" si="227"/>
        <v>0</v>
      </c>
      <c r="WJL70" s="3">
        <f t="shared" si="227"/>
        <v>0</v>
      </c>
      <c r="WJM70" s="3">
        <f t="shared" si="227"/>
        <v>0</v>
      </c>
      <c r="WJN70" s="3">
        <f t="shared" si="227"/>
        <v>0</v>
      </c>
      <c r="WJO70" s="3">
        <f t="shared" si="227"/>
        <v>0</v>
      </c>
      <c r="WJP70" s="3">
        <f t="shared" si="227"/>
        <v>0</v>
      </c>
      <c r="WJQ70" s="3">
        <f t="shared" si="227"/>
        <v>0</v>
      </c>
      <c r="WJR70" s="3">
        <f t="shared" si="227"/>
        <v>0</v>
      </c>
      <c r="WJS70" s="3">
        <f t="shared" si="227"/>
        <v>0</v>
      </c>
      <c r="WJT70" s="3">
        <f t="shared" si="227"/>
        <v>0</v>
      </c>
      <c r="WJU70" s="3">
        <f t="shared" si="227"/>
        <v>0</v>
      </c>
      <c r="WJV70" s="3">
        <f t="shared" si="227"/>
        <v>0</v>
      </c>
      <c r="WJW70" s="3">
        <f t="shared" si="227"/>
        <v>0</v>
      </c>
      <c r="WJX70" s="3">
        <f t="shared" si="227"/>
        <v>0</v>
      </c>
      <c r="WJY70" s="3">
        <f t="shared" si="227"/>
        <v>0</v>
      </c>
      <c r="WJZ70" s="3">
        <f t="shared" si="227"/>
        <v>0</v>
      </c>
      <c r="WKA70" s="3">
        <f t="shared" si="227"/>
        <v>0</v>
      </c>
      <c r="WKB70" s="3">
        <f t="shared" si="227"/>
        <v>0</v>
      </c>
      <c r="WKC70" s="3">
        <f t="shared" si="227"/>
        <v>0</v>
      </c>
      <c r="WKD70" s="3">
        <f t="shared" si="227"/>
        <v>0</v>
      </c>
      <c r="WKE70" s="3">
        <f t="shared" si="227"/>
        <v>0</v>
      </c>
      <c r="WKF70" s="3">
        <f t="shared" si="227"/>
        <v>0</v>
      </c>
      <c r="WKG70" s="3">
        <f t="shared" si="227"/>
        <v>0</v>
      </c>
      <c r="WKH70" s="3">
        <f t="shared" si="227"/>
        <v>0</v>
      </c>
      <c r="WKI70" s="3">
        <f t="shared" si="227"/>
        <v>0</v>
      </c>
      <c r="WKJ70" s="3">
        <f t="shared" si="227"/>
        <v>0</v>
      </c>
      <c r="WKK70" s="3">
        <f t="shared" si="227"/>
        <v>0</v>
      </c>
      <c r="WKL70" s="3">
        <f t="shared" si="227"/>
        <v>0</v>
      </c>
      <c r="WKM70" s="3">
        <f t="shared" si="227"/>
        <v>0</v>
      </c>
      <c r="WKN70" s="3">
        <f t="shared" si="227"/>
        <v>0</v>
      </c>
      <c r="WKO70" s="3">
        <f t="shared" si="227"/>
        <v>0</v>
      </c>
      <c r="WKP70" s="3">
        <f t="shared" si="227"/>
        <v>0</v>
      </c>
      <c r="WKQ70" s="3">
        <f t="shared" si="227"/>
        <v>0</v>
      </c>
      <c r="WKR70" s="3">
        <f t="shared" si="227"/>
        <v>0</v>
      </c>
      <c r="WKS70" s="3">
        <f t="shared" si="227"/>
        <v>0</v>
      </c>
      <c r="WKT70" s="3">
        <f t="shared" si="227"/>
        <v>0</v>
      </c>
      <c r="WKU70" s="3">
        <f t="shared" si="227"/>
        <v>0</v>
      </c>
      <c r="WKV70" s="3">
        <f t="shared" si="227"/>
        <v>0</v>
      </c>
      <c r="WKW70" s="3">
        <f t="shared" si="227"/>
        <v>0</v>
      </c>
      <c r="WKX70" s="3">
        <f t="shared" si="227"/>
        <v>0</v>
      </c>
      <c r="WKY70" s="3">
        <f t="shared" si="227"/>
        <v>0</v>
      </c>
      <c r="WKZ70" s="3">
        <f t="shared" si="227"/>
        <v>0</v>
      </c>
      <c r="WLA70" s="3">
        <f t="shared" si="227"/>
        <v>0</v>
      </c>
      <c r="WLB70" s="3">
        <f t="shared" si="227"/>
        <v>0</v>
      </c>
      <c r="WLC70" s="3">
        <f t="shared" si="227"/>
        <v>0</v>
      </c>
      <c r="WLD70" s="3">
        <f t="shared" si="227"/>
        <v>0</v>
      </c>
      <c r="WLE70" s="3">
        <f t="shared" si="227"/>
        <v>0</v>
      </c>
      <c r="WLF70" s="3">
        <f t="shared" si="227"/>
        <v>0</v>
      </c>
      <c r="WLG70" s="3">
        <f t="shared" si="227"/>
        <v>0</v>
      </c>
      <c r="WLH70" s="3">
        <f t="shared" si="227"/>
        <v>0</v>
      </c>
      <c r="WLI70" s="3">
        <f t="shared" si="227"/>
        <v>0</v>
      </c>
      <c r="WLJ70" s="3">
        <f t="shared" si="227"/>
        <v>0</v>
      </c>
      <c r="WLK70" s="3">
        <f t="shared" si="227"/>
        <v>0</v>
      </c>
      <c r="WLL70" s="3">
        <f t="shared" si="227"/>
        <v>0</v>
      </c>
      <c r="WLM70" s="3">
        <f t="shared" si="227"/>
        <v>0</v>
      </c>
      <c r="WLN70" s="3">
        <f t="shared" si="227"/>
        <v>0</v>
      </c>
      <c r="WLO70" s="3">
        <f t="shared" si="227"/>
        <v>0</v>
      </c>
      <c r="WLP70" s="3">
        <f t="shared" si="227"/>
        <v>0</v>
      </c>
      <c r="WLQ70" s="3">
        <f t="shared" si="227"/>
        <v>0</v>
      </c>
      <c r="WLR70" s="3">
        <f t="shared" si="227"/>
        <v>0</v>
      </c>
      <c r="WLS70" s="3">
        <f t="shared" si="227"/>
        <v>0</v>
      </c>
      <c r="WLT70" s="3">
        <f t="shared" ref="WLT70:WOE70" si="228">SUM(WLT59:WLT68)</f>
        <v>0</v>
      </c>
      <c r="WLU70" s="3">
        <f t="shared" si="228"/>
        <v>0</v>
      </c>
      <c r="WLV70" s="3">
        <f t="shared" si="228"/>
        <v>0</v>
      </c>
      <c r="WLW70" s="3">
        <f t="shared" si="228"/>
        <v>0</v>
      </c>
      <c r="WLX70" s="3">
        <f t="shared" si="228"/>
        <v>0</v>
      </c>
      <c r="WLY70" s="3">
        <f t="shared" si="228"/>
        <v>0</v>
      </c>
      <c r="WLZ70" s="3">
        <f t="shared" si="228"/>
        <v>0</v>
      </c>
      <c r="WMA70" s="3">
        <f t="shared" si="228"/>
        <v>0</v>
      </c>
      <c r="WMB70" s="3">
        <f t="shared" si="228"/>
        <v>0</v>
      </c>
      <c r="WMC70" s="3">
        <f t="shared" si="228"/>
        <v>0</v>
      </c>
      <c r="WMD70" s="3">
        <f t="shared" si="228"/>
        <v>0</v>
      </c>
      <c r="WME70" s="3">
        <f t="shared" si="228"/>
        <v>0</v>
      </c>
      <c r="WMF70" s="3">
        <f t="shared" si="228"/>
        <v>0</v>
      </c>
      <c r="WMG70" s="3">
        <f t="shared" si="228"/>
        <v>0</v>
      </c>
      <c r="WMH70" s="3">
        <f t="shared" si="228"/>
        <v>0</v>
      </c>
      <c r="WMI70" s="3">
        <f t="shared" si="228"/>
        <v>0</v>
      </c>
      <c r="WMJ70" s="3">
        <f t="shared" si="228"/>
        <v>0</v>
      </c>
      <c r="WMK70" s="3">
        <f t="shared" si="228"/>
        <v>0</v>
      </c>
      <c r="WML70" s="3">
        <f t="shared" si="228"/>
        <v>0</v>
      </c>
      <c r="WMM70" s="3">
        <f t="shared" si="228"/>
        <v>0</v>
      </c>
      <c r="WMN70" s="3">
        <f t="shared" si="228"/>
        <v>0</v>
      </c>
      <c r="WMO70" s="3">
        <f t="shared" si="228"/>
        <v>0</v>
      </c>
      <c r="WMP70" s="3">
        <f t="shared" si="228"/>
        <v>0</v>
      </c>
      <c r="WMQ70" s="3">
        <f t="shared" si="228"/>
        <v>0</v>
      </c>
      <c r="WMR70" s="3">
        <f t="shared" si="228"/>
        <v>0</v>
      </c>
      <c r="WMS70" s="3">
        <f t="shared" si="228"/>
        <v>0</v>
      </c>
      <c r="WMT70" s="3">
        <f t="shared" si="228"/>
        <v>0</v>
      </c>
      <c r="WMU70" s="3">
        <f t="shared" si="228"/>
        <v>0</v>
      </c>
      <c r="WMV70" s="3">
        <f t="shared" si="228"/>
        <v>0</v>
      </c>
      <c r="WMW70" s="3">
        <f t="shared" si="228"/>
        <v>0</v>
      </c>
      <c r="WMX70" s="3">
        <f t="shared" si="228"/>
        <v>0</v>
      </c>
      <c r="WMY70" s="3">
        <f t="shared" si="228"/>
        <v>0</v>
      </c>
      <c r="WMZ70" s="3">
        <f t="shared" si="228"/>
        <v>0</v>
      </c>
      <c r="WNA70" s="3">
        <f t="shared" si="228"/>
        <v>0</v>
      </c>
      <c r="WNB70" s="3">
        <f t="shared" si="228"/>
        <v>0</v>
      </c>
      <c r="WNC70" s="3">
        <f t="shared" si="228"/>
        <v>0</v>
      </c>
      <c r="WND70" s="3">
        <f t="shared" si="228"/>
        <v>0</v>
      </c>
      <c r="WNE70" s="3">
        <f t="shared" si="228"/>
        <v>0</v>
      </c>
      <c r="WNF70" s="3">
        <f t="shared" si="228"/>
        <v>0</v>
      </c>
      <c r="WNG70" s="3">
        <f t="shared" si="228"/>
        <v>0</v>
      </c>
      <c r="WNH70" s="3">
        <f t="shared" si="228"/>
        <v>0</v>
      </c>
      <c r="WNI70" s="3">
        <f t="shared" si="228"/>
        <v>0</v>
      </c>
      <c r="WNJ70" s="3">
        <f t="shared" si="228"/>
        <v>0</v>
      </c>
      <c r="WNK70" s="3">
        <f t="shared" si="228"/>
        <v>0</v>
      </c>
      <c r="WNL70" s="3">
        <f t="shared" si="228"/>
        <v>0</v>
      </c>
      <c r="WNM70" s="3">
        <f t="shared" si="228"/>
        <v>0</v>
      </c>
      <c r="WNN70" s="3">
        <f t="shared" si="228"/>
        <v>0</v>
      </c>
      <c r="WNO70" s="3">
        <f t="shared" si="228"/>
        <v>0</v>
      </c>
      <c r="WNP70" s="3">
        <f t="shared" si="228"/>
        <v>0</v>
      </c>
      <c r="WNQ70" s="3">
        <f t="shared" si="228"/>
        <v>0</v>
      </c>
      <c r="WNR70" s="3">
        <f t="shared" si="228"/>
        <v>0</v>
      </c>
      <c r="WNS70" s="3">
        <f t="shared" si="228"/>
        <v>0</v>
      </c>
      <c r="WNT70" s="3">
        <f t="shared" si="228"/>
        <v>0</v>
      </c>
      <c r="WNU70" s="3">
        <f t="shared" si="228"/>
        <v>0</v>
      </c>
      <c r="WNV70" s="3">
        <f t="shared" si="228"/>
        <v>0</v>
      </c>
      <c r="WNW70" s="3">
        <f t="shared" si="228"/>
        <v>0</v>
      </c>
      <c r="WNX70" s="3">
        <f t="shared" si="228"/>
        <v>0</v>
      </c>
      <c r="WNY70" s="3">
        <f t="shared" si="228"/>
        <v>0</v>
      </c>
      <c r="WNZ70" s="3">
        <f t="shared" si="228"/>
        <v>0</v>
      </c>
      <c r="WOA70" s="3">
        <f t="shared" si="228"/>
        <v>0</v>
      </c>
      <c r="WOB70" s="3">
        <f t="shared" si="228"/>
        <v>0</v>
      </c>
      <c r="WOC70" s="3">
        <f t="shared" si="228"/>
        <v>0</v>
      </c>
      <c r="WOD70" s="3">
        <f t="shared" si="228"/>
        <v>0</v>
      </c>
      <c r="WOE70" s="3">
        <f t="shared" si="228"/>
        <v>0</v>
      </c>
      <c r="WOF70" s="3">
        <f t="shared" ref="WOF70:WQQ70" si="229">SUM(WOF59:WOF68)</f>
        <v>0</v>
      </c>
      <c r="WOG70" s="3">
        <f t="shared" si="229"/>
        <v>0</v>
      </c>
      <c r="WOH70" s="3">
        <f t="shared" si="229"/>
        <v>0</v>
      </c>
      <c r="WOI70" s="3">
        <f t="shared" si="229"/>
        <v>0</v>
      </c>
      <c r="WOJ70" s="3">
        <f t="shared" si="229"/>
        <v>0</v>
      </c>
      <c r="WOK70" s="3">
        <f t="shared" si="229"/>
        <v>0</v>
      </c>
      <c r="WOL70" s="3">
        <f t="shared" si="229"/>
        <v>0</v>
      </c>
      <c r="WOM70" s="3">
        <f t="shared" si="229"/>
        <v>0</v>
      </c>
      <c r="WON70" s="3">
        <f t="shared" si="229"/>
        <v>0</v>
      </c>
      <c r="WOO70" s="3">
        <f t="shared" si="229"/>
        <v>0</v>
      </c>
      <c r="WOP70" s="3">
        <f t="shared" si="229"/>
        <v>0</v>
      </c>
      <c r="WOQ70" s="3">
        <f t="shared" si="229"/>
        <v>0</v>
      </c>
      <c r="WOR70" s="3">
        <f t="shared" si="229"/>
        <v>0</v>
      </c>
      <c r="WOS70" s="3">
        <f t="shared" si="229"/>
        <v>0</v>
      </c>
      <c r="WOT70" s="3">
        <f t="shared" si="229"/>
        <v>0</v>
      </c>
      <c r="WOU70" s="3">
        <f t="shared" si="229"/>
        <v>0</v>
      </c>
      <c r="WOV70" s="3">
        <f t="shared" si="229"/>
        <v>0</v>
      </c>
      <c r="WOW70" s="3">
        <f t="shared" si="229"/>
        <v>0</v>
      </c>
      <c r="WOX70" s="3">
        <f t="shared" si="229"/>
        <v>0</v>
      </c>
      <c r="WOY70" s="3">
        <f t="shared" si="229"/>
        <v>0</v>
      </c>
      <c r="WOZ70" s="3">
        <f t="shared" si="229"/>
        <v>0</v>
      </c>
      <c r="WPA70" s="3">
        <f t="shared" si="229"/>
        <v>0</v>
      </c>
      <c r="WPB70" s="3">
        <f t="shared" si="229"/>
        <v>0</v>
      </c>
      <c r="WPC70" s="3">
        <f t="shared" si="229"/>
        <v>0</v>
      </c>
      <c r="WPD70" s="3">
        <f t="shared" si="229"/>
        <v>0</v>
      </c>
      <c r="WPE70" s="3">
        <f t="shared" si="229"/>
        <v>0</v>
      </c>
      <c r="WPF70" s="3">
        <f t="shared" si="229"/>
        <v>0</v>
      </c>
      <c r="WPG70" s="3">
        <f t="shared" si="229"/>
        <v>0</v>
      </c>
      <c r="WPH70" s="3">
        <f t="shared" si="229"/>
        <v>0</v>
      </c>
      <c r="WPI70" s="3">
        <f t="shared" si="229"/>
        <v>0</v>
      </c>
      <c r="WPJ70" s="3">
        <f t="shared" si="229"/>
        <v>0</v>
      </c>
      <c r="WPK70" s="3">
        <f t="shared" si="229"/>
        <v>0</v>
      </c>
      <c r="WPL70" s="3">
        <f t="shared" si="229"/>
        <v>0</v>
      </c>
      <c r="WPM70" s="3">
        <f t="shared" si="229"/>
        <v>0</v>
      </c>
      <c r="WPN70" s="3">
        <f t="shared" si="229"/>
        <v>0</v>
      </c>
      <c r="WPO70" s="3">
        <f t="shared" si="229"/>
        <v>0</v>
      </c>
      <c r="WPP70" s="3">
        <f t="shared" si="229"/>
        <v>0</v>
      </c>
      <c r="WPQ70" s="3">
        <f t="shared" si="229"/>
        <v>0</v>
      </c>
      <c r="WPR70" s="3">
        <f t="shared" si="229"/>
        <v>0</v>
      </c>
      <c r="WPS70" s="3">
        <f t="shared" si="229"/>
        <v>0</v>
      </c>
      <c r="WPT70" s="3">
        <f t="shared" si="229"/>
        <v>0</v>
      </c>
      <c r="WPU70" s="3">
        <f t="shared" si="229"/>
        <v>0</v>
      </c>
      <c r="WPV70" s="3">
        <f t="shared" si="229"/>
        <v>0</v>
      </c>
      <c r="WPW70" s="3">
        <f t="shared" si="229"/>
        <v>0</v>
      </c>
      <c r="WPX70" s="3">
        <f t="shared" si="229"/>
        <v>0</v>
      </c>
      <c r="WPY70" s="3">
        <f t="shared" si="229"/>
        <v>0</v>
      </c>
      <c r="WPZ70" s="3">
        <f t="shared" si="229"/>
        <v>0</v>
      </c>
      <c r="WQA70" s="3">
        <f t="shared" si="229"/>
        <v>0</v>
      </c>
      <c r="WQB70" s="3">
        <f t="shared" si="229"/>
        <v>0</v>
      </c>
      <c r="WQC70" s="3">
        <f t="shared" si="229"/>
        <v>0</v>
      </c>
      <c r="WQD70" s="3">
        <f t="shared" si="229"/>
        <v>0</v>
      </c>
      <c r="WQE70" s="3">
        <f t="shared" si="229"/>
        <v>0</v>
      </c>
      <c r="WQF70" s="3">
        <f t="shared" si="229"/>
        <v>0</v>
      </c>
      <c r="WQG70" s="3">
        <f t="shared" si="229"/>
        <v>0</v>
      </c>
      <c r="WQH70" s="3">
        <f t="shared" si="229"/>
        <v>0</v>
      </c>
      <c r="WQI70" s="3">
        <f t="shared" si="229"/>
        <v>0</v>
      </c>
      <c r="WQJ70" s="3">
        <f t="shared" si="229"/>
        <v>0</v>
      </c>
      <c r="WQK70" s="3">
        <f t="shared" si="229"/>
        <v>0</v>
      </c>
      <c r="WQL70" s="3">
        <f t="shared" si="229"/>
        <v>0</v>
      </c>
      <c r="WQM70" s="3">
        <f t="shared" si="229"/>
        <v>0</v>
      </c>
      <c r="WQN70" s="3">
        <f t="shared" si="229"/>
        <v>0</v>
      </c>
      <c r="WQO70" s="3">
        <f t="shared" si="229"/>
        <v>0</v>
      </c>
      <c r="WQP70" s="3">
        <f t="shared" si="229"/>
        <v>0</v>
      </c>
      <c r="WQQ70" s="3">
        <f t="shared" si="229"/>
        <v>0</v>
      </c>
      <c r="WQR70" s="3">
        <f t="shared" ref="WQR70:WTC70" si="230">SUM(WQR59:WQR68)</f>
        <v>0</v>
      </c>
      <c r="WQS70" s="3">
        <f t="shared" si="230"/>
        <v>0</v>
      </c>
      <c r="WQT70" s="3">
        <f t="shared" si="230"/>
        <v>0</v>
      </c>
      <c r="WQU70" s="3">
        <f t="shared" si="230"/>
        <v>0</v>
      </c>
      <c r="WQV70" s="3">
        <f t="shared" si="230"/>
        <v>0</v>
      </c>
      <c r="WQW70" s="3">
        <f t="shared" si="230"/>
        <v>0</v>
      </c>
      <c r="WQX70" s="3">
        <f t="shared" si="230"/>
        <v>0</v>
      </c>
      <c r="WQY70" s="3">
        <f t="shared" si="230"/>
        <v>0</v>
      </c>
      <c r="WQZ70" s="3">
        <f t="shared" si="230"/>
        <v>0</v>
      </c>
      <c r="WRA70" s="3">
        <f t="shared" si="230"/>
        <v>0</v>
      </c>
      <c r="WRB70" s="3">
        <f t="shared" si="230"/>
        <v>0</v>
      </c>
      <c r="WRC70" s="3">
        <f t="shared" si="230"/>
        <v>0</v>
      </c>
      <c r="WRD70" s="3">
        <f t="shared" si="230"/>
        <v>0</v>
      </c>
      <c r="WRE70" s="3">
        <f t="shared" si="230"/>
        <v>0</v>
      </c>
      <c r="WRF70" s="3">
        <f t="shared" si="230"/>
        <v>0</v>
      </c>
      <c r="WRG70" s="3">
        <f t="shared" si="230"/>
        <v>0</v>
      </c>
      <c r="WRH70" s="3">
        <f t="shared" si="230"/>
        <v>0</v>
      </c>
      <c r="WRI70" s="3">
        <f t="shared" si="230"/>
        <v>0</v>
      </c>
      <c r="WRJ70" s="3">
        <f t="shared" si="230"/>
        <v>0</v>
      </c>
      <c r="WRK70" s="3">
        <f t="shared" si="230"/>
        <v>0</v>
      </c>
      <c r="WRL70" s="3">
        <f t="shared" si="230"/>
        <v>0</v>
      </c>
      <c r="WRM70" s="3">
        <f t="shared" si="230"/>
        <v>0</v>
      </c>
      <c r="WRN70" s="3">
        <f t="shared" si="230"/>
        <v>0</v>
      </c>
      <c r="WRO70" s="3">
        <f t="shared" si="230"/>
        <v>0</v>
      </c>
      <c r="WRP70" s="3">
        <f t="shared" si="230"/>
        <v>0</v>
      </c>
      <c r="WRQ70" s="3">
        <f t="shared" si="230"/>
        <v>0</v>
      </c>
      <c r="WRR70" s="3">
        <f t="shared" si="230"/>
        <v>0</v>
      </c>
      <c r="WRS70" s="3">
        <f t="shared" si="230"/>
        <v>0</v>
      </c>
      <c r="WRT70" s="3">
        <f t="shared" si="230"/>
        <v>0</v>
      </c>
      <c r="WRU70" s="3">
        <f t="shared" si="230"/>
        <v>0</v>
      </c>
      <c r="WRV70" s="3">
        <f t="shared" si="230"/>
        <v>0</v>
      </c>
      <c r="WRW70" s="3">
        <f t="shared" si="230"/>
        <v>0</v>
      </c>
      <c r="WRX70" s="3">
        <f t="shared" si="230"/>
        <v>0</v>
      </c>
      <c r="WRY70" s="3">
        <f t="shared" si="230"/>
        <v>0</v>
      </c>
      <c r="WRZ70" s="3">
        <f t="shared" si="230"/>
        <v>0</v>
      </c>
      <c r="WSA70" s="3">
        <f t="shared" si="230"/>
        <v>0</v>
      </c>
      <c r="WSB70" s="3">
        <f t="shared" si="230"/>
        <v>0</v>
      </c>
      <c r="WSC70" s="3">
        <f t="shared" si="230"/>
        <v>0</v>
      </c>
      <c r="WSD70" s="3">
        <f t="shared" si="230"/>
        <v>0</v>
      </c>
      <c r="WSE70" s="3">
        <f t="shared" si="230"/>
        <v>0</v>
      </c>
      <c r="WSF70" s="3">
        <f t="shared" si="230"/>
        <v>0</v>
      </c>
      <c r="WSG70" s="3">
        <f t="shared" si="230"/>
        <v>0</v>
      </c>
      <c r="WSH70" s="3">
        <f t="shared" si="230"/>
        <v>0</v>
      </c>
      <c r="WSI70" s="3">
        <f t="shared" si="230"/>
        <v>0</v>
      </c>
      <c r="WSJ70" s="3">
        <f t="shared" si="230"/>
        <v>0</v>
      </c>
      <c r="WSK70" s="3">
        <f t="shared" si="230"/>
        <v>0</v>
      </c>
      <c r="WSL70" s="3">
        <f t="shared" si="230"/>
        <v>0</v>
      </c>
      <c r="WSM70" s="3">
        <f t="shared" si="230"/>
        <v>0</v>
      </c>
      <c r="WSN70" s="3">
        <f t="shared" si="230"/>
        <v>0</v>
      </c>
      <c r="WSO70" s="3">
        <f t="shared" si="230"/>
        <v>0</v>
      </c>
      <c r="WSP70" s="3">
        <f t="shared" si="230"/>
        <v>0</v>
      </c>
      <c r="WSQ70" s="3">
        <f t="shared" si="230"/>
        <v>0</v>
      </c>
      <c r="WSR70" s="3">
        <f t="shared" si="230"/>
        <v>0</v>
      </c>
      <c r="WSS70" s="3">
        <f t="shared" si="230"/>
        <v>0</v>
      </c>
      <c r="WST70" s="3">
        <f t="shared" si="230"/>
        <v>0</v>
      </c>
      <c r="WSU70" s="3">
        <f t="shared" si="230"/>
        <v>0</v>
      </c>
      <c r="WSV70" s="3">
        <f t="shared" si="230"/>
        <v>0</v>
      </c>
      <c r="WSW70" s="3">
        <f t="shared" si="230"/>
        <v>0</v>
      </c>
      <c r="WSX70" s="3">
        <f t="shared" si="230"/>
        <v>0</v>
      </c>
      <c r="WSY70" s="3">
        <f t="shared" si="230"/>
        <v>0</v>
      </c>
      <c r="WSZ70" s="3">
        <f t="shared" si="230"/>
        <v>0</v>
      </c>
      <c r="WTA70" s="3">
        <f t="shared" si="230"/>
        <v>0</v>
      </c>
      <c r="WTB70" s="3">
        <f t="shared" si="230"/>
        <v>0</v>
      </c>
      <c r="WTC70" s="3">
        <f t="shared" si="230"/>
        <v>0</v>
      </c>
      <c r="WTD70" s="3">
        <f t="shared" ref="WTD70:WVO70" si="231">SUM(WTD59:WTD68)</f>
        <v>0</v>
      </c>
      <c r="WTE70" s="3">
        <f t="shared" si="231"/>
        <v>0</v>
      </c>
      <c r="WTF70" s="3">
        <f t="shared" si="231"/>
        <v>0</v>
      </c>
      <c r="WTG70" s="3">
        <f t="shared" si="231"/>
        <v>0</v>
      </c>
      <c r="WTH70" s="3">
        <f t="shared" si="231"/>
        <v>0</v>
      </c>
      <c r="WTI70" s="3">
        <f t="shared" si="231"/>
        <v>0</v>
      </c>
      <c r="WTJ70" s="3">
        <f t="shared" si="231"/>
        <v>0</v>
      </c>
      <c r="WTK70" s="3">
        <f t="shared" si="231"/>
        <v>0</v>
      </c>
      <c r="WTL70" s="3">
        <f t="shared" si="231"/>
        <v>0</v>
      </c>
      <c r="WTM70" s="3">
        <f t="shared" si="231"/>
        <v>0</v>
      </c>
      <c r="WTN70" s="3">
        <f t="shared" si="231"/>
        <v>0</v>
      </c>
      <c r="WTO70" s="3">
        <f t="shared" si="231"/>
        <v>0</v>
      </c>
      <c r="WTP70" s="3">
        <f t="shared" si="231"/>
        <v>0</v>
      </c>
      <c r="WTQ70" s="3">
        <f t="shared" si="231"/>
        <v>0</v>
      </c>
      <c r="WTR70" s="3">
        <f t="shared" si="231"/>
        <v>0</v>
      </c>
      <c r="WTS70" s="3">
        <f t="shared" si="231"/>
        <v>0</v>
      </c>
      <c r="WTT70" s="3">
        <f t="shared" si="231"/>
        <v>0</v>
      </c>
      <c r="WTU70" s="3">
        <f t="shared" si="231"/>
        <v>0</v>
      </c>
      <c r="WTV70" s="3">
        <f t="shared" si="231"/>
        <v>0</v>
      </c>
      <c r="WTW70" s="3">
        <f t="shared" si="231"/>
        <v>0</v>
      </c>
      <c r="WTX70" s="3">
        <f t="shared" si="231"/>
        <v>0</v>
      </c>
      <c r="WTY70" s="3">
        <f t="shared" si="231"/>
        <v>0</v>
      </c>
      <c r="WTZ70" s="3">
        <f t="shared" si="231"/>
        <v>0</v>
      </c>
      <c r="WUA70" s="3">
        <f t="shared" si="231"/>
        <v>0</v>
      </c>
      <c r="WUB70" s="3">
        <f t="shared" si="231"/>
        <v>0</v>
      </c>
      <c r="WUC70" s="3">
        <f t="shared" si="231"/>
        <v>0</v>
      </c>
      <c r="WUD70" s="3">
        <f t="shared" si="231"/>
        <v>0</v>
      </c>
      <c r="WUE70" s="3">
        <f t="shared" si="231"/>
        <v>0</v>
      </c>
      <c r="WUF70" s="3">
        <f t="shared" si="231"/>
        <v>0</v>
      </c>
      <c r="WUG70" s="3">
        <f t="shared" si="231"/>
        <v>0</v>
      </c>
      <c r="WUH70" s="3">
        <f t="shared" si="231"/>
        <v>0</v>
      </c>
      <c r="WUI70" s="3">
        <f t="shared" si="231"/>
        <v>0</v>
      </c>
      <c r="WUJ70" s="3">
        <f t="shared" si="231"/>
        <v>0</v>
      </c>
      <c r="WUK70" s="3">
        <f t="shared" si="231"/>
        <v>0</v>
      </c>
      <c r="WUL70" s="3">
        <f t="shared" si="231"/>
        <v>0</v>
      </c>
      <c r="WUM70" s="3">
        <f t="shared" si="231"/>
        <v>0</v>
      </c>
      <c r="WUN70" s="3">
        <f t="shared" si="231"/>
        <v>0</v>
      </c>
      <c r="WUO70" s="3">
        <f t="shared" si="231"/>
        <v>0</v>
      </c>
      <c r="WUP70" s="3">
        <f t="shared" si="231"/>
        <v>0</v>
      </c>
      <c r="WUQ70" s="3">
        <f t="shared" si="231"/>
        <v>0</v>
      </c>
      <c r="WUR70" s="3">
        <f t="shared" si="231"/>
        <v>0</v>
      </c>
      <c r="WUS70" s="3">
        <f t="shared" si="231"/>
        <v>0</v>
      </c>
      <c r="WUT70" s="3">
        <f t="shared" si="231"/>
        <v>0</v>
      </c>
      <c r="WUU70" s="3">
        <f t="shared" si="231"/>
        <v>0</v>
      </c>
      <c r="WUV70" s="3">
        <f t="shared" si="231"/>
        <v>0</v>
      </c>
      <c r="WUW70" s="3">
        <f t="shared" si="231"/>
        <v>0</v>
      </c>
      <c r="WUX70" s="3">
        <f t="shared" si="231"/>
        <v>0</v>
      </c>
      <c r="WUY70" s="3">
        <f t="shared" si="231"/>
        <v>0</v>
      </c>
      <c r="WUZ70" s="3">
        <f t="shared" si="231"/>
        <v>0</v>
      </c>
      <c r="WVA70" s="3">
        <f t="shared" si="231"/>
        <v>0</v>
      </c>
      <c r="WVB70" s="3">
        <f t="shared" si="231"/>
        <v>0</v>
      </c>
      <c r="WVC70" s="3">
        <f t="shared" si="231"/>
        <v>0</v>
      </c>
      <c r="WVD70" s="3">
        <f t="shared" si="231"/>
        <v>0</v>
      </c>
      <c r="WVE70" s="3">
        <f t="shared" si="231"/>
        <v>0</v>
      </c>
      <c r="WVF70" s="3">
        <f t="shared" si="231"/>
        <v>0</v>
      </c>
      <c r="WVG70" s="3">
        <f t="shared" si="231"/>
        <v>0</v>
      </c>
      <c r="WVH70" s="3">
        <f t="shared" si="231"/>
        <v>0</v>
      </c>
      <c r="WVI70" s="3">
        <f t="shared" si="231"/>
        <v>0</v>
      </c>
      <c r="WVJ70" s="3">
        <f t="shared" si="231"/>
        <v>0</v>
      </c>
      <c r="WVK70" s="3">
        <f t="shared" si="231"/>
        <v>0</v>
      </c>
      <c r="WVL70" s="3">
        <f t="shared" si="231"/>
        <v>0</v>
      </c>
      <c r="WVM70" s="3">
        <f t="shared" si="231"/>
        <v>0</v>
      </c>
      <c r="WVN70" s="3">
        <f t="shared" si="231"/>
        <v>0</v>
      </c>
      <c r="WVO70" s="3">
        <f t="shared" si="231"/>
        <v>0</v>
      </c>
      <c r="WVP70" s="3">
        <f t="shared" ref="WVP70:WYA70" si="232">SUM(WVP59:WVP68)</f>
        <v>0</v>
      </c>
      <c r="WVQ70" s="3">
        <f t="shared" si="232"/>
        <v>0</v>
      </c>
      <c r="WVR70" s="3">
        <f t="shared" si="232"/>
        <v>0</v>
      </c>
      <c r="WVS70" s="3">
        <f t="shared" si="232"/>
        <v>0</v>
      </c>
      <c r="WVT70" s="3">
        <f t="shared" si="232"/>
        <v>0</v>
      </c>
      <c r="WVU70" s="3">
        <f t="shared" si="232"/>
        <v>0</v>
      </c>
      <c r="WVV70" s="3">
        <f t="shared" si="232"/>
        <v>0</v>
      </c>
      <c r="WVW70" s="3">
        <f t="shared" si="232"/>
        <v>0</v>
      </c>
      <c r="WVX70" s="3">
        <f t="shared" si="232"/>
        <v>0</v>
      </c>
      <c r="WVY70" s="3">
        <f t="shared" si="232"/>
        <v>0</v>
      </c>
      <c r="WVZ70" s="3">
        <f t="shared" si="232"/>
        <v>0</v>
      </c>
      <c r="WWA70" s="3">
        <f t="shared" si="232"/>
        <v>0</v>
      </c>
      <c r="WWB70" s="3">
        <f t="shared" si="232"/>
        <v>0</v>
      </c>
      <c r="WWC70" s="3">
        <f t="shared" si="232"/>
        <v>0</v>
      </c>
      <c r="WWD70" s="3">
        <f t="shared" si="232"/>
        <v>0</v>
      </c>
      <c r="WWE70" s="3">
        <f t="shared" si="232"/>
        <v>0</v>
      </c>
      <c r="WWF70" s="3">
        <f t="shared" si="232"/>
        <v>0</v>
      </c>
      <c r="WWG70" s="3">
        <f t="shared" si="232"/>
        <v>0</v>
      </c>
      <c r="WWH70" s="3">
        <f t="shared" si="232"/>
        <v>0</v>
      </c>
      <c r="WWI70" s="3">
        <f t="shared" si="232"/>
        <v>0</v>
      </c>
      <c r="WWJ70" s="3">
        <f t="shared" si="232"/>
        <v>0</v>
      </c>
      <c r="WWK70" s="3">
        <f t="shared" si="232"/>
        <v>0</v>
      </c>
      <c r="WWL70" s="3">
        <f t="shared" si="232"/>
        <v>0</v>
      </c>
      <c r="WWM70" s="3">
        <f t="shared" si="232"/>
        <v>0</v>
      </c>
      <c r="WWN70" s="3">
        <f t="shared" si="232"/>
        <v>0</v>
      </c>
      <c r="WWO70" s="3">
        <f t="shared" si="232"/>
        <v>0</v>
      </c>
      <c r="WWP70" s="3">
        <f t="shared" si="232"/>
        <v>0</v>
      </c>
      <c r="WWQ70" s="3">
        <f t="shared" si="232"/>
        <v>0</v>
      </c>
      <c r="WWR70" s="3">
        <f t="shared" si="232"/>
        <v>0</v>
      </c>
      <c r="WWS70" s="3">
        <f t="shared" si="232"/>
        <v>0</v>
      </c>
      <c r="WWT70" s="3">
        <f t="shared" si="232"/>
        <v>0</v>
      </c>
      <c r="WWU70" s="3">
        <f t="shared" si="232"/>
        <v>0</v>
      </c>
      <c r="WWV70" s="3">
        <f t="shared" si="232"/>
        <v>0</v>
      </c>
      <c r="WWW70" s="3">
        <f t="shared" si="232"/>
        <v>0</v>
      </c>
      <c r="WWX70" s="3">
        <f t="shared" si="232"/>
        <v>0</v>
      </c>
      <c r="WWY70" s="3">
        <f t="shared" si="232"/>
        <v>0</v>
      </c>
      <c r="WWZ70" s="3">
        <f t="shared" si="232"/>
        <v>0</v>
      </c>
      <c r="WXA70" s="3">
        <f t="shared" si="232"/>
        <v>0</v>
      </c>
      <c r="WXB70" s="3">
        <f t="shared" si="232"/>
        <v>0</v>
      </c>
      <c r="WXC70" s="3">
        <f t="shared" si="232"/>
        <v>0</v>
      </c>
      <c r="WXD70" s="3">
        <f t="shared" si="232"/>
        <v>0</v>
      </c>
      <c r="WXE70" s="3">
        <f t="shared" si="232"/>
        <v>0</v>
      </c>
      <c r="WXF70" s="3">
        <f t="shared" si="232"/>
        <v>0</v>
      </c>
      <c r="WXG70" s="3">
        <f t="shared" si="232"/>
        <v>0</v>
      </c>
      <c r="WXH70" s="3">
        <f t="shared" si="232"/>
        <v>0</v>
      </c>
      <c r="WXI70" s="3">
        <f t="shared" si="232"/>
        <v>0</v>
      </c>
      <c r="WXJ70" s="3">
        <f t="shared" si="232"/>
        <v>0</v>
      </c>
      <c r="WXK70" s="3">
        <f t="shared" si="232"/>
        <v>0</v>
      </c>
      <c r="WXL70" s="3">
        <f t="shared" si="232"/>
        <v>0</v>
      </c>
      <c r="WXM70" s="3">
        <f t="shared" si="232"/>
        <v>0</v>
      </c>
      <c r="WXN70" s="3">
        <f t="shared" si="232"/>
        <v>0</v>
      </c>
      <c r="WXO70" s="3">
        <f t="shared" si="232"/>
        <v>0</v>
      </c>
      <c r="WXP70" s="3">
        <f t="shared" si="232"/>
        <v>0</v>
      </c>
      <c r="WXQ70" s="3">
        <f t="shared" si="232"/>
        <v>0</v>
      </c>
      <c r="WXR70" s="3">
        <f t="shared" si="232"/>
        <v>0</v>
      </c>
      <c r="WXS70" s="3">
        <f t="shared" si="232"/>
        <v>0</v>
      </c>
      <c r="WXT70" s="3">
        <f t="shared" si="232"/>
        <v>0</v>
      </c>
      <c r="WXU70" s="3">
        <f t="shared" si="232"/>
        <v>0</v>
      </c>
      <c r="WXV70" s="3">
        <f t="shared" si="232"/>
        <v>0</v>
      </c>
      <c r="WXW70" s="3">
        <f t="shared" si="232"/>
        <v>0</v>
      </c>
      <c r="WXX70" s="3">
        <f t="shared" si="232"/>
        <v>0</v>
      </c>
      <c r="WXY70" s="3">
        <f t="shared" si="232"/>
        <v>0</v>
      </c>
      <c r="WXZ70" s="3">
        <f t="shared" si="232"/>
        <v>0</v>
      </c>
      <c r="WYA70" s="3">
        <f t="shared" si="232"/>
        <v>0</v>
      </c>
      <c r="WYB70" s="3">
        <f t="shared" ref="WYB70:XAM70" si="233">SUM(WYB59:WYB68)</f>
        <v>0</v>
      </c>
      <c r="WYC70" s="3">
        <f t="shared" si="233"/>
        <v>0</v>
      </c>
      <c r="WYD70" s="3">
        <f t="shared" si="233"/>
        <v>0</v>
      </c>
      <c r="WYE70" s="3">
        <f t="shared" si="233"/>
        <v>0</v>
      </c>
      <c r="WYF70" s="3">
        <f t="shared" si="233"/>
        <v>0</v>
      </c>
      <c r="WYG70" s="3">
        <f t="shared" si="233"/>
        <v>0</v>
      </c>
      <c r="WYH70" s="3">
        <f t="shared" si="233"/>
        <v>0</v>
      </c>
      <c r="WYI70" s="3">
        <f t="shared" si="233"/>
        <v>0</v>
      </c>
      <c r="WYJ70" s="3">
        <f t="shared" si="233"/>
        <v>0</v>
      </c>
      <c r="WYK70" s="3">
        <f t="shared" si="233"/>
        <v>0</v>
      </c>
      <c r="WYL70" s="3">
        <f t="shared" si="233"/>
        <v>0</v>
      </c>
      <c r="WYM70" s="3">
        <f t="shared" si="233"/>
        <v>0</v>
      </c>
      <c r="WYN70" s="3">
        <f t="shared" si="233"/>
        <v>0</v>
      </c>
      <c r="WYO70" s="3">
        <f t="shared" si="233"/>
        <v>0</v>
      </c>
      <c r="WYP70" s="3">
        <f t="shared" si="233"/>
        <v>0</v>
      </c>
      <c r="WYQ70" s="3">
        <f t="shared" si="233"/>
        <v>0</v>
      </c>
      <c r="WYR70" s="3">
        <f t="shared" si="233"/>
        <v>0</v>
      </c>
      <c r="WYS70" s="3">
        <f t="shared" si="233"/>
        <v>0</v>
      </c>
      <c r="WYT70" s="3">
        <f t="shared" si="233"/>
        <v>0</v>
      </c>
      <c r="WYU70" s="3">
        <f t="shared" si="233"/>
        <v>0</v>
      </c>
      <c r="WYV70" s="3">
        <f t="shared" si="233"/>
        <v>0</v>
      </c>
      <c r="WYW70" s="3">
        <f t="shared" si="233"/>
        <v>0</v>
      </c>
      <c r="WYX70" s="3">
        <f t="shared" si="233"/>
        <v>0</v>
      </c>
      <c r="WYY70" s="3">
        <f t="shared" si="233"/>
        <v>0</v>
      </c>
      <c r="WYZ70" s="3">
        <f t="shared" si="233"/>
        <v>0</v>
      </c>
      <c r="WZA70" s="3">
        <f t="shared" si="233"/>
        <v>0</v>
      </c>
      <c r="WZB70" s="3">
        <f t="shared" si="233"/>
        <v>0</v>
      </c>
      <c r="WZC70" s="3">
        <f t="shared" si="233"/>
        <v>0</v>
      </c>
      <c r="WZD70" s="3">
        <f t="shared" si="233"/>
        <v>0</v>
      </c>
      <c r="WZE70" s="3">
        <f t="shared" si="233"/>
        <v>0</v>
      </c>
      <c r="WZF70" s="3">
        <f t="shared" si="233"/>
        <v>0</v>
      </c>
      <c r="WZG70" s="3">
        <f t="shared" si="233"/>
        <v>0</v>
      </c>
      <c r="WZH70" s="3">
        <f t="shared" si="233"/>
        <v>0</v>
      </c>
      <c r="WZI70" s="3">
        <f t="shared" si="233"/>
        <v>0</v>
      </c>
      <c r="WZJ70" s="3">
        <f t="shared" si="233"/>
        <v>0</v>
      </c>
      <c r="WZK70" s="3">
        <f t="shared" si="233"/>
        <v>0</v>
      </c>
      <c r="WZL70" s="3">
        <f t="shared" si="233"/>
        <v>0</v>
      </c>
      <c r="WZM70" s="3">
        <f t="shared" si="233"/>
        <v>0</v>
      </c>
      <c r="WZN70" s="3">
        <f t="shared" si="233"/>
        <v>0</v>
      </c>
      <c r="WZO70" s="3">
        <f t="shared" si="233"/>
        <v>0</v>
      </c>
      <c r="WZP70" s="3">
        <f t="shared" si="233"/>
        <v>0</v>
      </c>
      <c r="WZQ70" s="3">
        <f t="shared" si="233"/>
        <v>0</v>
      </c>
      <c r="WZR70" s="3">
        <f t="shared" si="233"/>
        <v>0</v>
      </c>
      <c r="WZS70" s="3">
        <f t="shared" si="233"/>
        <v>0</v>
      </c>
      <c r="WZT70" s="3">
        <f t="shared" si="233"/>
        <v>0</v>
      </c>
      <c r="WZU70" s="3">
        <f t="shared" si="233"/>
        <v>0</v>
      </c>
      <c r="WZV70" s="3">
        <f t="shared" si="233"/>
        <v>0</v>
      </c>
      <c r="WZW70" s="3">
        <f t="shared" si="233"/>
        <v>0</v>
      </c>
      <c r="WZX70" s="3">
        <f t="shared" si="233"/>
        <v>0</v>
      </c>
      <c r="WZY70" s="3">
        <f t="shared" si="233"/>
        <v>0</v>
      </c>
      <c r="WZZ70" s="3">
        <f t="shared" si="233"/>
        <v>0</v>
      </c>
      <c r="XAA70" s="3">
        <f t="shared" si="233"/>
        <v>0</v>
      </c>
      <c r="XAB70" s="3">
        <f t="shared" si="233"/>
        <v>0</v>
      </c>
      <c r="XAC70" s="3">
        <f t="shared" si="233"/>
        <v>0</v>
      </c>
      <c r="XAD70" s="3">
        <f t="shared" si="233"/>
        <v>0</v>
      </c>
      <c r="XAE70" s="3">
        <f t="shared" si="233"/>
        <v>0</v>
      </c>
      <c r="XAF70" s="3">
        <f t="shared" si="233"/>
        <v>0</v>
      </c>
      <c r="XAG70" s="3">
        <f t="shared" si="233"/>
        <v>0</v>
      </c>
      <c r="XAH70" s="3">
        <f t="shared" si="233"/>
        <v>0</v>
      </c>
      <c r="XAI70" s="3">
        <f t="shared" si="233"/>
        <v>0</v>
      </c>
      <c r="XAJ70" s="3">
        <f t="shared" si="233"/>
        <v>0</v>
      </c>
      <c r="XAK70" s="3">
        <f t="shared" si="233"/>
        <v>0</v>
      </c>
      <c r="XAL70" s="3">
        <f t="shared" si="233"/>
        <v>0</v>
      </c>
      <c r="XAM70" s="3">
        <f t="shared" si="233"/>
        <v>0</v>
      </c>
      <c r="XAN70" s="3">
        <f t="shared" ref="XAN70:XCY70" si="234">SUM(XAN59:XAN68)</f>
        <v>0</v>
      </c>
      <c r="XAO70" s="3">
        <f t="shared" si="234"/>
        <v>0</v>
      </c>
      <c r="XAP70" s="3">
        <f t="shared" si="234"/>
        <v>0</v>
      </c>
      <c r="XAQ70" s="3">
        <f t="shared" si="234"/>
        <v>0</v>
      </c>
      <c r="XAR70" s="3">
        <f t="shared" si="234"/>
        <v>0</v>
      </c>
      <c r="XAS70" s="3">
        <f t="shared" si="234"/>
        <v>0</v>
      </c>
      <c r="XAT70" s="3">
        <f t="shared" si="234"/>
        <v>0</v>
      </c>
      <c r="XAU70" s="3">
        <f t="shared" si="234"/>
        <v>0</v>
      </c>
      <c r="XAV70" s="3">
        <f t="shared" si="234"/>
        <v>0</v>
      </c>
      <c r="XAW70" s="3">
        <f t="shared" si="234"/>
        <v>0</v>
      </c>
      <c r="XAX70" s="3">
        <f t="shared" si="234"/>
        <v>0</v>
      </c>
      <c r="XAY70" s="3">
        <f t="shared" si="234"/>
        <v>0</v>
      </c>
      <c r="XAZ70" s="3">
        <f t="shared" si="234"/>
        <v>0</v>
      </c>
      <c r="XBA70" s="3">
        <f t="shared" si="234"/>
        <v>0</v>
      </c>
      <c r="XBB70" s="3">
        <f t="shared" si="234"/>
        <v>0</v>
      </c>
      <c r="XBC70" s="3">
        <f t="shared" si="234"/>
        <v>0</v>
      </c>
      <c r="XBD70" s="3">
        <f t="shared" si="234"/>
        <v>0</v>
      </c>
      <c r="XBE70" s="3">
        <f t="shared" si="234"/>
        <v>0</v>
      </c>
      <c r="XBF70" s="3">
        <f t="shared" si="234"/>
        <v>0</v>
      </c>
      <c r="XBG70" s="3">
        <f t="shared" si="234"/>
        <v>0</v>
      </c>
      <c r="XBH70" s="3">
        <f t="shared" si="234"/>
        <v>0</v>
      </c>
      <c r="XBI70" s="3">
        <f t="shared" si="234"/>
        <v>0</v>
      </c>
      <c r="XBJ70" s="3">
        <f t="shared" si="234"/>
        <v>0</v>
      </c>
      <c r="XBK70" s="3">
        <f t="shared" si="234"/>
        <v>0</v>
      </c>
      <c r="XBL70" s="3">
        <f t="shared" si="234"/>
        <v>0</v>
      </c>
      <c r="XBM70" s="3">
        <f t="shared" si="234"/>
        <v>0</v>
      </c>
      <c r="XBN70" s="3">
        <f t="shared" si="234"/>
        <v>0</v>
      </c>
      <c r="XBO70" s="3">
        <f t="shared" si="234"/>
        <v>0</v>
      </c>
      <c r="XBP70" s="3">
        <f t="shared" si="234"/>
        <v>0</v>
      </c>
      <c r="XBQ70" s="3">
        <f t="shared" si="234"/>
        <v>0</v>
      </c>
      <c r="XBR70" s="3">
        <f t="shared" si="234"/>
        <v>0</v>
      </c>
      <c r="XBS70" s="3">
        <f t="shared" si="234"/>
        <v>0</v>
      </c>
      <c r="XBT70" s="3">
        <f t="shared" si="234"/>
        <v>0</v>
      </c>
      <c r="XBU70" s="3">
        <f t="shared" si="234"/>
        <v>0</v>
      </c>
      <c r="XBV70" s="3">
        <f t="shared" si="234"/>
        <v>0</v>
      </c>
      <c r="XBW70" s="3">
        <f t="shared" si="234"/>
        <v>0</v>
      </c>
      <c r="XBX70" s="3">
        <f t="shared" si="234"/>
        <v>0</v>
      </c>
      <c r="XBY70" s="3">
        <f t="shared" si="234"/>
        <v>0</v>
      </c>
      <c r="XBZ70" s="3">
        <f t="shared" si="234"/>
        <v>0</v>
      </c>
      <c r="XCA70" s="3">
        <f t="shared" si="234"/>
        <v>0</v>
      </c>
      <c r="XCB70" s="3">
        <f t="shared" si="234"/>
        <v>0</v>
      </c>
      <c r="XCC70" s="3">
        <f t="shared" si="234"/>
        <v>0</v>
      </c>
      <c r="XCD70" s="3">
        <f t="shared" si="234"/>
        <v>0</v>
      </c>
      <c r="XCE70" s="3">
        <f t="shared" si="234"/>
        <v>0</v>
      </c>
      <c r="XCF70" s="3">
        <f t="shared" si="234"/>
        <v>0</v>
      </c>
      <c r="XCG70" s="3">
        <f t="shared" si="234"/>
        <v>0</v>
      </c>
      <c r="XCH70" s="3">
        <f t="shared" si="234"/>
        <v>0</v>
      </c>
      <c r="XCI70" s="3">
        <f t="shared" si="234"/>
        <v>0</v>
      </c>
      <c r="XCJ70" s="3">
        <f t="shared" si="234"/>
        <v>0</v>
      </c>
      <c r="XCK70" s="3">
        <f t="shared" si="234"/>
        <v>0</v>
      </c>
      <c r="XCL70" s="3">
        <f t="shared" si="234"/>
        <v>0</v>
      </c>
      <c r="XCM70" s="3">
        <f t="shared" si="234"/>
        <v>0</v>
      </c>
      <c r="XCN70" s="3">
        <f t="shared" si="234"/>
        <v>0</v>
      </c>
      <c r="XCO70" s="3">
        <f t="shared" si="234"/>
        <v>0</v>
      </c>
      <c r="XCP70" s="3">
        <f t="shared" si="234"/>
        <v>0</v>
      </c>
      <c r="XCQ70" s="3">
        <f t="shared" si="234"/>
        <v>0</v>
      </c>
      <c r="XCR70" s="3">
        <f t="shared" si="234"/>
        <v>0</v>
      </c>
      <c r="XCS70" s="3">
        <f t="shared" si="234"/>
        <v>0</v>
      </c>
      <c r="XCT70" s="3">
        <f t="shared" si="234"/>
        <v>0</v>
      </c>
      <c r="XCU70" s="3">
        <f t="shared" si="234"/>
        <v>0</v>
      </c>
      <c r="XCV70" s="3">
        <f t="shared" si="234"/>
        <v>0</v>
      </c>
      <c r="XCW70" s="3">
        <f t="shared" si="234"/>
        <v>0</v>
      </c>
      <c r="XCX70" s="3">
        <f t="shared" si="234"/>
        <v>0</v>
      </c>
      <c r="XCY70" s="3">
        <f t="shared" si="234"/>
        <v>0</v>
      </c>
      <c r="XCZ70" s="3">
        <f t="shared" ref="XCZ70:XFD70" si="235">SUM(XCZ59:XCZ68)</f>
        <v>0</v>
      </c>
      <c r="XDA70" s="3">
        <f t="shared" si="235"/>
        <v>0</v>
      </c>
      <c r="XDB70" s="3">
        <f t="shared" si="235"/>
        <v>0</v>
      </c>
      <c r="XDC70" s="3">
        <f t="shared" si="235"/>
        <v>0</v>
      </c>
      <c r="XDD70" s="3">
        <f t="shared" si="235"/>
        <v>0</v>
      </c>
      <c r="XDE70" s="3">
        <f t="shared" si="235"/>
        <v>0</v>
      </c>
      <c r="XDF70" s="3">
        <f t="shared" si="235"/>
        <v>0</v>
      </c>
      <c r="XDG70" s="3">
        <f t="shared" si="235"/>
        <v>0</v>
      </c>
      <c r="XDH70" s="3">
        <f t="shared" si="235"/>
        <v>0</v>
      </c>
      <c r="XDI70" s="3">
        <f t="shared" si="235"/>
        <v>0</v>
      </c>
      <c r="XDJ70" s="3">
        <f t="shared" si="235"/>
        <v>0</v>
      </c>
      <c r="XDK70" s="3">
        <f t="shared" si="235"/>
        <v>0</v>
      </c>
      <c r="XDL70" s="3">
        <f t="shared" si="235"/>
        <v>0</v>
      </c>
      <c r="XDM70" s="3">
        <f t="shared" si="235"/>
        <v>0</v>
      </c>
      <c r="XDN70" s="3">
        <f t="shared" si="235"/>
        <v>0</v>
      </c>
      <c r="XDO70" s="3">
        <f t="shared" si="235"/>
        <v>0</v>
      </c>
      <c r="XDP70" s="3">
        <f t="shared" si="235"/>
        <v>0</v>
      </c>
      <c r="XDQ70" s="3">
        <f t="shared" si="235"/>
        <v>0</v>
      </c>
      <c r="XDR70" s="3">
        <f t="shared" si="235"/>
        <v>0</v>
      </c>
      <c r="XDS70" s="3">
        <f t="shared" si="235"/>
        <v>0</v>
      </c>
      <c r="XDT70" s="3">
        <f t="shared" si="235"/>
        <v>0</v>
      </c>
      <c r="XDU70" s="3">
        <f t="shared" si="235"/>
        <v>0</v>
      </c>
      <c r="XDV70" s="3">
        <f t="shared" si="235"/>
        <v>0</v>
      </c>
      <c r="XDW70" s="3">
        <f t="shared" si="235"/>
        <v>0</v>
      </c>
      <c r="XDX70" s="3">
        <f t="shared" si="235"/>
        <v>0</v>
      </c>
      <c r="XDY70" s="3">
        <f t="shared" si="235"/>
        <v>0</v>
      </c>
      <c r="XDZ70" s="3">
        <f t="shared" si="235"/>
        <v>0</v>
      </c>
      <c r="XEA70" s="3">
        <f t="shared" si="235"/>
        <v>0</v>
      </c>
      <c r="XEB70" s="3">
        <f t="shared" si="235"/>
        <v>0</v>
      </c>
      <c r="XEC70" s="3">
        <f t="shared" si="235"/>
        <v>0</v>
      </c>
      <c r="XED70" s="3">
        <f t="shared" si="235"/>
        <v>0</v>
      </c>
      <c r="XEE70" s="3">
        <f t="shared" si="235"/>
        <v>0</v>
      </c>
      <c r="XEF70" s="3">
        <f t="shared" si="235"/>
        <v>0</v>
      </c>
      <c r="XEG70" s="3">
        <f t="shared" si="235"/>
        <v>0</v>
      </c>
      <c r="XEH70" s="3">
        <f t="shared" si="235"/>
        <v>0</v>
      </c>
      <c r="XEI70" s="3">
        <f t="shared" si="235"/>
        <v>0</v>
      </c>
      <c r="XEJ70" s="3">
        <f t="shared" si="235"/>
        <v>0</v>
      </c>
      <c r="XEK70" s="3">
        <f t="shared" si="235"/>
        <v>0</v>
      </c>
      <c r="XEL70" s="3">
        <f t="shared" si="235"/>
        <v>0</v>
      </c>
      <c r="XEM70" s="3">
        <f t="shared" si="235"/>
        <v>0</v>
      </c>
      <c r="XEN70" s="3">
        <f t="shared" si="235"/>
        <v>0</v>
      </c>
      <c r="XEO70" s="3">
        <f t="shared" si="235"/>
        <v>0</v>
      </c>
      <c r="XEP70" s="3">
        <f t="shared" si="235"/>
        <v>0</v>
      </c>
      <c r="XEQ70" s="3">
        <f t="shared" si="235"/>
        <v>0</v>
      </c>
      <c r="XER70" s="3">
        <f t="shared" si="235"/>
        <v>0</v>
      </c>
      <c r="XES70" s="3">
        <f t="shared" si="235"/>
        <v>0</v>
      </c>
      <c r="XET70" s="3">
        <f t="shared" si="235"/>
        <v>0</v>
      </c>
      <c r="XEU70" s="3">
        <f t="shared" si="235"/>
        <v>0</v>
      </c>
      <c r="XEV70" s="3">
        <f t="shared" si="235"/>
        <v>0</v>
      </c>
      <c r="XEW70" s="3">
        <f t="shared" si="235"/>
        <v>0</v>
      </c>
      <c r="XEX70" s="3">
        <f t="shared" si="235"/>
        <v>0</v>
      </c>
      <c r="XEY70" s="3">
        <f t="shared" si="235"/>
        <v>0</v>
      </c>
      <c r="XEZ70" s="3">
        <f t="shared" si="235"/>
        <v>0</v>
      </c>
      <c r="XFA70" s="3">
        <f t="shared" si="235"/>
        <v>0</v>
      </c>
      <c r="XFB70" s="3">
        <f t="shared" si="235"/>
        <v>0</v>
      </c>
      <c r="XFC70" s="3">
        <f t="shared" si="235"/>
        <v>0</v>
      </c>
      <c r="XFD70" s="3">
        <f t="shared" si="235"/>
        <v>0</v>
      </c>
    </row>
    <row r="71" spans="1:18 1388:16384">
      <c r="B71" s="5" t="s">
        <v>637</v>
      </c>
      <c r="C71" s="203"/>
      <c r="D71" s="5"/>
      <c r="E71" s="5"/>
      <c r="F71" s="5"/>
      <c r="G71" s="5"/>
      <c r="H71" s="5"/>
    </row>
    <row r="72" spans="1:18 1388:16384" hidden="1">
      <c r="C72" s="5"/>
      <c r="D72" s="204"/>
      <c r="E72" s="204"/>
      <c r="F72" s="233">
        <f>SUM(I57:I60,I64,G48,F11:F14,F20,F23,F34)</f>
        <v>330.62419408074675</v>
      </c>
      <c r="G72" s="5" t="s">
        <v>790</v>
      </c>
      <c r="H72" s="5"/>
    </row>
    <row r="73" spans="1:18 1388:16384" hidden="1">
      <c r="B73" s="5"/>
      <c r="C73" s="5"/>
      <c r="D73" s="5"/>
      <c r="E73" s="5"/>
      <c r="F73" s="233">
        <f>SUM(I57:I60,I64,G48,F11:F14,F20,F23,F34)/2*E30</f>
        <v>11.98512703542707</v>
      </c>
      <c r="G73" s="5" t="s">
        <v>791</v>
      </c>
      <c r="H73" s="5"/>
    </row>
    <row r="74" spans="1:18 1388:16384" hidden="1">
      <c r="B74" s="5"/>
      <c r="C74" s="5"/>
      <c r="D74" s="5"/>
      <c r="E74" s="5"/>
      <c r="F74" s="233">
        <f>F72+F73</f>
        <v>342.60932111617382</v>
      </c>
      <c r="G74" s="5" t="s">
        <v>792</v>
      </c>
      <c r="H74" s="5"/>
    </row>
    <row r="75" spans="1:18 1388:16384" hidden="1">
      <c r="B75" s="5"/>
      <c r="C75" s="5"/>
      <c r="D75" s="5"/>
      <c r="E75" s="5"/>
      <c r="F75" s="5"/>
      <c r="G75" s="5"/>
      <c r="H75" s="5"/>
    </row>
    <row r="772" spans="2:3" hidden="1">
      <c r="B772" s="1" t="s">
        <v>22</v>
      </c>
    </row>
    <row r="773" spans="2:3" hidden="1">
      <c r="B773" s="1" t="s">
        <v>23</v>
      </c>
      <c r="C773" s="1">
        <v>6</v>
      </c>
    </row>
    <row r="774" spans="2:3" hidden="1">
      <c r="B774" s="1" t="s">
        <v>24</v>
      </c>
      <c r="C774" s="1">
        <v>1</v>
      </c>
    </row>
    <row r="775" spans="2:3" hidden="1">
      <c r="B775" s="1" t="s">
        <v>25</v>
      </c>
      <c r="C775" s="1">
        <v>1</v>
      </c>
    </row>
    <row r="776" spans="2:3" hidden="1">
      <c r="B776" s="1" t="s">
        <v>26</v>
      </c>
      <c r="C776" s="1">
        <v>2</v>
      </c>
    </row>
    <row r="777" spans="2:3" hidden="1">
      <c r="B777" s="1" t="s">
        <v>27</v>
      </c>
      <c r="C777" s="1">
        <v>1</v>
      </c>
    </row>
    <row r="778" spans="2:3" hidden="1">
      <c r="B778" s="1" t="s">
        <v>28</v>
      </c>
      <c r="C778" s="1">
        <v>0</v>
      </c>
    </row>
    <row r="779" spans="2:3" hidden="1">
      <c r="B779" s="1" t="s">
        <v>29</v>
      </c>
      <c r="C779" s="1">
        <v>0</v>
      </c>
    </row>
    <row r="780" spans="2:3" hidden="1">
      <c r="B780" s="1" t="s">
        <v>30</v>
      </c>
      <c r="C780" s="1">
        <v>0</v>
      </c>
    </row>
    <row r="781" spans="2:3" hidden="1">
      <c r="B781" s="1" t="s">
        <v>31</v>
      </c>
      <c r="C781" s="1">
        <v>0</v>
      </c>
    </row>
    <row r="782" spans="2:3" hidden="1">
      <c r="B782" s="1" t="s">
        <v>32</v>
      </c>
      <c r="C782" s="1">
        <v>0</v>
      </c>
    </row>
    <row r="783" spans="2:3" hidden="1">
      <c r="B783" s="1" t="s">
        <v>33</v>
      </c>
      <c r="C783" s="1">
        <v>0</v>
      </c>
    </row>
    <row r="784" spans="2:3" hidden="1">
      <c r="B784" s="1" t="s">
        <v>34</v>
      </c>
      <c r="C784" s="1" t="b">
        <v>1</v>
      </c>
    </row>
    <row r="785" spans="2:3" hidden="1">
      <c r="B785" s="1" t="s">
        <v>35</v>
      </c>
      <c r="C785" s="1">
        <v>0</v>
      </c>
    </row>
    <row r="786" spans="2:3" hidden="1">
      <c r="B786" s="1" t="s">
        <v>36</v>
      </c>
      <c r="C786" s="1" t="b">
        <v>1</v>
      </c>
    </row>
    <row r="787" spans="2:3" hidden="1">
      <c r="B787" s="1" t="s">
        <v>37</v>
      </c>
      <c r="C787" s="1">
        <v>0</v>
      </c>
    </row>
    <row r="788" spans="2:3" hidden="1">
      <c r="B788" s="1" t="s">
        <v>38</v>
      </c>
      <c r="C788" s="1">
        <v>0</v>
      </c>
    </row>
    <row r="789" spans="2:3" hidden="1">
      <c r="B789" s="1" t="s">
        <v>39</v>
      </c>
      <c r="C789" s="1">
        <v>0</v>
      </c>
    </row>
    <row r="790" spans="2:3" hidden="1">
      <c r="B790" s="1" t="s">
        <v>40</v>
      </c>
      <c r="C790" s="1">
        <v>0</v>
      </c>
    </row>
    <row r="791" spans="2:3" hidden="1">
      <c r="B791" s="1" t="s">
        <v>41</v>
      </c>
      <c r="C791" s="1">
        <v>0</v>
      </c>
    </row>
    <row r="792" spans="2:3" hidden="1">
      <c r="B792" s="1" t="s">
        <v>42</v>
      </c>
      <c r="C792" s="1">
        <v>0</v>
      </c>
    </row>
    <row r="793" spans="2:3" hidden="1">
      <c r="B793" s="1" t="s">
        <v>43</v>
      </c>
      <c r="C793" s="1">
        <v>0</v>
      </c>
    </row>
    <row r="794" spans="2:3" hidden="1">
      <c r="B794" s="1" t="s">
        <v>44</v>
      </c>
      <c r="C794" s="1" t="s">
        <v>45</v>
      </c>
    </row>
    <row r="795" spans="2:3" hidden="1">
      <c r="B795" s="1" t="s">
        <v>46</v>
      </c>
      <c r="C795" s="1">
        <v>100</v>
      </c>
    </row>
    <row r="796" spans="2:3" hidden="1">
      <c r="B796" s="1" t="s">
        <v>47</v>
      </c>
      <c r="C796" s="1">
        <v>55</v>
      </c>
    </row>
    <row r="797" spans="2:3" hidden="1">
      <c r="B797" s="1" t="s">
        <v>48</v>
      </c>
      <c r="C797" s="1">
        <v>5.3</v>
      </c>
    </row>
    <row r="798" spans="2:3" hidden="1">
      <c r="B798" s="1" t="s">
        <v>49</v>
      </c>
      <c r="C798" s="1">
        <v>0</v>
      </c>
    </row>
    <row r="799" spans="2:3" hidden="1">
      <c r="B799" s="1" t="s">
        <v>50</v>
      </c>
      <c r="C799" s="1">
        <v>0</v>
      </c>
    </row>
    <row r="800" spans="2:3" hidden="1">
      <c r="B800" s="1" t="s">
        <v>51</v>
      </c>
      <c r="C800" s="1">
        <v>0</v>
      </c>
    </row>
    <row r="801" spans="2:3" hidden="1">
      <c r="B801" s="1" t="s">
        <v>52</v>
      </c>
      <c r="C801" s="1">
        <v>0</v>
      </c>
    </row>
    <row r="802" spans="2:3" hidden="1">
      <c r="B802" s="1" t="s">
        <v>53</v>
      </c>
      <c r="C802" s="1">
        <v>0</v>
      </c>
    </row>
    <row r="803" spans="2:3" hidden="1">
      <c r="B803" s="1" t="s">
        <v>54</v>
      </c>
      <c r="C803" s="1">
        <v>0</v>
      </c>
    </row>
    <row r="804" spans="2:3" hidden="1">
      <c r="B804" s="1" t="s">
        <v>55</v>
      </c>
      <c r="C804" s="1">
        <v>0</v>
      </c>
    </row>
    <row r="805" spans="2:3" hidden="1">
      <c r="B805" s="1" t="s">
        <v>56</v>
      </c>
      <c r="C805" s="1">
        <v>18</v>
      </c>
    </row>
    <row r="806" spans="2:3" hidden="1">
      <c r="B806" s="1" t="s">
        <v>57</v>
      </c>
      <c r="C806" s="1">
        <v>0</v>
      </c>
    </row>
    <row r="807" spans="2:3" hidden="1">
      <c r="B807" s="1" t="s">
        <v>58</v>
      </c>
      <c r="C807" s="1">
        <v>0</v>
      </c>
    </row>
    <row r="808" spans="2:3" hidden="1">
      <c r="B808" s="1" t="s">
        <v>59</v>
      </c>
      <c r="C808" s="1">
        <v>0</v>
      </c>
    </row>
    <row r="809" spans="2:3" hidden="1">
      <c r="B809" s="1" t="s">
        <v>60</v>
      </c>
      <c r="C809" s="1">
        <v>0</v>
      </c>
    </row>
    <row r="810" spans="2:3" hidden="1">
      <c r="B810" s="1" t="s">
        <v>61</v>
      </c>
      <c r="C810" s="1">
        <v>0</v>
      </c>
    </row>
    <row r="811" spans="2:3" hidden="1">
      <c r="B811" s="1" t="s">
        <v>62</v>
      </c>
      <c r="C811" s="1">
        <v>100</v>
      </c>
    </row>
    <row r="812" spans="2:3" hidden="1">
      <c r="B812" s="1" t="s">
        <v>63</v>
      </c>
      <c r="C812" s="1">
        <v>0</v>
      </c>
    </row>
    <row r="813" spans="2:3" hidden="1">
      <c r="B813" s="1" t="s">
        <v>64</v>
      </c>
      <c r="C813" s="1">
        <v>0</v>
      </c>
    </row>
    <row r="814" spans="2:3" hidden="1">
      <c r="B814" s="1" t="s">
        <v>65</v>
      </c>
      <c r="C814" s="1">
        <v>0</v>
      </c>
    </row>
    <row r="815" spans="2:3" hidden="1">
      <c r="B815" s="1" t="s">
        <v>66</v>
      </c>
      <c r="C815" s="1">
        <v>75</v>
      </c>
    </row>
    <row r="816" spans="2:3" hidden="1">
      <c r="B816" s="1" t="s">
        <v>67</v>
      </c>
      <c r="C816" s="1">
        <v>0</v>
      </c>
    </row>
    <row r="817" spans="2:3" hidden="1">
      <c r="B817" s="1" t="s">
        <v>68</v>
      </c>
      <c r="C817" s="1">
        <v>35</v>
      </c>
    </row>
    <row r="818" spans="2:3" hidden="1">
      <c r="B818" s="1" t="s">
        <v>69</v>
      </c>
      <c r="C818" s="1">
        <v>20</v>
      </c>
    </row>
    <row r="819" spans="2:3" hidden="1">
      <c r="B819" s="1" t="s">
        <v>70</v>
      </c>
      <c r="C819" s="1">
        <v>0.5</v>
      </c>
    </row>
    <row r="820" spans="2:3" hidden="1">
      <c r="B820" s="1" t="s">
        <v>71</v>
      </c>
      <c r="C820" s="1">
        <v>10</v>
      </c>
    </row>
    <row r="821" spans="2:3" hidden="1">
      <c r="B821" s="1" t="s">
        <v>72</v>
      </c>
      <c r="C821" s="1">
        <v>0</v>
      </c>
    </row>
    <row r="822" spans="2:3" hidden="1">
      <c r="B822" s="1" t="s">
        <v>73</v>
      </c>
      <c r="C822" s="1">
        <v>0</v>
      </c>
    </row>
    <row r="823" spans="2:3" hidden="1">
      <c r="B823" s="1" t="s">
        <v>74</v>
      </c>
      <c r="C823" s="1">
        <v>0.53</v>
      </c>
    </row>
    <row r="824" spans="2:3" hidden="1">
      <c r="B824" s="1" t="s">
        <v>75</v>
      </c>
      <c r="C824" s="1">
        <v>0</v>
      </c>
    </row>
    <row r="825" spans="2:3" hidden="1">
      <c r="B825" s="1" t="s">
        <v>76</v>
      </c>
      <c r="C825" s="1">
        <v>0.49</v>
      </c>
    </row>
    <row r="826" spans="2:3" hidden="1">
      <c r="B826" s="1" t="s">
        <v>77</v>
      </c>
      <c r="C826" s="1">
        <v>0.4</v>
      </c>
    </row>
    <row r="827" spans="2:3" hidden="1">
      <c r="B827" s="1" t="s">
        <v>78</v>
      </c>
      <c r="C827" s="1">
        <v>15</v>
      </c>
    </row>
    <row r="828" spans="2:3" hidden="1">
      <c r="B828" s="1" t="s">
        <v>79</v>
      </c>
      <c r="C828" s="1">
        <v>0.55000000000000004</v>
      </c>
    </row>
    <row r="829" spans="2:3" hidden="1">
      <c r="B829" s="1" t="s">
        <v>80</v>
      </c>
      <c r="C829" s="1">
        <v>0</v>
      </c>
    </row>
    <row r="830" spans="2:3" hidden="1">
      <c r="B830" s="1" t="s">
        <v>81</v>
      </c>
      <c r="C830" s="1">
        <v>0</v>
      </c>
    </row>
    <row r="831" spans="2:3" hidden="1">
      <c r="B831" s="1" t="s">
        <v>82</v>
      </c>
      <c r="C831" s="1">
        <v>0</v>
      </c>
    </row>
    <row r="832" spans="2:3" hidden="1">
      <c r="B832" s="1" t="s">
        <v>83</v>
      </c>
      <c r="C832" s="1">
        <v>0</v>
      </c>
    </row>
    <row r="833" spans="2:3" hidden="1">
      <c r="B833" s="1" t="s">
        <v>84</v>
      </c>
      <c r="C833" s="1">
        <v>1</v>
      </c>
    </row>
    <row r="834" spans="2:3" hidden="1">
      <c r="B834" s="1" t="s">
        <v>85</v>
      </c>
      <c r="C834" s="1">
        <v>0</v>
      </c>
    </row>
    <row r="835" spans="2:3" hidden="1">
      <c r="B835" s="1" t="s">
        <v>86</v>
      </c>
      <c r="C835" s="1">
        <v>0</v>
      </c>
    </row>
    <row r="836" spans="2:3" hidden="1">
      <c r="B836" s="1" t="s">
        <v>87</v>
      </c>
      <c r="C836" s="1">
        <v>0</v>
      </c>
    </row>
    <row r="837" spans="2:3" hidden="1">
      <c r="B837" s="1" t="s">
        <v>88</v>
      </c>
      <c r="C837" s="1">
        <v>0</v>
      </c>
    </row>
    <row r="838" spans="2:3" hidden="1">
      <c r="B838" s="1" t="s">
        <v>89</v>
      </c>
      <c r="C838" s="1">
        <v>0</v>
      </c>
    </row>
    <row r="839" spans="2:3" hidden="1">
      <c r="B839" s="1" t="s">
        <v>90</v>
      </c>
      <c r="C839" s="1">
        <v>0</v>
      </c>
    </row>
    <row r="840" spans="2:3" hidden="1">
      <c r="B840" s="1" t="s">
        <v>91</v>
      </c>
      <c r="C840" s="1">
        <v>0</v>
      </c>
    </row>
    <row r="841" spans="2:3" hidden="1">
      <c r="B841" s="1" t="s">
        <v>92</v>
      </c>
      <c r="C841" s="1">
        <v>19.38</v>
      </c>
    </row>
    <row r="842" spans="2:3" hidden="1">
      <c r="B842" s="1" t="s">
        <v>93</v>
      </c>
      <c r="C842" s="1">
        <v>0</v>
      </c>
    </row>
    <row r="843" spans="2:3" hidden="1">
      <c r="B843" s="1" t="s">
        <v>94</v>
      </c>
      <c r="C843" s="1">
        <v>0</v>
      </c>
    </row>
    <row r="844" spans="2:3" hidden="1">
      <c r="B844" s="1" t="s">
        <v>95</v>
      </c>
      <c r="C844" s="1">
        <v>0</v>
      </c>
    </row>
    <row r="845" spans="2:3" hidden="1">
      <c r="B845" s="1" t="s">
        <v>96</v>
      </c>
      <c r="C845" s="1">
        <v>0</v>
      </c>
    </row>
    <row r="846" spans="2:3" hidden="1">
      <c r="B846" s="1" t="s">
        <v>97</v>
      </c>
      <c r="C846" s="1">
        <v>0</v>
      </c>
    </row>
    <row r="847" spans="2:3" hidden="1">
      <c r="B847" s="1" t="s">
        <v>98</v>
      </c>
      <c r="C847" s="1">
        <v>0</v>
      </c>
    </row>
    <row r="848" spans="2:3" hidden="1">
      <c r="B848" s="1" t="s">
        <v>99</v>
      </c>
      <c r="C848" s="1">
        <v>0</v>
      </c>
    </row>
    <row r="849" spans="2:3" hidden="1">
      <c r="B849" s="1" t="s">
        <v>100</v>
      </c>
      <c r="C849" s="1">
        <v>0</v>
      </c>
    </row>
    <row r="850" spans="2:3" hidden="1">
      <c r="B850" s="1" t="s">
        <v>101</v>
      </c>
      <c r="C850" s="1">
        <v>0</v>
      </c>
    </row>
    <row r="851" spans="2:3" hidden="1">
      <c r="B851" s="1" t="s">
        <v>102</v>
      </c>
      <c r="C851" s="1">
        <v>0</v>
      </c>
    </row>
    <row r="852" spans="2:3" hidden="1">
      <c r="B852" s="1" t="s">
        <v>103</v>
      </c>
      <c r="C852" s="1">
        <v>0</v>
      </c>
    </row>
    <row r="853" spans="2:3" hidden="1">
      <c r="B853" s="1" t="s">
        <v>104</v>
      </c>
      <c r="C853" s="1">
        <v>0</v>
      </c>
    </row>
    <row r="854" spans="2:3" hidden="1">
      <c r="B854" s="1" t="s">
        <v>105</v>
      </c>
      <c r="C854" s="1">
        <v>0</v>
      </c>
    </row>
    <row r="855" spans="2:3" hidden="1">
      <c r="B855" s="1" t="s">
        <v>106</v>
      </c>
      <c r="C855" s="1">
        <v>0</v>
      </c>
    </row>
    <row r="856" spans="2:3" hidden="1">
      <c r="B856" s="1" t="s">
        <v>107</v>
      </c>
      <c r="C856" s="1">
        <v>0.5</v>
      </c>
    </row>
    <row r="857" spans="2:3" hidden="1">
      <c r="B857" s="1" t="s">
        <v>108</v>
      </c>
      <c r="C857" s="1">
        <v>13.5</v>
      </c>
    </row>
    <row r="858" spans="2:3" hidden="1">
      <c r="B858" s="1" t="s">
        <v>109</v>
      </c>
      <c r="C858" s="1">
        <v>18</v>
      </c>
    </row>
    <row r="859" spans="2:3" hidden="1">
      <c r="B859" s="1" t="s">
        <v>110</v>
      </c>
      <c r="C859" s="1">
        <v>0</v>
      </c>
    </row>
    <row r="860" spans="2:3" hidden="1">
      <c r="B860" s="1" t="s">
        <v>111</v>
      </c>
      <c r="C860" s="1">
        <v>0</v>
      </c>
    </row>
    <row r="861" spans="2:3" hidden="1">
      <c r="B861" s="1" t="s">
        <v>112</v>
      </c>
      <c r="C861" s="1">
        <v>0</v>
      </c>
    </row>
    <row r="862" spans="2:3" hidden="1">
      <c r="B862" s="1" t="s">
        <v>113</v>
      </c>
      <c r="C862" s="1">
        <v>3500</v>
      </c>
    </row>
    <row r="863" spans="2:3" hidden="1">
      <c r="B863" s="1" t="s">
        <v>114</v>
      </c>
      <c r="C863" s="1">
        <v>4</v>
      </c>
    </row>
    <row r="864" spans="2:3" hidden="1">
      <c r="B864" s="1" t="s">
        <v>115</v>
      </c>
      <c r="C864" s="1">
        <v>0</v>
      </c>
    </row>
    <row r="865" spans="2:3" hidden="1">
      <c r="B865" s="1" t="s">
        <v>116</v>
      </c>
      <c r="C865" s="1">
        <v>0</v>
      </c>
    </row>
    <row r="866" spans="2:3" hidden="1">
      <c r="B866" s="1" t="s">
        <v>117</v>
      </c>
      <c r="C866" s="1">
        <v>0</v>
      </c>
    </row>
    <row r="867" spans="2:3" hidden="1">
      <c r="B867" s="1" t="s">
        <v>118</v>
      </c>
      <c r="C867" s="1">
        <v>6</v>
      </c>
    </row>
    <row r="868" spans="2:3" hidden="1">
      <c r="B868" s="1" t="s">
        <v>119</v>
      </c>
      <c r="C868" s="1">
        <v>3.65</v>
      </c>
    </row>
    <row r="869" spans="2:3" hidden="1">
      <c r="B869" s="1" t="s">
        <v>120</v>
      </c>
      <c r="C869" s="1">
        <v>3.38</v>
      </c>
    </row>
    <row r="870" spans="2:3" hidden="1">
      <c r="B870" s="1" t="s">
        <v>121</v>
      </c>
      <c r="C870" s="1">
        <v>1</v>
      </c>
    </row>
    <row r="871" spans="2:3" hidden="1">
      <c r="B871" s="1" t="s">
        <v>122</v>
      </c>
      <c r="C871" s="1">
        <v>0</v>
      </c>
    </row>
    <row r="872" spans="2:3" hidden="1">
      <c r="B872" s="1" t="s">
        <v>123</v>
      </c>
      <c r="C872" s="1">
        <v>13</v>
      </c>
    </row>
    <row r="873" spans="2:3" hidden="1">
      <c r="B873" s="1" t="s">
        <v>124</v>
      </c>
      <c r="C873" s="1">
        <v>0</v>
      </c>
    </row>
    <row r="874" spans="2:3" hidden="1">
      <c r="B874" s="1" t="s">
        <v>125</v>
      </c>
      <c r="C874" s="1">
        <v>0</v>
      </c>
    </row>
    <row r="875" spans="2:3" hidden="1">
      <c r="B875" s="1" t="s">
        <v>126</v>
      </c>
      <c r="C875" s="1">
        <v>0</v>
      </c>
    </row>
    <row r="876" spans="2:3" hidden="1">
      <c r="B876" s="1" t="s">
        <v>127</v>
      </c>
      <c r="C876" s="1">
        <v>0</v>
      </c>
    </row>
    <row r="877" spans="2:3" hidden="1">
      <c r="B877" s="1" t="s">
        <v>128</v>
      </c>
      <c r="C877" s="1">
        <v>0</v>
      </c>
    </row>
    <row r="878" spans="2:3" hidden="1">
      <c r="B878" s="1" t="s">
        <v>129</v>
      </c>
      <c r="C878" s="1">
        <v>0</v>
      </c>
    </row>
    <row r="879" spans="2:3" hidden="1">
      <c r="B879" s="1" t="s">
        <v>130</v>
      </c>
      <c r="C879" s="1">
        <v>5</v>
      </c>
    </row>
    <row r="880" spans="2:3" hidden="1">
      <c r="B880" s="1" t="s">
        <v>131</v>
      </c>
      <c r="C880" s="1">
        <v>0</v>
      </c>
    </row>
    <row r="881" spans="2:3" hidden="1">
      <c r="B881" s="1" t="s">
        <v>132</v>
      </c>
      <c r="C881" s="1">
        <v>0</v>
      </c>
    </row>
    <row r="882" spans="2:3" hidden="1">
      <c r="B882" s="1" t="s">
        <v>133</v>
      </c>
      <c r="C882" s="1">
        <v>0</v>
      </c>
    </row>
    <row r="883" spans="2:3" hidden="1">
      <c r="B883" s="1" t="s">
        <v>134</v>
      </c>
      <c r="C883" s="1">
        <v>6800</v>
      </c>
    </row>
    <row r="884" spans="2:3" hidden="1">
      <c r="B884" s="1" t="s">
        <v>135</v>
      </c>
      <c r="C884" s="1">
        <v>0</v>
      </c>
    </row>
    <row r="885" spans="2:3" hidden="1">
      <c r="B885" s="1" t="s">
        <v>136</v>
      </c>
      <c r="C885" s="1">
        <v>0</v>
      </c>
    </row>
    <row r="886" spans="2:3" hidden="1">
      <c r="B886" s="1" t="s">
        <v>137</v>
      </c>
      <c r="C886" s="1">
        <v>8500</v>
      </c>
    </row>
    <row r="887" spans="2:3" hidden="1">
      <c r="B887" s="1" t="s">
        <v>138</v>
      </c>
      <c r="C887" s="1">
        <v>5</v>
      </c>
    </row>
    <row r="888" spans="2:3" hidden="1">
      <c r="B888" s="1" t="s">
        <v>139</v>
      </c>
      <c r="C888" s="1">
        <v>15000</v>
      </c>
    </row>
    <row r="889" spans="2:3" hidden="1">
      <c r="B889" s="1" t="s">
        <v>140</v>
      </c>
      <c r="C889" s="1">
        <v>5</v>
      </c>
    </row>
    <row r="890" spans="2:3" hidden="1">
      <c r="B890" s="1" t="s">
        <v>141</v>
      </c>
      <c r="C890" s="1">
        <v>0</v>
      </c>
    </row>
    <row r="891" spans="2:3" hidden="1">
      <c r="B891" s="1" t="s">
        <v>142</v>
      </c>
      <c r="C891" s="1">
        <v>0</v>
      </c>
    </row>
    <row r="892" spans="2:3" hidden="1">
      <c r="B892" s="1" t="s">
        <v>143</v>
      </c>
      <c r="C892" s="1">
        <v>0</v>
      </c>
    </row>
    <row r="893" spans="2:3" hidden="1">
      <c r="B893" s="1" t="s">
        <v>144</v>
      </c>
      <c r="C893" s="1">
        <v>0</v>
      </c>
    </row>
    <row r="894" spans="2:3" hidden="1">
      <c r="B894" s="1" t="s">
        <v>145</v>
      </c>
      <c r="C894" s="1">
        <v>0</v>
      </c>
    </row>
    <row r="895" spans="2:3" hidden="1">
      <c r="B895" s="1" t="s">
        <v>146</v>
      </c>
      <c r="C895" s="1">
        <v>0</v>
      </c>
    </row>
    <row r="896" spans="2:3" hidden="1">
      <c r="B896" s="1" t="s">
        <v>147</v>
      </c>
      <c r="C896" s="1">
        <v>0</v>
      </c>
    </row>
    <row r="897" spans="2:3" hidden="1">
      <c r="B897" s="1" t="s">
        <v>148</v>
      </c>
      <c r="C897" s="1">
        <v>0</v>
      </c>
    </row>
    <row r="898" spans="2:3" hidden="1">
      <c r="B898" s="1" t="s">
        <v>149</v>
      </c>
      <c r="C898" s="1">
        <v>0</v>
      </c>
    </row>
    <row r="899" spans="2:3" hidden="1">
      <c r="B899" s="1" t="s">
        <v>150</v>
      </c>
      <c r="C899" s="1">
        <v>0</v>
      </c>
    </row>
    <row r="900" spans="2:3" hidden="1">
      <c r="B900" s="1" t="s">
        <v>151</v>
      </c>
      <c r="C900" s="1">
        <v>0</v>
      </c>
    </row>
    <row r="901" spans="2:3" hidden="1">
      <c r="B901" s="1" t="s">
        <v>152</v>
      </c>
      <c r="C901" s="1">
        <v>6</v>
      </c>
    </row>
    <row r="902" spans="2:3" hidden="1">
      <c r="B902" s="1" t="s">
        <v>153</v>
      </c>
      <c r="C902" s="1">
        <v>0</v>
      </c>
    </row>
    <row r="903" spans="2:3" hidden="1">
      <c r="B903" s="1" t="s">
        <v>154</v>
      </c>
      <c r="C903" s="1">
        <v>0</v>
      </c>
    </row>
    <row r="904" spans="2:3" hidden="1">
      <c r="B904" s="1" t="s">
        <v>155</v>
      </c>
      <c r="C904" s="1">
        <v>0</v>
      </c>
    </row>
    <row r="905" spans="2:3" hidden="1">
      <c r="B905" s="1" t="s">
        <v>156</v>
      </c>
      <c r="C905" s="1">
        <v>0</v>
      </c>
    </row>
    <row r="906" spans="2:3" hidden="1">
      <c r="B906" s="1" t="s">
        <v>157</v>
      </c>
      <c r="C906" s="1">
        <v>0</v>
      </c>
    </row>
    <row r="907" spans="2:3" hidden="1">
      <c r="B907" s="1" t="s">
        <v>158</v>
      </c>
      <c r="C907" s="1">
        <v>0</v>
      </c>
    </row>
    <row r="908" spans="2:3" hidden="1">
      <c r="B908" s="1" t="s">
        <v>159</v>
      </c>
      <c r="C908" s="1">
        <v>0</v>
      </c>
    </row>
    <row r="909" spans="2:3" hidden="1">
      <c r="B909" s="1" t="s">
        <v>160</v>
      </c>
      <c r="C909" s="1">
        <v>0</v>
      </c>
    </row>
    <row r="910" spans="2:3" hidden="1">
      <c r="B910" s="1" t="s">
        <v>161</v>
      </c>
      <c r="C910" s="1">
        <v>0</v>
      </c>
    </row>
    <row r="911" spans="2:3" hidden="1">
      <c r="B911" s="1" t="s">
        <v>162</v>
      </c>
      <c r="C911" s="1">
        <v>0</v>
      </c>
    </row>
    <row r="912" spans="2:3" hidden="1">
      <c r="B912" s="1" t="s">
        <v>163</v>
      </c>
      <c r="C912" s="1">
        <v>0</v>
      </c>
    </row>
    <row r="913" spans="2:3" hidden="1">
      <c r="B913" s="1" t="s">
        <v>164</v>
      </c>
      <c r="C913" s="1">
        <v>0</v>
      </c>
    </row>
    <row r="914" spans="2:3" hidden="1">
      <c r="B914" s="1" t="s">
        <v>165</v>
      </c>
      <c r="C914" s="1">
        <v>2</v>
      </c>
    </row>
    <row r="915" spans="2:3" hidden="1">
      <c r="B915" s="1" t="s">
        <v>166</v>
      </c>
      <c r="C915" s="1">
        <v>0</v>
      </c>
    </row>
    <row r="916" spans="2:3" hidden="1">
      <c r="B916" s="1" t="s">
        <v>167</v>
      </c>
      <c r="C916" s="1">
        <v>0</v>
      </c>
    </row>
    <row r="917" spans="2:3" hidden="1">
      <c r="B917" s="1" t="s">
        <v>168</v>
      </c>
      <c r="C917" s="1">
        <v>0</v>
      </c>
    </row>
    <row r="918" spans="2:3" hidden="1">
      <c r="B918" s="1" t="s">
        <v>169</v>
      </c>
      <c r="C918" s="1">
        <v>0</v>
      </c>
    </row>
    <row r="919" spans="2:3" hidden="1">
      <c r="B919" s="1" t="s">
        <v>170</v>
      </c>
      <c r="C919" s="1">
        <v>0</v>
      </c>
    </row>
    <row r="920" spans="2:3" hidden="1">
      <c r="B920" s="1" t="s">
        <v>171</v>
      </c>
      <c r="C920" s="1">
        <v>0</v>
      </c>
    </row>
    <row r="921" spans="2:3" hidden="1">
      <c r="B921" s="1" t="s">
        <v>172</v>
      </c>
      <c r="C921" s="1">
        <v>0</v>
      </c>
    </row>
    <row r="922" spans="2:3" hidden="1">
      <c r="B922" s="1" t="s">
        <v>173</v>
      </c>
      <c r="C922" s="1" t="s">
        <v>174</v>
      </c>
    </row>
    <row r="923" spans="2:3" hidden="1">
      <c r="B923" s="1" t="s">
        <v>175</v>
      </c>
      <c r="C923" s="1" t="s">
        <v>176</v>
      </c>
    </row>
    <row r="924" spans="2:3" hidden="1">
      <c r="B924" s="1" t="s">
        <v>177</v>
      </c>
      <c r="C924" s="1" t="s">
        <v>178</v>
      </c>
    </row>
    <row r="925" spans="2:3" hidden="1">
      <c r="B925" s="1" t="s">
        <v>179</v>
      </c>
      <c r="C925" s="1" t="s">
        <v>180</v>
      </c>
    </row>
    <row r="926" spans="2:3" hidden="1">
      <c r="B926" s="1" t="s">
        <v>181</v>
      </c>
      <c r="C926" s="1" t="s">
        <v>182</v>
      </c>
    </row>
    <row r="927" spans="2:3" hidden="1">
      <c r="B927" s="1" t="s">
        <v>183</v>
      </c>
      <c r="C927" s="1" t="s">
        <v>184</v>
      </c>
    </row>
    <row r="928" spans="2:3" hidden="1">
      <c r="B928" s="1" t="s">
        <v>185</v>
      </c>
      <c r="C928" s="1" t="s">
        <v>186</v>
      </c>
    </row>
    <row r="929" spans="2:3" hidden="1">
      <c r="B929" s="1" t="s">
        <v>187</v>
      </c>
      <c r="C929" s="1" t="s">
        <v>188</v>
      </c>
    </row>
    <row r="930" spans="2:3" hidden="1">
      <c r="B930" s="1" t="s">
        <v>189</v>
      </c>
      <c r="C930" s="1" t="s">
        <v>190</v>
      </c>
    </row>
    <row r="931" spans="2:3" hidden="1">
      <c r="B931" s="1" t="s">
        <v>191</v>
      </c>
      <c r="C931" s="1" t="s">
        <v>192</v>
      </c>
    </row>
    <row r="932" spans="2:3" hidden="1">
      <c r="B932" s="1" t="s">
        <v>193</v>
      </c>
      <c r="C932" s="1" t="s">
        <v>194</v>
      </c>
    </row>
    <row r="933" spans="2:3" hidden="1">
      <c r="B933" s="1" t="s">
        <v>195</v>
      </c>
      <c r="C933" s="1" t="s">
        <v>196</v>
      </c>
    </row>
    <row r="934" spans="2:3" hidden="1">
      <c r="B934" s="1" t="s">
        <v>197</v>
      </c>
      <c r="C934" s="1" t="s">
        <v>194</v>
      </c>
    </row>
    <row r="935" spans="2:3" hidden="1">
      <c r="B935" s="1" t="s">
        <v>198</v>
      </c>
      <c r="C935" s="1" t="s">
        <v>186</v>
      </c>
    </row>
    <row r="936" spans="2:3" hidden="1">
      <c r="B936" s="1" t="s">
        <v>199</v>
      </c>
      <c r="C936" s="1" t="s">
        <v>200</v>
      </c>
    </row>
    <row r="937" spans="2:3" hidden="1">
      <c r="B937" s="1" t="s">
        <v>201</v>
      </c>
      <c r="C937" s="1" t="s">
        <v>194</v>
      </c>
    </row>
    <row r="938" spans="2:3" hidden="1">
      <c r="B938" s="1" t="s">
        <v>202</v>
      </c>
      <c r="C938" s="1" t="s">
        <v>194</v>
      </c>
    </row>
    <row r="939" spans="2:3" hidden="1">
      <c r="B939" s="1" t="s">
        <v>203</v>
      </c>
      <c r="C939" s="1" t="s">
        <v>182</v>
      </c>
    </row>
    <row r="940" spans="2:3" hidden="1">
      <c r="B940" s="1" t="s">
        <v>204</v>
      </c>
      <c r="C940" s="1" t="s">
        <v>205</v>
      </c>
    </row>
    <row r="941" spans="2:3" hidden="1">
      <c r="B941" s="1" t="s">
        <v>206</v>
      </c>
      <c r="C941" s="1" t="s">
        <v>178</v>
      </c>
    </row>
    <row r="942" spans="2:3" hidden="1">
      <c r="B942" s="1" t="s">
        <v>207</v>
      </c>
      <c r="C942" s="1" t="s">
        <v>205</v>
      </c>
    </row>
    <row r="943" spans="2:3" hidden="1">
      <c r="B943" s="1" t="s">
        <v>208</v>
      </c>
      <c r="C943" s="1" t="s">
        <v>209</v>
      </c>
    </row>
    <row r="944" spans="2:3" hidden="1">
      <c r="B944" s="1" t="s">
        <v>210</v>
      </c>
      <c r="C944" s="1" t="s">
        <v>211</v>
      </c>
    </row>
    <row r="945" spans="2:3" hidden="1">
      <c r="B945" s="1" t="s">
        <v>212</v>
      </c>
      <c r="C945" s="1" t="s">
        <v>213</v>
      </c>
    </row>
    <row r="946" spans="2:3" hidden="1">
      <c r="B946" s="1" t="s">
        <v>214</v>
      </c>
      <c r="C946" s="1" t="s">
        <v>182</v>
      </c>
    </row>
    <row r="947" spans="2:3" hidden="1">
      <c r="B947" s="1" t="s">
        <v>215</v>
      </c>
      <c r="C947" s="1" t="s">
        <v>182</v>
      </c>
    </row>
    <row r="948" spans="2:3" hidden="1">
      <c r="B948" s="1" t="s">
        <v>216</v>
      </c>
      <c r="C948" s="1" t="s">
        <v>217</v>
      </c>
    </row>
    <row r="949" spans="2:3" hidden="1">
      <c r="B949" s="1" t="s">
        <v>218</v>
      </c>
      <c r="C949" s="1" t="s">
        <v>219</v>
      </c>
    </row>
    <row r="950" spans="2:3" hidden="1">
      <c r="B950" s="1" t="s">
        <v>220</v>
      </c>
      <c r="C950" s="1">
        <v>0</v>
      </c>
    </row>
    <row r="951" spans="2:3" hidden="1">
      <c r="B951" s="1" t="s">
        <v>221</v>
      </c>
      <c r="C951" s="1">
        <v>0</v>
      </c>
    </row>
    <row r="952" spans="2:3" hidden="1">
      <c r="B952" s="1" t="s">
        <v>222</v>
      </c>
      <c r="C952" s="1">
        <v>0</v>
      </c>
    </row>
    <row r="953" spans="2:3" hidden="1">
      <c r="B953" s="1" t="s">
        <v>223</v>
      </c>
      <c r="C953" s="1">
        <v>0</v>
      </c>
    </row>
    <row r="954" spans="2:3" hidden="1">
      <c r="B954" s="1" t="s">
        <v>224</v>
      </c>
      <c r="C954" s="1">
        <v>0</v>
      </c>
    </row>
    <row r="955" spans="2:3" hidden="1">
      <c r="B955" s="1" t="s">
        <v>225</v>
      </c>
      <c r="C955" s="1">
        <v>0</v>
      </c>
    </row>
    <row r="956" spans="2:3" hidden="1">
      <c r="B956" s="1" t="s">
        <v>226</v>
      </c>
      <c r="C956" s="1">
        <v>0</v>
      </c>
    </row>
    <row r="957" spans="2:3" hidden="1">
      <c r="B957" s="1" t="s">
        <v>227</v>
      </c>
      <c r="C957" s="1">
        <v>0</v>
      </c>
    </row>
    <row r="958" spans="2:3" hidden="1">
      <c r="B958" s="1" t="s">
        <v>228</v>
      </c>
      <c r="C958" s="1">
        <v>0</v>
      </c>
    </row>
    <row r="959" spans="2:3" hidden="1">
      <c r="B959" s="1" t="s">
        <v>229</v>
      </c>
      <c r="C959" s="1">
        <v>0</v>
      </c>
    </row>
    <row r="960" spans="2:3" hidden="1">
      <c r="B960" s="1" t="s">
        <v>230</v>
      </c>
      <c r="C960" s="1">
        <v>0</v>
      </c>
    </row>
    <row r="961" spans="2:3" hidden="1">
      <c r="B961" s="1" t="s">
        <v>231</v>
      </c>
      <c r="C961" s="1">
        <v>0</v>
      </c>
    </row>
    <row r="962" spans="2:3" hidden="1">
      <c r="B962" s="1" t="s">
        <v>232</v>
      </c>
      <c r="C962" s="1">
        <v>0</v>
      </c>
    </row>
    <row r="963" spans="2:3" hidden="1">
      <c r="B963" s="1" t="s">
        <v>233</v>
      </c>
      <c r="C963" s="1">
        <v>0</v>
      </c>
    </row>
    <row r="964" spans="2:3" hidden="1">
      <c r="B964" s="1" t="s">
        <v>234</v>
      </c>
      <c r="C964" s="1" t="s">
        <v>235</v>
      </c>
    </row>
    <row r="965" spans="2:3" hidden="1">
      <c r="B965" s="1" t="s">
        <v>236</v>
      </c>
      <c r="C965" s="1">
        <v>0</v>
      </c>
    </row>
    <row r="966" spans="2:3" hidden="1">
      <c r="B966" s="1" t="s">
        <v>237</v>
      </c>
      <c r="C966" s="1">
        <v>0</v>
      </c>
    </row>
    <row r="967" spans="2:3" hidden="1">
      <c r="B967" s="1" t="s">
        <v>238</v>
      </c>
      <c r="C967" s="1">
        <v>0</v>
      </c>
    </row>
    <row r="968" spans="2:3" hidden="1">
      <c r="B968" s="1" t="s">
        <v>239</v>
      </c>
      <c r="C968" s="1">
        <v>0</v>
      </c>
    </row>
    <row r="969" spans="2:3" hidden="1">
      <c r="B969" s="1" t="s">
        <v>240</v>
      </c>
      <c r="C969" s="1" t="s">
        <v>241</v>
      </c>
    </row>
    <row r="970" spans="2:3" hidden="1">
      <c r="B970" s="1" t="s">
        <v>242</v>
      </c>
      <c r="C970" s="1">
        <v>0</v>
      </c>
    </row>
    <row r="971" spans="2:3" hidden="1">
      <c r="B971" s="1" t="s">
        <v>243</v>
      </c>
      <c r="C971" s="1">
        <v>0</v>
      </c>
    </row>
    <row r="972" spans="2:3" hidden="1">
      <c r="B972" s="1" t="s">
        <v>244</v>
      </c>
      <c r="C972" s="1">
        <v>0</v>
      </c>
    </row>
    <row r="973" spans="2:3" hidden="1">
      <c r="B973" s="1" t="s">
        <v>245</v>
      </c>
      <c r="C973" s="1">
        <v>0</v>
      </c>
    </row>
    <row r="974" spans="2:3" hidden="1">
      <c r="B974" s="1" t="s">
        <v>246</v>
      </c>
      <c r="C974" s="1">
        <v>0</v>
      </c>
    </row>
    <row r="975" spans="2:3" hidden="1">
      <c r="B975" s="1" t="s">
        <v>247</v>
      </c>
      <c r="C975" s="1">
        <v>0</v>
      </c>
    </row>
    <row r="976" spans="2:3" hidden="1">
      <c r="B976" s="1" t="s">
        <v>248</v>
      </c>
      <c r="C976" s="1">
        <v>0</v>
      </c>
    </row>
    <row r="977" spans="2:3" hidden="1">
      <c r="B977" s="1" t="s">
        <v>249</v>
      </c>
      <c r="C977" s="1">
        <v>0</v>
      </c>
    </row>
    <row r="978" spans="2:3" hidden="1">
      <c r="B978" s="1" t="s">
        <v>250</v>
      </c>
      <c r="C978" s="1">
        <v>0</v>
      </c>
    </row>
    <row r="979" spans="2:3" hidden="1">
      <c r="B979" s="1" t="s">
        <v>251</v>
      </c>
      <c r="C979" s="1">
        <v>0</v>
      </c>
    </row>
    <row r="980" spans="2:3" hidden="1">
      <c r="B980" s="1" t="s">
        <v>252</v>
      </c>
      <c r="C980" s="1">
        <v>0</v>
      </c>
    </row>
    <row r="981" spans="2:3" hidden="1">
      <c r="B981" s="1" t="s">
        <v>253</v>
      </c>
      <c r="C981" s="1">
        <v>0</v>
      </c>
    </row>
    <row r="982" spans="2:3" hidden="1">
      <c r="B982" s="1" t="s">
        <v>254</v>
      </c>
      <c r="C982" s="1">
        <v>0</v>
      </c>
    </row>
    <row r="983" spans="2:3" hidden="1">
      <c r="B983" s="1" t="s">
        <v>255</v>
      </c>
      <c r="C983" s="1">
        <v>0</v>
      </c>
    </row>
    <row r="984" spans="2:3" hidden="1">
      <c r="B984" s="1" t="s">
        <v>256</v>
      </c>
      <c r="C984" s="1">
        <v>0</v>
      </c>
    </row>
    <row r="985" spans="2:3" hidden="1">
      <c r="B985" s="1" t="s">
        <v>257</v>
      </c>
      <c r="C985" s="1">
        <v>0</v>
      </c>
    </row>
    <row r="986" spans="2:3" hidden="1">
      <c r="B986" s="1" t="s">
        <v>258</v>
      </c>
      <c r="C986" s="1" t="s">
        <v>235</v>
      </c>
    </row>
    <row r="987" spans="2:3" hidden="1">
      <c r="B987" s="1" t="s">
        <v>259</v>
      </c>
      <c r="C987" s="1" t="s">
        <v>241</v>
      </c>
    </row>
    <row r="988" spans="2:3" hidden="1">
      <c r="B988" s="1" t="s">
        <v>260</v>
      </c>
      <c r="C988" s="1">
        <v>0</v>
      </c>
    </row>
    <row r="989" spans="2:3" hidden="1">
      <c r="B989" s="1" t="s">
        <v>261</v>
      </c>
      <c r="C989" s="1">
        <v>0</v>
      </c>
    </row>
    <row r="990" spans="2:3" hidden="1">
      <c r="B990" s="1" t="s">
        <v>262</v>
      </c>
      <c r="C990" s="1">
        <v>0</v>
      </c>
    </row>
    <row r="991" spans="2:3" hidden="1">
      <c r="B991" s="1" t="s">
        <v>263</v>
      </c>
      <c r="C991" s="1">
        <v>0</v>
      </c>
    </row>
    <row r="992" spans="2:3" hidden="1">
      <c r="B992" s="1" t="s">
        <v>264</v>
      </c>
      <c r="C992" s="1">
        <v>0</v>
      </c>
    </row>
    <row r="993" spans="2:3" hidden="1">
      <c r="B993" s="1" t="s">
        <v>265</v>
      </c>
      <c r="C993" s="1">
        <v>0</v>
      </c>
    </row>
    <row r="994" spans="2:3" hidden="1">
      <c r="B994" s="1" t="s">
        <v>266</v>
      </c>
      <c r="C994" s="1">
        <v>0</v>
      </c>
    </row>
    <row r="995" spans="2:3" hidden="1">
      <c r="B995" s="1" t="s">
        <v>267</v>
      </c>
      <c r="C995" s="1">
        <v>0</v>
      </c>
    </row>
    <row r="996" spans="2:3" hidden="1">
      <c r="B996" s="1" t="s">
        <v>268</v>
      </c>
      <c r="C996" s="1">
        <v>0</v>
      </c>
    </row>
    <row r="997" spans="2:3" hidden="1">
      <c r="B997" s="1" t="s">
        <v>269</v>
      </c>
      <c r="C997" s="1">
        <v>0</v>
      </c>
    </row>
    <row r="998" spans="2:3" hidden="1">
      <c r="B998" s="1" t="s">
        <v>270</v>
      </c>
      <c r="C998" s="1">
        <v>0</v>
      </c>
    </row>
    <row r="999" spans="2:3" hidden="1">
      <c r="B999" s="1" t="s">
        <v>271</v>
      </c>
      <c r="C999" s="1">
        <v>0</v>
      </c>
    </row>
    <row r="1000" spans="2:3" hidden="1">
      <c r="B1000" s="1" t="s">
        <v>272</v>
      </c>
      <c r="C1000" s="1">
        <v>0</v>
      </c>
    </row>
    <row r="1001" spans="2:3" hidden="1">
      <c r="B1001" s="1" t="s">
        <v>273</v>
      </c>
      <c r="C1001" s="1">
        <v>0</v>
      </c>
    </row>
    <row r="1002" spans="2:3" hidden="1">
      <c r="B1002" s="1" t="s">
        <v>274</v>
      </c>
      <c r="C1002" s="1">
        <v>1</v>
      </c>
    </row>
    <row r="1003" spans="2:3" hidden="1">
      <c r="B1003" s="1" t="s">
        <v>275</v>
      </c>
      <c r="C1003" s="1">
        <v>0</v>
      </c>
    </row>
    <row r="1004" spans="2:3" hidden="1">
      <c r="B1004" s="1" t="s">
        <v>276</v>
      </c>
      <c r="C1004" s="1">
        <v>0</v>
      </c>
    </row>
    <row r="1005" spans="2:3" hidden="1">
      <c r="B1005" s="1" t="s">
        <v>277</v>
      </c>
      <c r="C1005" s="1">
        <v>0</v>
      </c>
    </row>
    <row r="1006" spans="2:3" hidden="1">
      <c r="B1006" s="1" t="s">
        <v>278</v>
      </c>
      <c r="C1006" s="1">
        <v>0</v>
      </c>
    </row>
    <row r="1007" spans="2:3" hidden="1">
      <c r="B1007" s="1" t="s">
        <v>279</v>
      </c>
      <c r="C1007" s="1">
        <v>1</v>
      </c>
    </row>
    <row r="1008" spans="2:3" hidden="1">
      <c r="B1008" s="1" t="s">
        <v>280</v>
      </c>
      <c r="C1008" s="1">
        <v>0</v>
      </c>
    </row>
    <row r="1009" spans="2:3" hidden="1">
      <c r="B1009" s="1" t="s">
        <v>281</v>
      </c>
      <c r="C1009" s="1">
        <v>0</v>
      </c>
    </row>
    <row r="1010" spans="2:3" hidden="1">
      <c r="B1010" s="1" t="s">
        <v>282</v>
      </c>
      <c r="C1010" s="1">
        <v>0</v>
      </c>
    </row>
    <row r="1011" spans="2:3" hidden="1">
      <c r="B1011" s="1" t="s">
        <v>283</v>
      </c>
      <c r="C1011" s="1">
        <v>0</v>
      </c>
    </row>
    <row r="1012" spans="2:3" hidden="1">
      <c r="B1012" s="1" t="s">
        <v>284</v>
      </c>
      <c r="C1012" s="1">
        <v>0</v>
      </c>
    </row>
    <row r="1013" spans="2:3" hidden="1">
      <c r="B1013" s="1" t="s">
        <v>285</v>
      </c>
      <c r="C1013" s="1">
        <v>0</v>
      </c>
    </row>
    <row r="1014" spans="2:3" hidden="1">
      <c r="B1014" s="1" t="s">
        <v>286</v>
      </c>
      <c r="C1014" s="1">
        <v>0</v>
      </c>
    </row>
    <row r="1015" spans="2:3" hidden="1">
      <c r="B1015" s="1" t="s">
        <v>287</v>
      </c>
      <c r="C1015" s="1">
        <v>0</v>
      </c>
    </row>
    <row r="1016" spans="2:3" hidden="1">
      <c r="B1016" s="1" t="s">
        <v>288</v>
      </c>
      <c r="C1016" s="1">
        <v>0</v>
      </c>
    </row>
    <row r="1017" spans="2:3" hidden="1">
      <c r="B1017" s="1" t="s">
        <v>289</v>
      </c>
      <c r="C1017" s="1">
        <v>0</v>
      </c>
    </row>
    <row r="1018" spans="2:3" hidden="1">
      <c r="B1018" s="1" t="s">
        <v>290</v>
      </c>
      <c r="C1018" s="1">
        <v>0</v>
      </c>
    </row>
    <row r="1019" spans="2:3" hidden="1">
      <c r="B1019" s="1" t="s">
        <v>291</v>
      </c>
      <c r="C1019" s="1">
        <v>0</v>
      </c>
    </row>
    <row r="1020" spans="2:3" hidden="1">
      <c r="B1020" s="1" t="s">
        <v>292</v>
      </c>
      <c r="C1020" s="1">
        <v>0</v>
      </c>
    </row>
    <row r="1021" spans="2:3" hidden="1">
      <c r="B1021" s="1" t="s">
        <v>293</v>
      </c>
      <c r="C1021" s="1">
        <v>0</v>
      </c>
    </row>
    <row r="1022" spans="2:3" hidden="1">
      <c r="B1022" s="1" t="s">
        <v>294</v>
      </c>
      <c r="C1022" s="1">
        <v>0</v>
      </c>
    </row>
    <row r="1023" spans="2:3" hidden="1">
      <c r="B1023" s="1" t="s">
        <v>295</v>
      </c>
      <c r="C1023" s="1">
        <v>0</v>
      </c>
    </row>
    <row r="1024" spans="2:3" hidden="1">
      <c r="B1024" s="1" t="s">
        <v>296</v>
      </c>
      <c r="C1024" s="1">
        <v>0</v>
      </c>
    </row>
    <row r="1025" spans="2:3" hidden="1">
      <c r="B1025" s="1" t="s">
        <v>297</v>
      </c>
      <c r="C1025" s="1">
        <v>1</v>
      </c>
    </row>
    <row r="1026" spans="2:3" hidden="1">
      <c r="B1026" s="1" t="s">
        <v>298</v>
      </c>
      <c r="C1026" s="1">
        <v>0</v>
      </c>
    </row>
    <row r="1027" spans="2:3" hidden="1">
      <c r="B1027" s="1" t="s">
        <v>299</v>
      </c>
      <c r="C1027" s="1">
        <v>0</v>
      </c>
    </row>
    <row r="1028" spans="2:3" hidden="1">
      <c r="B1028" s="1" t="s">
        <v>300</v>
      </c>
      <c r="C1028" s="1">
        <v>0</v>
      </c>
    </row>
    <row r="1029" spans="2:3" hidden="1">
      <c r="B1029" s="1" t="s">
        <v>301</v>
      </c>
      <c r="C1029" s="1">
        <v>0</v>
      </c>
    </row>
    <row r="1030" spans="2:3" hidden="1">
      <c r="B1030" s="1" t="s">
        <v>302</v>
      </c>
      <c r="C1030" s="1">
        <v>0</v>
      </c>
    </row>
    <row r="1031" spans="2:3" hidden="1">
      <c r="B1031" s="1" t="s">
        <v>303</v>
      </c>
      <c r="C1031" s="1">
        <v>0</v>
      </c>
    </row>
    <row r="1032" spans="2:3" hidden="1">
      <c r="B1032" s="1" t="s">
        <v>304</v>
      </c>
      <c r="C1032" s="1">
        <v>0</v>
      </c>
    </row>
    <row r="1033" spans="2:3" hidden="1">
      <c r="B1033" s="1" t="s">
        <v>305</v>
      </c>
      <c r="C1033" s="1">
        <v>0</v>
      </c>
    </row>
    <row r="1034" spans="2:3" hidden="1">
      <c r="B1034" s="1" t="s">
        <v>306</v>
      </c>
      <c r="C1034" s="1">
        <v>0</v>
      </c>
    </row>
    <row r="1035" spans="2:3" hidden="1">
      <c r="B1035" s="1" t="s">
        <v>307</v>
      </c>
      <c r="C1035" s="1">
        <v>0</v>
      </c>
    </row>
    <row r="1036" spans="2:3" hidden="1">
      <c r="B1036" s="1" t="s">
        <v>308</v>
      </c>
      <c r="C1036" s="1">
        <v>0</v>
      </c>
    </row>
    <row r="1037" spans="2:3" hidden="1">
      <c r="B1037" s="1" t="s">
        <v>309</v>
      </c>
      <c r="C1037" s="1">
        <v>0</v>
      </c>
    </row>
    <row r="1038" spans="2:3" hidden="1">
      <c r="B1038" s="1" t="s">
        <v>310</v>
      </c>
      <c r="C1038" s="1">
        <v>0</v>
      </c>
    </row>
    <row r="1039" spans="2:3" hidden="1">
      <c r="B1039" s="1" t="s">
        <v>311</v>
      </c>
      <c r="C1039" s="1">
        <v>0</v>
      </c>
    </row>
    <row r="1040" spans="2:3" hidden="1">
      <c r="B1040" s="1" t="s">
        <v>312</v>
      </c>
      <c r="C1040" s="1">
        <v>0</v>
      </c>
    </row>
    <row r="1041" spans="2:3" hidden="1">
      <c r="B1041" s="1" t="s">
        <v>313</v>
      </c>
      <c r="C1041" s="1">
        <v>0</v>
      </c>
    </row>
    <row r="1042" spans="2:3" hidden="1">
      <c r="B1042" s="1" t="s">
        <v>314</v>
      </c>
      <c r="C1042" s="1">
        <v>0</v>
      </c>
    </row>
    <row r="1043" spans="2:3" hidden="1">
      <c r="B1043" s="1" t="s">
        <v>315</v>
      </c>
      <c r="C1043" s="1">
        <v>0</v>
      </c>
    </row>
    <row r="1044" spans="2:3" hidden="1">
      <c r="B1044" s="1" t="s">
        <v>316</v>
      </c>
      <c r="C1044" s="1">
        <v>0</v>
      </c>
    </row>
    <row r="1045" spans="2:3" hidden="1">
      <c r="B1045" s="1" t="s">
        <v>317</v>
      </c>
      <c r="C1045" s="1">
        <v>0</v>
      </c>
    </row>
    <row r="1046" spans="2:3" hidden="1">
      <c r="B1046" s="1" t="s">
        <v>318</v>
      </c>
      <c r="C1046" s="1">
        <v>0</v>
      </c>
    </row>
    <row r="1047" spans="2:3" hidden="1">
      <c r="B1047" s="1" t="s">
        <v>319</v>
      </c>
      <c r="C1047" s="1">
        <v>0</v>
      </c>
    </row>
    <row r="1048" spans="2:3" hidden="1">
      <c r="B1048" s="1" t="s">
        <v>320</v>
      </c>
      <c r="C1048" s="1">
        <v>0</v>
      </c>
    </row>
    <row r="1049" spans="2:3" hidden="1">
      <c r="B1049" s="1" t="s">
        <v>321</v>
      </c>
      <c r="C1049" s="1">
        <v>0</v>
      </c>
    </row>
    <row r="1050" spans="2:3" hidden="1">
      <c r="B1050" s="1" t="s">
        <v>322</v>
      </c>
      <c r="C1050" s="1">
        <v>0</v>
      </c>
    </row>
    <row r="1051" spans="2:3" hidden="1">
      <c r="B1051" s="1" t="s">
        <v>323</v>
      </c>
      <c r="C1051" s="1">
        <v>0</v>
      </c>
    </row>
    <row r="1052" spans="2:3" hidden="1">
      <c r="B1052" s="1" t="s">
        <v>324</v>
      </c>
      <c r="C1052" s="1">
        <v>0</v>
      </c>
    </row>
    <row r="1053" spans="2:3" hidden="1">
      <c r="B1053" s="1" t="s">
        <v>325</v>
      </c>
      <c r="C1053" s="1">
        <v>0</v>
      </c>
    </row>
    <row r="1054" spans="2:3" hidden="1">
      <c r="B1054" s="1" t="s">
        <v>326</v>
      </c>
      <c r="C1054" s="1">
        <v>0</v>
      </c>
    </row>
    <row r="1055" spans="2:3" hidden="1">
      <c r="B1055" s="1" t="s">
        <v>327</v>
      </c>
      <c r="C1055" s="1">
        <v>0</v>
      </c>
    </row>
    <row r="1056" spans="2:3" hidden="1">
      <c r="B1056" s="1" t="s">
        <v>328</v>
      </c>
      <c r="C1056" s="1">
        <v>0</v>
      </c>
    </row>
    <row r="1057" spans="2:3" hidden="1">
      <c r="B1057" s="1" t="s">
        <v>329</v>
      </c>
      <c r="C1057" s="1">
        <v>0</v>
      </c>
    </row>
    <row r="1058" spans="2:3" hidden="1">
      <c r="B1058" s="1" t="s">
        <v>330</v>
      </c>
      <c r="C1058" s="1">
        <v>0</v>
      </c>
    </row>
    <row r="1059" spans="2:3" hidden="1">
      <c r="B1059" s="1" t="s">
        <v>331</v>
      </c>
      <c r="C1059" s="1">
        <v>0</v>
      </c>
    </row>
    <row r="1060" spans="2:3" hidden="1">
      <c r="B1060" s="1" t="s">
        <v>332</v>
      </c>
      <c r="C1060" s="1">
        <v>0</v>
      </c>
    </row>
    <row r="1061" spans="2:3" hidden="1">
      <c r="B1061" s="1" t="s">
        <v>333</v>
      </c>
      <c r="C1061" s="1">
        <v>0</v>
      </c>
    </row>
    <row r="1062" spans="2:3" hidden="1">
      <c r="B1062" s="1" t="s">
        <v>334</v>
      </c>
      <c r="C1062" s="1">
        <v>0</v>
      </c>
    </row>
    <row r="1063" spans="2:3" hidden="1">
      <c r="B1063" s="1" t="s">
        <v>335</v>
      </c>
      <c r="C1063" s="1">
        <v>0</v>
      </c>
    </row>
    <row r="1064" spans="2:3" hidden="1">
      <c r="B1064" s="1" t="s">
        <v>336</v>
      </c>
      <c r="C1064" s="1">
        <v>0</v>
      </c>
    </row>
    <row r="1065" spans="2:3" hidden="1">
      <c r="B1065" s="1" t="s">
        <v>337</v>
      </c>
      <c r="C1065" s="1">
        <v>0</v>
      </c>
    </row>
    <row r="1066" spans="2:3" hidden="1">
      <c r="B1066" s="1" t="s">
        <v>338</v>
      </c>
      <c r="C1066" s="1">
        <v>0</v>
      </c>
    </row>
    <row r="1067" spans="2:3" hidden="1">
      <c r="B1067" s="1" t="s">
        <v>339</v>
      </c>
      <c r="C1067" s="1">
        <v>0</v>
      </c>
    </row>
  </sheetData>
  <sheetProtection sheet="1" objects="1" scenarios="1"/>
  <protectedRanges>
    <protectedRange sqref="D7:E7 F29 F22:F23" name="Grey edit cells"/>
    <protectedRange sqref="B57:D67" name="Grey edit cells_1"/>
    <protectedRange sqref="B48:B51 E48:F51" name="Grey edit cells_2"/>
  </protectedRanges>
  <mergeCells count="9">
    <mergeCell ref="B2:F2"/>
    <mergeCell ref="J3:Q3"/>
    <mergeCell ref="B46:F46"/>
    <mergeCell ref="B53:I53"/>
    <mergeCell ref="B54:B55"/>
    <mergeCell ref="C54:C55"/>
    <mergeCell ref="E54:E55"/>
    <mergeCell ref="F54:F55"/>
    <mergeCell ref="I54:I55"/>
  </mergeCells>
  <phoneticPr fontId="11" type="noConversion"/>
  <conditionalFormatting sqref="B66:C66">
    <cfRule type="expression" dxfId="25" priority="1" stopIfTrue="1">
      <formula>MID($B66,1,4)="Rent"</formula>
    </cfRule>
  </conditionalFormatting>
  <conditionalFormatting sqref="D4">
    <cfRule type="expression" dxfId="24" priority="3">
      <formula>$F$1="no"</formula>
    </cfRule>
  </conditionalFormatting>
  <conditionalFormatting sqref="D10:D11">
    <cfRule type="expression" dxfId="23" priority="4">
      <formula>$F$1="no"</formula>
    </cfRule>
  </conditionalFormatting>
  <conditionalFormatting sqref="D33">
    <cfRule type="expression" dxfId="22" priority="2">
      <formula>$F$1="no"</formula>
    </cfRule>
  </conditionalFormatting>
  <pageMargins left="0.7" right="0.7" top="0.75" bottom="0.75" header="0.3" footer="0.3"/>
  <pageSetup scale="78" orientation="portrait" r:id="rId1"/>
  <rowBreaks count="1" manualBreakCount="1">
    <brk id="45" max="16383" man="1"/>
  </rowBreaks>
  <ignoredErrors>
    <ignoredError sqref="F26" unlockedFormula="1"/>
  </ignoredErrors>
  <extLst>
    <ext xmlns:x14="http://schemas.microsoft.com/office/spreadsheetml/2009/9/main" uri="{CCE6A557-97BC-4b89-ADB6-D9C93CAAB3DF}">
      <x14:dataValidations xmlns:xm="http://schemas.microsoft.com/office/excel/2006/main" count="3">
        <x14:dataValidation type="list" allowBlank="1" showInputMessage="1" showErrorMessage="1" xr:uid="{5E3DDE37-7B82-4C77-862E-91A3C1563647}">
          <x14:formula1>
            <xm:f>'Machinery Input Tables'!$B$133:$B$182</xm:f>
          </x14:formula1>
          <xm:sqref>B48:B51</xm:sqref>
        </x14:dataValidation>
        <x14:dataValidation type="list" allowBlank="1" showInputMessage="1" showErrorMessage="1" xr:uid="{CFD6D3A1-D67E-4BFD-8A8E-A086E1782622}">
          <x14:formula1>
            <xm:f>'Machinery Input Tables'!$A$6:$A$121</xm:f>
          </x14:formula1>
          <xm:sqref>B57:B67</xm:sqref>
        </x14:dataValidation>
        <x14:dataValidation type="list" allowBlank="1" showInputMessage="1" showErrorMessage="1" xr:uid="{B79A2832-7477-4782-B944-98829513F8E8}">
          <x14:formula1>
            <xm:f>'Machinery Input Tables'!$AG$6:$AG$32</xm:f>
          </x14:formula1>
          <xm:sqref>C57:C67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8637AC-6E93-4D75-B22A-1FB09D1A259F}">
  <dimension ref="A1:WVP1061"/>
  <sheetViews>
    <sheetView showGridLines="0" topLeftCell="A21" zoomScaleNormal="100" zoomScaleSheetLayoutView="130" workbookViewId="0">
      <selection activeCell="H36" sqref="H36"/>
    </sheetView>
  </sheetViews>
  <sheetFormatPr defaultColWidth="0" defaultRowHeight="15" zeroHeight="1"/>
  <cols>
    <col min="1" max="1" width="3.125" style="1" customWidth="1"/>
    <col min="2" max="2" width="42.625" style="1" customWidth="1"/>
    <col min="3" max="3" width="12.75" style="1" customWidth="1"/>
    <col min="4" max="4" width="12.5" style="1" customWidth="1"/>
    <col min="5" max="6" width="11.625" style="1" customWidth="1"/>
    <col min="7" max="8" width="10.625" style="1" customWidth="1"/>
    <col min="9" max="9" width="11" style="1" bestFit="1" customWidth="1"/>
    <col min="10" max="10" width="10.125" style="1" customWidth="1"/>
    <col min="11" max="13" width="9" style="1" customWidth="1"/>
    <col min="14" max="14" width="10" style="1" customWidth="1"/>
    <col min="15" max="17" width="9" style="1" customWidth="1"/>
    <col min="18" max="18" width="3.125" style="1" customWidth="1"/>
    <col min="19" max="257" width="8" style="1" hidden="1"/>
    <col min="258" max="258" width="28.125" style="1" hidden="1"/>
    <col min="259" max="259" width="8.125" style="1" hidden="1"/>
    <col min="260" max="260" width="9.125" style="1" hidden="1"/>
    <col min="261" max="261" width="9.75" style="1" hidden="1"/>
    <col min="262" max="262" width="11.125" style="1" hidden="1"/>
    <col min="263" max="263" width="10.375" style="1" hidden="1"/>
    <col min="264" max="264" width="10.5" style="1" hidden="1"/>
    <col min="265" max="513" width="8" style="1" hidden="1"/>
    <col min="514" max="514" width="28.125" style="1" hidden="1"/>
    <col min="515" max="515" width="8.125" style="1" hidden="1"/>
    <col min="516" max="516" width="9.125" style="1" hidden="1"/>
    <col min="517" max="517" width="9.75" style="1" hidden="1"/>
    <col min="518" max="518" width="11.125" style="1" hidden="1"/>
    <col min="519" max="519" width="10.375" style="1" hidden="1"/>
    <col min="520" max="520" width="10.5" style="1" hidden="1"/>
    <col min="521" max="769" width="8" style="1" hidden="1"/>
    <col min="770" max="770" width="28.125" style="1" hidden="1"/>
    <col min="771" max="771" width="8.125" style="1" hidden="1"/>
    <col min="772" max="772" width="9.125" style="1" hidden="1"/>
    <col min="773" max="773" width="9.75" style="1" hidden="1"/>
    <col min="774" max="774" width="11.125" style="1" hidden="1"/>
    <col min="775" max="775" width="10.375" style="1" hidden="1"/>
    <col min="776" max="776" width="10.5" style="1" hidden="1"/>
    <col min="777" max="1025" width="9" style="1" hidden="1"/>
    <col min="1026" max="1026" width="28.125" style="1" hidden="1"/>
    <col min="1027" max="1027" width="8.125" style="1" hidden="1"/>
    <col min="1028" max="1028" width="9.125" style="1" hidden="1"/>
    <col min="1029" max="1029" width="9.75" style="1" hidden="1"/>
    <col min="1030" max="1030" width="11.125" style="1" hidden="1"/>
    <col min="1031" max="1031" width="10.375" style="1" hidden="1"/>
    <col min="1032" max="1032" width="10.5" style="1" hidden="1"/>
    <col min="1033" max="1281" width="8" style="1" hidden="1"/>
    <col min="1282" max="1282" width="28.125" style="1" hidden="1"/>
    <col min="1283" max="1283" width="8.125" style="1" hidden="1"/>
    <col min="1284" max="1284" width="9.125" style="1" hidden="1"/>
    <col min="1285" max="1285" width="9.75" style="1" hidden="1"/>
    <col min="1286" max="1286" width="11.125" style="1" hidden="1"/>
    <col min="1287" max="1287" width="10.375" style="1" hidden="1"/>
    <col min="1288" max="1288" width="10.5" style="1" hidden="1"/>
    <col min="1289" max="1537" width="8" style="1" hidden="1"/>
    <col min="1538" max="1538" width="28.125" style="1" hidden="1"/>
    <col min="1539" max="1539" width="8.125" style="1" hidden="1"/>
    <col min="1540" max="1540" width="9.125" style="1" hidden="1"/>
    <col min="1541" max="1541" width="9.75" style="1" hidden="1"/>
    <col min="1542" max="1542" width="11.125" style="1" hidden="1"/>
    <col min="1543" max="1543" width="10.375" style="1" hidden="1"/>
    <col min="1544" max="1544" width="10.5" style="1" hidden="1"/>
    <col min="1545" max="1793" width="8" style="1" hidden="1"/>
    <col min="1794" max="1794" width="28.125" style="1" hidden="1"/>
    <col min="1795" max="1795" width="8.125" style="1" hidden="1"/>
    <col min="1796" max="1796" width="9.125" style="1" hidden="1"/>
    <col min="1797" max="1797" width="9.75" style="1" hidden="1"/>
    <col min="1798" max="1798" width="11.125" style="1" hidden="1"/>
    <col min="1799" max="1799" width="10.375" style="1" hidden="1"/>
    <col min="1800" max="1800" width="10.5" style="1" hidden="1"/>
    <col min="1801" max="2049" width="9" style="1" hidden="1"/>
    <col min="2050" max="2050" width="28.125" style="1" hidden="1"/>
    <col min="2051" max="2051" width="8.125" style="1" hidden="1"/>
    <col min="2052" max="2052" width="9.125" style="1" hidden="1"/>
    <col min="2053" max="2053" width="9.75" style="1" hidden="1"/>
    <col min="2054" max="2054" width="11.125" style="1" hidden="1"/>
    <col min="2055" max="2055" width="10.375" style="1" hidden="1"/>
    <col min="2056" max="2056" width="10.5" style="1" hidden="1"/>
    <col min="2057" max="2305" width="8" style="1" hidden="1"/>
    <col min="2306" max="2306" width="28.125" style="1" hidden="1"/>
    <col min="2307" max="2307" width="8.125" style="1" hidden="1"/>
    <col min="2308" max="2308" width="9.125" style="1" hidden="1"/>
    <col min="2309" max="2309" width="9.75" style="1" hidden="1"/>
    <col min="2310" max="2310" width="11.125" style="1" hidden="1"/>
    <col min="2311" max="2311" width="10.375" style="1" hidden="1"/>
    <col min="2312" max="2312" width="10.5" style="1" hidden="1"/>
    <col min="2313" max="2561" width="8" style="1" hidden="1"/>
    <col min="2562" max="2562" width="28.125" style="1" hidden="1"/>
    <col min="2563" max="2563" width="8.125" style="1" hidden="1"/>
    <col min="2564" max="2564" width="9.125" style="1" hidden="1"/>
    <col min="2565" max="2565" width="9.75" style="1" hidden="1"/>
    <col min="2566" max="2566" width="11.125" style="1" hidden="1"/>
    <col min="2567" max="2567" width="10.375" style="1" hidden="1"/>
    <col min="2568" max="2568" width="10.5" style="1" hidden="1"/>
    <col min="2569" max="2817" width="8" style="1" hidden="1"/>
    <col min="2818" max="2818" width="28.125" style="1" hidden="1"/>
    <col min="2819" max="2819" width="8.125" style="1" hidden="1"/>
    <col min="2820" max="2820" width="9.125" style="1" hidden="1"/>
    <col min="2821" max="2821" width="9.75" style="1" hidden="1"/>
    <col min="2822" max="2822" width="11.125" style="1" hidden="1"/>
    <col min="2823" max="2823" width="10.375" style="1" hidden="1"/>
    <col min="2824" max="2824" width="10.5" style="1" hidden="1"/>
    <col min="2825" max="3073" width="9" style="1" hidden="1"/>
    <col min="3074" max="3074" width="28.125" style="1" hidden="1"/>
    <col min="3075" max="3075" width="8.125" style="1" hidden="1"/>
    <col min="3076" max="3076" width="9.125" style="1" hidden="1"/>
    <col min="3077" max="3077" width="9.75" style="1" hidden="1"/>
    <col min="3078" max="3078" width="11.125" style="1" hidden="1"/>
    <col min="3079" max="3079" width="10.375" style="1" hidden="1"/>
    <col min="3080" max="3080" width="10.5" style="1" hidden="1"/>
    <col min="3081" max="3329" width="8" style="1" hidden="1"/>
    <col min="3330" max="3330" width="28.125" style="1" hidden="1"/>
    <col min="3331" max="3331" width="8.125" style="1" hidden="1"/>
    <col min="3332" max="3332" width="9.125" style="1" hidden="1"/>
    <col min="3333" max="3333" width="9.75" style="1" hidden="1"/>
    <col min="3334" max="3334" width="11.125" style="1" hidden="1"/>
    <col min="3335" max="3335" width="10.375" style="1" hidden="1"/>
    <col min="3336" max="3336" width="10.5" style="1" hidden="1"/>
    <col min="3337" max="3585" width="8" style="1" hidden="1"/>
    <col min="3586" max="3586" width="28.125" style="1" hidden="1"/>
    <col min="3587" max="3587" width="8.125" style="1" hidden="1"/>
    <col min="3588" max="3588" width="9.125" style="1" hidden="1"/>
    <col min="3589" max="3589" width="9.75" style="1" hidden="1"/>
    <col min="3590" max="3590" width="11.125" style="1" hidden="1"/>
    <col min="3591" max="3591" width="10.375" style="1" hidden="1"/>
    <col min="3592" max="3592" width="10.5" style="1" hidden="1"/>
    <col min="3593" max="3841" width="8" style="1" hidden="1"/>
    <col min="3842" max="3842" width="28.125" style="1" hidden="1"/>
    <col min="3843" max="3843" width="8.125" style="1" hidden="1"/>
    <col min="3844" max="3844" width="9.125" style="1" hidden="1"/>
    <col min="3845" max="3845" width="9.75" style="1" hidden="1"/>
    <col min="3846" max="3846" width="11.125" style="1" hidden="1"/>
    <col min="3847" max="3847" width="10.375" style="1" hidden="1"/>
    <col min="3848" max="3848" width="10.5" style="1" hidden="1"/>
    <col min="3849" max="4097" width="9" style="1" hidden="1"/>
    <col min="4098" max="4098" width="28.125" style="1" hidden="1"/>
    <col min="4099" max="4099" width="8.125" style="1" hidden="1"/>
    <col min="4100" max="4100" width="9.125" style="1" hidden="1"/>
    <col min="4101" max="4101" width="9.75" style="1" hidden="1"/>
    <col min="4102" max="4102" width="11.125" style="1" hidden="1"/>
    <col min="4103" max="4103" width="10.375" style="1" hidden="1"/>
    <col min="4104" max="4104" width="10.5" style="1" hidden="1"/>
    <col min="4105" max="4353" width="8" style="1" hidden="1"/>
    <col min="4354" max="4354" width="28.125" style="1" hidden="1"/>
    <col min="4355" max="4355" width="8.125" style="1" hidden="1"/>
    <col min="4356" max="4356" width="9.125" style="1" hidden="1"/>
    <col min="4357" max="4357" width="9.75" style="1" hidden="1"/>
    <col min="4358" max="4358" width="11.125" style="1" hidden="1"/>
    <col min="4359" max="4359" width="10.375" style="1" hidden="1"/>
    <col min="4360" max="4360" width="10.5" style="1" hidden="1"/>
    <col min="4361" max="4609" width="8" style="1" hidden="1"/>
    <col min="4610" max="4610" width="28.125" style="1" hidden="1"/>
    <col min="4611" max="4611" width="8.125" style="1" hidden="1"/>
    <col min="4612" max="4612" width="9.125" style="1" hidden="1"/>
    <col min="4613" max="4613" width="9.75" style="1" hidden="1"/>
    <col min="4614" max="4614" width="11.125" style="1" hidden="1"/>
    <col min="4615" max="4615" width="10.375" style="1" hidden="1"/>
    <col min="4616" max="4616" width="10.5" style="1" hidden="1"/>
    <col min="4617" max="4865" width="8" style="1" hidden="1"/>
    <col min="4866" max="4866" width="28.125" style="1" hidden="1"/>
    <col min="4867" max="4867" width="8.125" style="1" hidden="1"/>
    <col min="4868" max="4868" width="9.125" style="1" hidden="1"/>
    <col min="4869" max="4869" width="9.75" style="1" hidden="1"/>
    <col min="4870" max="4870" width="11.125" style="1" hidden="1"/>
    <col min="4871" max="4871" width="10.375" style="1" hidden="1"/>
    <col min="4872" max="4872" width="10.5" style="1" hidden="1"/>
    <col min="4873" max="5121" width="9" style="1" hidden="1"/>
    <col min="5122" max="5122" width="28.125" style="1" hidden="1"/>
    <col min="5123" max="5123" width="8.125" style="1" hidden="1"/>
    <col min="5124" max="5124" width="9.125" style="1" hidden="1"/>
    <col min="5125" max="5125" width="9.75" style="1" hidden="1"/>
    <col min="5126" max="5126" width="11.125" style="1" hidden="1"/>
    <col min="5127" max="5127" width="10.375" style="1" hidden="1"/>
    <col min="5128" max="5128" width="10.5" style="1" hidden="1"/>
    <col min="5129" max="5377" width="8" style="1" hidden="1"/>
    <col min="5378" max="5378" width="28.125" style="1" hidden="1"/>
    <col min="5379" max="5379" width="8.125" style="1" hidden="1"/>
    <col min="5380" max="5380" width="9.125" style="1" hidden="1"/>
    <col min="5381" max="5381" width="9.75" style="1" hidden="1"/>
    <col min="5382" max="5382" width="11.125" style="1" hidden="1"/>
    <col min="5383" max="5383" width="10.375" style="1" hidden="1"/>
    <col min="5384" max="5384" width="10.5" style="1" hidden="1"/>
    <col min="5385" max="5633" width="8" style="1" hidden="1"/>
    <col min="5634" max="5634" width="28.125" style="1" hidden="1"/>
    <col min="5635" max="5635" width="8.125" style="1" hidden="1"/>
    <col min="5636" max="5636" width="9.125" style="1" hidden="1"/>
    <col min="5637" max="5637" width="9.75" style="1" hidden="1"/>
    <col min="5638" max="5638" width="11.125" style="1" hidden="1"/>
    <col min="5639" max="5639" width="10.375" style="1" hidden="1"/>
    <col min="5640" max="5640" width="10.5" style="1" hidden="1"/>
    <col min="5641" max="5889" width="8" style="1" hidden="1"/>
    <col min="5890" max="5890" width="28.125" style="1" hidden="1"/>
    <col min="5891" max="5891" width="8.125" style="1" hidden="1"/>
    <col min="5892" max="5892" width="9.125" style="1" hidden="1"/>
    <col min="5893" max="5893" width="9.75" style="1" hidden="1"/>
    <col min="5894" max="5894" width="11.125" style="1" hidden="1"/>
    <col min="5895" max="5895" width="10.375" style="1" hidden="1"/>
    <col min="5896" max="5896" width="10.5" style="1" hidden="1"/>
    <col min="5897" max="6145" width="9" style="1" hidden="1"/>
    <col min="6146" max="6146" width="28.125" style="1" hidden="1"/>
    <col min="6147" max="6147" width="8.125" style="1" hidden="1"/>
    <col min="6148" max="6148" width="9.125" style="1" hidden="1"/>
    <col min="6149" max="6149" width="9.75" style="1" hidden="1"/>
    <col min="6150" max="6150" width="11.125" style="1" hidden="1"/>
    <col min="6151" max="6151" width="10.375" style="1" hidden="1"/>
    <col min="6152" max="6152" width="10.5" style="1" hidden="1"/>
    <col min="6153" max="6401" width="8" style="1" hidden="1"/>
    <col min="6402" max="6402" width="28.125" style="1" hidden="1"/>
    <col min="6403" max="6403" width="8.125" style="1" hidden="1"/>
    <col min="6404" max="6404" width="9.125" style="1" hidden="1"/>
    <col min="6405" max="6405" width="9.75" style="1" hidden="1"/>
    <col min="6406" max="6406" width="11.125" style="1" hidden="1"/>
    <col min="6407" max="6407" width="10.375" style="1" hidden="1"/>
    <col min="6408" max="6408" width="10.5" style="1" hidden="1"/>
    <col min="6409" max="6657" width="8" style="1" hidden="1"/>
    <col min="6658" max="6658" width="28.125" style="1" hidden="1"/>
    <col min="6659" max="6659" width="8.125" style="1" hidden="1"/>
    <col min="6660" max="6660" width="9.125" style="1" hidden="1"/>
    <col min="6661" max="6661" width="9.75" style="1" hidden="1"/>
    <col min="6662" max="6662" width="11.125" style="1" hidden="1"/>
    <col min="6663" max="6663" width="10.375" style="1" hidden="1"/>
    <col min="6664" max="6664" width="10.5" style="1" hidden="1"/>
    <col min="6665" max="6913" width="8" style="1" hidden="1"/>
    <col min="6914" max="6914" width="28.125" style="1" hidden="1"/>
    <col min="6915" max="6915" width="8.125" style="1" hidden="1"/>
    <col min="6916" max="6916" width="9.125" style="1" hidden="1"/>
    <col min="6917" max="6917" width="9.75" style="1" hidden="1"/>
    <col min="6918" max="6918" width="11.125" style="1" hidden="1"/>
    <col min="6919" max="6919" width="10.375" style="1" hidden="1"/>
    <col min="6920" max="6920" width="10.5" style="1" hidden="1"/>
    <col min="6921" max="7169" width="9" style="1" hidden="1"/>
    <col min="7170" max="7170" width="28.125" style="1" hidden="1"/>
    <col min="7171" max="7171" width="8.125" style="1" hidden="1"/>
    <col min="7172" max="7172" width="9.125" style="1" hidden="1"/>
    <col min="7173" max="7173" width="9.75" style="1" hidden="1"/>
    <col min="7174" max="7174" width="11.125" style="1" hidden="1"/>
    <col min="7175" max="7175" width="10.375" style="1" hidden="1"/>
    <col min="7176" max="7176" width="10.5" style="1" hidden="1"/>
    <col min="7177" max="7425" width="8" style="1" hidden="1"/>
    <col min="7426" max="7426" width="28.125" style="1" hidden="1"/>
    <col min="7427" max="7427" width="8.125" style="1" hidden="1"/>
    <col min="7428" max="7428" width="9.125" style="1" hidden="1"/>
    <col min="7429" max="7429" width="9.75" style="1" hidden="1"/>
    <col min="7430" max="7430" width="11.125" style="1" hidden="1"/>
    <col min="7431" max="7431" width="10.375" style="1" hidden="1"/>
    <col min="7432" max="7432" width="10.5" style="1" hidden="1"/>
    <col min="7433" max="7681" width="8" style="1" hidden="1"/>
    <col min="7682" max="7682" width="28.125" style="1" hidden="1"/>
    <col min="7683" max="7683" width="8.125" style="1" hidden="1"/>
    <col min="7684" max="7684" width="9.125" style="1" hidden="1"/>
    <col min="7685" max="7685" width="9.75" style="1" hidden="1"/>
    <col min="7686" max="7686" width="11.125" style="1" hidden="1"/>
    <col min="7687" max="7687" width="10.375" style="1" hidden="1"/>
    <col min="7688" max="7688" width="10.5" style="1" hidden="1"/>
    <col min="7689" max="7937" width="8" style="1" hidden="1"/>
    <col min="7938" max="7938" width="28.125" style="1" hidden="1"/>
    <col min="7939" max="7939" width="8.125" style="1" hidden="1"/>
    <col min="7940" max="7940" width="9.125" style="1" hidden="1"/>
    <col min="7941" max="7941" width="9.75" style="1" hidden="1"/>
    <col min="7942" max="7942" width="11.125" style="1" hidden="1"/>
    <col min="7943" max="7943" width="10.375" style="1" hidden="1"/>
    <col min="7944" max="7944" width="10.5" style="1" hidden="1"/>
    <col min="7945" max="8193" width="9" style="1" hidden="1"/>
    <col min="8194" max="8194" width="28.125" style="1" hidden="1"/>
    <col min="8195" max="8195" width="8.125" style="1" hidden="1"/>
    <col min="8196" max="8196" width="9.125" style="1" hidden="1"/>
    <col min="8197" max="8197" width="9.75" style="1" hidden="1"/>
    <col min="8198" max="8198" width="11.125" style="1" hidden="1"/>
    <col min="8199" max="8199" width="10.375" style="1" hidden="1"/>
    <col min="8200" max="8200" width="10.5" style="1" hidden="1"/>
    <col min="8201" max="8449" width="8" style="1" hidden="1"/>
    <col min="8450" max="8450" width="28.125" style="1" hidden="1"/>
    <col min="8451" max="8451" width="8.125" style="1" hidden="1"/>
    <col min="8452" max="8452" width="9.125" style="1" hidden="1"/>
    <col min="8453" max="8453" width="9.75" style="1" hidden="1"/>
    <col min="8454" max="8454" width="11.125" style="1" hidden="1"/>
    <col min="8455" max="8455" width="10.375" style="1" hidden="1"/>
    <col min="8456" max="8456" width="10.5" style="1" hidden="1"/>
    <col min="8457" max="8705" width="8" style="1" hidden="1"/>
    <col min="8706" max="8706" width="28.125" style="1" hidden="1"/>
    <col min="8707" max="8707" width="8.125" style="1" hidden="1"/>
    <col min="8708" max="8708" width="9.125" style="1" hidden="1"/>
    <col min="8709" max="8709" width="9.75" style="1" hidden="1"/>
    <col min="8710" max="8710" width="11.125" style="1" hidden="1"/>
    <col min="8711" max="8711" width="10.375" style="1" hidden="1"/>
    <col min="8712" max="8712" width="10.5" style="1" hidden="1"/>
    <col min="8713" max="8961" width="8" style="1" hidden="1"/>
    <col min="8962" max="8962" width="28.125" style="1" hidden="1"/>
    <col min="8963" max="8963" width="8.125" style="1" hidden="1"/>
    <col min="8964" max="8964" width="9.125" style="1" hidden="1"/>
    <col min="8965" max="8965" width="9.75" style="1" hidden="1"/>
    <col min="8966" max="8966" width="11.125" style="1" hidden="1"/>
    <col min="8967" max="8967" width="10.375" style="1" hidden="1"/>
    <col min="8968" max="8968" width="10.5" style="1" hidden="1"/>
    <col min="8969" max="9217" width="9" style="1" hidden="1"/>
    <col min="9218" max="9218" width="28.125" style="1" hidden="1"/>
    <col min="9219" max="9219" width="8.125" style="1" hidden="1"/>
    <col min="9220" max="9220" width="9.125" style="1" hidden="1"/>
    <col min="9221" max="9221" width="9.75" style="1" hidden="1"/>
    <col min="9222" max="9222" width="11.125" style="1" hidden="1"/>
    <col min="9223" max="9223" width="10.375" style="1" hidden="1"/>
    <col min="9224" max="9224" width="10.5" style="1" hidden="1"/>
    <col min="9225" max="9473" width="8" style="1" hidden="1"/>
    <col min="9474" max="9474" width="28.125" style="1" hidden="1"/>
    <col min="9475" max="9475" width="8.125" style="1" hidden="1"/>
    <col min="9476" max="9476" width="9.125" style="1" hidden="1"/>
    <col min="9477" max="9477" width="9.75" style="1" hidden="1"/>
    <col min="9478" max="9478" width="11.125" style="1" hidden="1"/>
    <col min="9479" max="9479" width="10.375" style="1" hidden="1"/>
    <col min="9480" max="9480" width="10.5" style="1" hidden="1"/>
    <col min="9481" max="9729" width="8" style="1" hidden="1"/>
    <col min="9730" max="9730" width="28.125" style="1" hidden="1"/>
    <col min="9731" max="9731" width="8.125" style="1" hidden="1"/>
    <col min="9732" max="9732" width="9.125" style="1" hidden="1"/>
    <col min="9733" max="9733" width="9.75" style="1" hidden="1"/>
    <col min="9734" max="9734" width="11.125" style="1" hidden="1"/>
    <col min="9735" max="9735" width="10.375" style="1" hidden="1"/>
    <col min="9736" max="9736" width="10.5" style="1" hidden="1"/>
    <col min="9737" max="9985" width="8" style="1" hidden="1"/>
    <col min="9986" max="9986" width="28.125" style="1" hidden="1"/>
    <col min="9987" max="9987" width="8.125" style="1" hidden="1"/>
    <col min="9988" max="9988" width="9.125" style="1" hidden="1"/>
    <col min="9989" max="9989" width="9.75" style="1" hidden="1"/>
    <col min="9990" max="9990" width="11.125" style="1" hidden="1"/>
    <col min="9991" max="9991" width="10.375" style="1" hidden="1"/>
    <col min="9992" max="9992" width="10.5" style="1" hidden="1"/>
    <col min="9993" max="10241" width="9" style="1" hidden="1"/>
    <col min="10242" max="10242" width="28.125" style="1" hidden="1"/>
    <col min="10243" max="10243" width="8.125" style="1" hidden="1"/>
    <col min="10244" max="10244" width="9.125" style="1" hidden="1"/>
    <col min="10245" max="10245" width="9.75" style="1" hidden="1"/>
    <col min="10246" max="10246" width="11.125" style="1" hidden="1"/>
    <col min="10247" max="10247" width="10.375" style="1" hidden="1"/>
    <col min="10248" max="10248" width="10.5" style="1" hidden="1"/>
    <col min="10249" max="10497" width="8" style="1" hidden="1"/>
    <col min="10498" max="10498" width="28.125" style="1" hidden="1"/>
    <col min="10499" max="10499" width="8.125" style="1" hidden="1"/>
    <col min="10500" max="10500" width="9.125" style="1" hidden="1"/>
    <col min="10501" max="10501" width="9.75" style="1" hidden="1"/>
    <col min="10502" max="10502" width="11.125" style="1" hidden="1"/>
    <col min="10503" max="10503" width="10.375" style="1" hidden="1"/>
    <col min="10504" max="10504" width="10.5" style="1" hidden="1"/>
    <col min="10505" max="10753" width="8" style="1" hidden="1"/>
    <col min="10754" max="10754" width="28.125" style="1" hidden="1"/>
    <col min="10755" max="10755" width="8.125" style="1" hidden="1"/>
    <col min="10756" max="10756" width="9.125" style="1" hidden="1"/>
    <col min="10757" max="10757" width="9.75" style="1" hidden="1"/>
    <col min="10758" max="10758" width="11.125" style="1" hidden="1"/>
    <col min="10759" max="10759" width="10.375" style="1" hidden="1"/>
    <col min="10760" max="10760" width="10.5" style="1" hidden="1"/>
    <col min="10761" max="11009" width="8" style="1" hidden="1"/>
    <col min="11010" max="11010" width="28.125" style="1" hidden="1"/>
    <col min="11011" max="11011" width="8.125" style="1" hidden="1"/>
    <col min="11012" max="11012" width="9.125" style="1" hidden="1"/>
    <col min="11013" max="11013" width="9.75" style="1" hidden="1"/>
    <col min="11014" max="11014" width="11.125" style="1" hidden="1"/>
    <col min="11015" max="11015" width="10.375" style="1" hidden="1"/>
    <col min="11016" max="11016" width="10.5" style="1" hidden="1"/>
    <col min="11017" max="11265" width="9" style="1" hidden="1"/>
    <col min="11266" max="11266" width="28.125" style="1" hidden="1"/>
    <col min="11267" max="11267" width="8.125" style="1" hidden="1"/>
    <col min="11268" max="11268" width="9.125" style="1" hidden="1"/>
    <col min="11269" max="11269" width="9.75" style="1" hidden="1"/>
    <col min="11270" max="11270" width="11.125" style="1" hidden="1"/>
    <col min="11271" max="11271" width="10.375" style="1" hidden="1"/>
    <col min="11272" max="11272" width="10.5" style="1" hidden="1"/>
    <col min="11273" max="11521" width="8" style="1" hidden="1"/>
    <col min="11522" max="11522" width="28.125" style="1" hidden="1"/>
    <col min="11523" max="11523" width="8.125" style="1" hidden="1"/>
    <col min="11524" max="11524" width="9.125" style="1" hidden="1"/>
    <col min="11525" max="11525" width="9.75" style="1" hidden="1"/>
    <col min="11526" max="11526" width="11.125" style="1" hidden="1"/>
    <col min="11527" max="11527" width="10.375" style="1" hidden="1"/>
    <col min="11528" max="11528" width="10.5" style="1" hidden="1"/>
    <col min="11529" max="11777" width="8" style="1" hidden="1"/>
    <col min="11778" max="11778" width="28.125" style="1" hidden="1"/>
    <col min="11779" max="11779" width="8.125" style="1" hidden="1"/>
    <col min="11780" max="11780" width="9.125" style="1" hidden="1"/>
    <col min="11781" max="11781" width="9.75" style="1" hidden="1"/>
    <col min="11782" max="11782" width="11.125" style="1" hidden="1"/>
    <col min="11783" max="11783" width="10.375" style="1" hidden="1"/>
    <col min="11784" max="11784" width="10.5" style="1" hidden="1"/>
    <col min="11785" max="12033" width="8" style="1" hidden="1"/>
    <col min="12034" max="12034" width="28.125" style="1" hidden="1"/>
    <col min="12035" max="12035" width="8.125" style="1" hidden="1"/>
    <col min="12036" max="12036" width="9.125" style="1" hidden="1"/>
    <col min="12037" max="12037" width="9.75" style="1" hidden="1"/>
    <col min="12038" max="12038" width="11.125" style="1" hidden="1"/>
    <col min="12039" max="12039" width="10.375" style="1" hidden="1"/>
    <col min="12040" max="12040" width="10.5" style="1" hidden="1"/>
    <col min="12041" max="12289" width="9" style="1" hidden="1"/>
    <col min="12290" max="12290" width="28.125" style="1" hidden="1"/>
    <col min="12291" max="12291" width="8.125" style="1" hidden="1"/>
    <col min="12292" max="12292" width="9.125" style="1" hidden="1"/>
    <col min="12293" max="12293" width="9.75" style="1" hidden="1"/>
    <col min="12294" max="12294" width="11.125" style="1" hidden="1"/>
    <col min="12295" max="12295" width="10.375" style="1" hidden="1"/>
    <col min="12296" max="12296" width="10.5" style="1" hidden="1"/>
    <col min="12297" max="12545" width="8" style="1" hidden="1"/>
    <col min="12546" max="12546" width="28.125" style="1" hidden="1"/>
    <col min="12547" max="12547" width="8.125" style="1" hidden="1"/>
    <col min="12548" max="12548" width="9.125" style="1" hidden="1"/>
    <col min="12549" max="12549" width="9.75" style="1" hidden="1"/>
    <col min="12550" max="12550" width="11.125" style="1" hidden="1"/>
    <col min="12551" max="12551" width="10.375" style="1" hidden="1"/>
    <col min="12552" max="12552" width="10.5" style="1" hidden="1"/>
    <col min="12553" max="12801" width="8" style="1" hidden="1"/>
    <col min="12802" max="12802" width="28.125" style="1" hidden="1"/>
    <col min="12803" max="12803" width="8.125" style="1" hidden="1"/>
    <col min="12804" max="12804" width="9.125" style="1" hidden="1"/>
    <col min="12805" max="12805" width="9.75" style="1" hidden="1"/>
    <col min="12806" max="12806" width="11.125" style="1" hidden="1"/>
    <col min="12807" max="12807" width="10.375" style="1" hidden="1"/>
    <col min="12808" max="12808" width="10.5" style="1" hidden="1"/>
    <col min="12809" max="13057" width="8" style="1" hidden="1"/>
    <col min="13058" max="13058" width="28.125" style="1" hidden="1"/>
    <col min="13059" max="13059" width="8.125" style="1" hidden="1"/>
    <col min="13060" max="13060" width="9.125" style="1" hidden="1"/>
    <col min="13061" max="13061" width="9.75" style="1" hidden="1"/>
    <col min="13062" max="13062" width="11.125" style="1" hidden="1"/>
    <col min="13063" max="13063" width="10.375" style="1" hidden="1"/>
    <col min="13064" max="13064" width="10.5" style="1" hidden="1"/>
    <col min="13065" max="13313" width="9" style="1" hidden="1"/>
    <col min="13314" max="13314" width="28.125" style="1" hidden="1"/>
    <col min="13315" max="13315" width="8.125" style="1" hidden="1"/>
    <col min="13316" max="13316" width="9.125" style="1" hidden="1"/>
    <col min="13317" max="13317" width="9.75" style="1" hidden="1"/>
    <col min="13318" max="13318" width="11.125" style="1" hidden="1"/>
    <col min="13319" max="13319" width="10.375" style="1" hidden="1"/>
    <col min="13320" max="13320" width="10.5" style="1" hidden="1"/>
    <col min="13321" max="13569" width="8" style="1" hidden="1"/>
    <col min="13570" max="13570" width="28.125" style="1" hidden="1"/>
    <col min="13571" max="13571" width="8.125" style="1" hidden="1"/>
    <col min="13572" max="13572" width="9.125" style="1" hidden="1"/>
    <col min="13573" max="13573" width="9.75" style="1" hidden="1"/>
    <col min="13574" max="13574" width="11.125" style="1" hidden="1"/>
    <col min="13575" max="13575" width="10.375" style="1" hidden="1"/>
    <col min="13576" max="13576" width="10.5" style="1" hidden="1"/>
    <col min="13577" max="13825" width="8" style="1" hidden="1"/>
    <col min="13826" max="13826" width="28.125" style="1" hidden="1"/>
    <col min="13827" max="13827" width="8.125" style="1" hidden="1"/>
    <col min="13828" max="13828" width="9.125" style="1" hidden="1"/>
    <col min="13829" max="13829" width="9.75" style="1" hidden="1"/>
    <col min="13830" max="13830" width="11.125" style="1" hidden="1"/>
    <col min="13831" max="13831" width="10.375" style="1" hidden="1"/>
    <col min="13832" max="13832" width="10.5" style="1" hidden="1"/>
    <col min="13833" max="14081" width="8" style="1" hidden="1"/>
    <col min="14082" max="14082" width="28.125" style="1" hidden="1"/>
    <col min="14083" max="14083" width="8.125" style="1" hidden="1"/>
    <col min="14084" max="14084" width="9.125" style="1" hidden="1"/>
    <col min="14085" max="14085" width="9.75" style="1" hidden="1"/>
    <col min="14086" max="14086" width="11.125" style="1" hidden="1"/>
    <col min="14087" max="14087" width="10.375" style="1" hidden="1"/>
    <col min="14088" max="14088" width="10.5" style="1" hidden="1"/>
    <col min="14089" max="14337" width="9" style="1" hidden="1"/>
    <col min="14338" max="14338" width="28.125" style="1" hidden="1"/>
    <col min="14339" max="14339" width="8.125" style="1" hidden="1"/>
    <col min="14340" max="14340" width="9.125" style="1" hidden="1"/>
    <col min="14341" max="14341" width="9.75" style="1" hidden="1"/>
    <col min="14342" max="14342" width="11.125" style="1" hidden="1"/>
    <col min="14343" max="14343" width="10.375" style="1" hidden="1"/>
    <col min="14344" max="14344" width="10.5" style="1" hidden="1"/>
    <col min="14345" max="14593" width="8" style="1" hidden="1"/>
    <col min="14594" max="14594" width="28.125" style="1" hidden="1"/>
    <col min="14595" max="14595" width="8.125" style="1" hidden="1"/>
    <col min="14596" max="14596" width="9.125" style="1" hidden="1"/>
    <col min="14597" max="14597" width="9.75" style="1" hidden="1"/>
    <col min="14598" max="14598" width="11.125" style="1" hidden="1"/>
    <col min="14599" max="14599" width="10.375" style="1" hidden="1"/>
    <col min="14600" max="14600" width="10.5" style="1" hidden="1"/>
    <col min="14601" max="14849" width="8" style="1" hidden="1"/>
    <col min="14850" max="14850" width="28.125" style="1" hidden="1"/>
    <col min="14851" max="14851" width="8.125" style="1" hidden="1"/>
    <col min="14852" max="14852" width="9.125" style="1" hidden="1"/>
    <col min="14853" max="14853" width="9.75" style="1" hidden="1"/>
    <col min="14854" max="14854" width="11.125" style="1" hidden="1"/>
    <col min="14855" max="14855" width="10.375" style="1" hidden="1"/>
    <col min="14856" max="14856" width="10.5" style="1" hidden="1"/>
    <col min="14857" max="15105" width="8" style="1" hidden="1"/>
    <col min="15106" max="15106" width="28.125" style="1" hidden="1"/>
    <col min="15107" max="15107" width="8.125" style="1" hidden="1"/>
    <col min="15108" max="15108" width="9.125" style="1" hidden="1"/>
    <col min="15109" max="15109" width="9.75" style="1" hidden="1"/>
    <col min="15110" max="15110" width="11.125" style="1" hidden="1"/>
    <col min="15111" max="15111" width="10.375" style="1" hidden="1"/>
    <col min="15112" max="15112" width="10.5" style="1" hidden="1"/>
    <col min="15113" max="15361" width="9" style="1" hidden="1"/>
    <col min="15362" max="15362" width="28.125" style="1" hidden="1"/>
    <col min="15363" max="15363" width="8.125" style="1" hidden="1"/>
    <col min="15364" max="15364" width="9.125" style="1" hidden="1"/>
    <col min="15365" max="15365" width="9.75" style="1" hidden="1"/>
    <col min="15366" max="15366" width="11.125" style="1" hidden="1"/>
    <col min="15367" max="15367" width="10.375" style="1" hidden="1"/>
    <col min="15368" max="15368" width="10.5" style="1" hidden="1"/>
    <col min="15369" max="15617" width="8" style="1" hidden="1"/>
    <col min="15618" max="15618" width="28.125" style="1" hidden="1"/>
    <col min="15619" max="15619" width="8.125" style="1" hidden="1"/>
    <col min="15620" max="15620" width="9.125" style="1" hidden="1"/>
    <col min="15621" max="15621" width="9.75" style="1" hidden="1"/>
    <col min="15622" max="15622" width="11.125" style="1" hidden="1"/>
    <col min="15623" max="15623" width="10.375" style="1" hidden="1"/>
    <col min="15624" max="15624" width="10.5" style="1" hidden="1"/>
    <col min="15625" max="15873" width="8" style="1" hidden="1"/>
    <col min="15874" max="15874" width="28.125" style="1" hidden="1"/>
    <col min="15875" max="15875" width="8.125" style="1" hidden="1"/>
    <col min="15876" max="15876" width="9.125" style="1" hidden="1"/>
    <col min="15877" max="15877" width="9.75" style="1" hidden="1"/>
    <col min="15878" max="15878" width="11.125" style="1" hidden="1"/>
    <col min="15879" max="15879" width="10.375" style="1" hidden="1"/>
    <col min="15880" max="15880" width="10.5" style="1" hidden="1"/>
    <col min="15881" max="16129" width="8" style="1" hidden="1"/>
    <col min="16130" max="16130" width="28.125" style="1" hidden="1"/>
    <col min="16131" max="16131" width="8.125" style="1" hidden="1"/>
    <col min="16132" max="16132" width="9.125" style="1" hidden="1"/>
    <col min="16133" max="16133" width="9.75" style="1" hidden="1"/>
    <col min="16134" max="16134" width="11.125" style="1" hidden="1"/>
    <col min="16135" max="16135" width="10.375" style="1" hidden="1"/>
    <col min="16136" max="16136" width="10.5" style="1" hidden="1"/>
    <col min="16137" max="16384" width="9" style="1" hidden="1"/>
  </cols>
  <sheetData>
    <row r="1" spans="2:17" ht="15.95" customHeight="1">
      <c r="B1" s="218"/>
      <c r="C1" s="219"/>
      <c r="E1" s="137"/>
      <c r="F1" s="138"/>
      <c r="G1" s="138"/>
      <c r="H1" s="138"/>
    </row>
    <row r="2" spans="2:17" ht="21.75" customHeight="1">
      <c r="B2" s="317" t="s">
        <v>814</v>
      </c>
      <c r="C2" s="317"/>
      <c r="D2" s="317"/>
      <c r="E2" s="317"/>
      <c r="F2" s="317"/>
      <c r="G2" s="138"/>
      <c r="H2" s="138"/>
      <c r="J2" s="139" t="s">
        <v>620</v>
      </c>
    </row>
    <row r="3" spans="2:17" ht="16.5" customHeight="1">
      <c r="B3" s="205"/>
      <c r="C3" s="206"/>
      <c r="D3" s="162"/>
      <c r="E3" s="149"/>
      <c r="F3" s="207"/>
      <c r="G3" s="143"/>
      <c r="H3" s="143"/>
      <c r="I3" s="162"/>
      <c r="J3" s="326" t="s">
        <v>3</v>
      </c>
      <c r="K3" s="326"/>
      <c r="L3" s="326"/>
      <c r="M3" s="326"/>
      <c r="N3" s="326"/>
      <c r="O3" s="326"/>
      <c r="P3" s="326"/>
      <c r="Q3" s="326"/>
    </row>
    <row r="4" spans="2:17" ht="16.5" customHeight="1">
      <c r="B4" s="141" t="s">
        <v>364</v>
      </c>
      <c r="C4" s="141" t="s">
        <v>372</v>
      </c>
      <c r="D4" s="142" t="s">
        <v>10</v>
      </c>
      <c r="E4" s="142" t="s">
        <v>614</v>
      </c>
      <c r="F4" s="142" t="s">
        <v>613</v>
      </c>
      <c r="G4" s="143"/>
      <c r="H4" s="244"/>
      <c r="I4" s="327" t="s">
        <v>631</v>
      </c>
      <c r="J4" s="208"/>
      <c r="K4" s="220">
        <f>N4*0.7</f>
        <v>93.8</v>
      </c>
      <c r="L4" s="220">
        <f>N4*0.8</f>
        <v>107.2</v>
      </c>
      <c r="M4" s="220">
        <f>N4*0.9</f>
        <v>120.60000000000001</v>
      </c>
      <c r="N4" s="220">
        <f>D5</f>
        <v>134</v>
      </c>
      <c r="O4" s="220">
        <f>N4*1.1</f>
        <v>147.4</v>
      </c>
      <c r="P4" s="220">
        <f>N4*1.2</f>
        <v>160.79999999999998</v>
      </c>
      <c r="Q4" s="221">
        <f>N4*1.3</f>
        <v>174.20000000000002</v>
      </c>
    </row>
    <row r="5" spans="2:17" ht="16.5" customHeight="1">
      <c r="B5" s="144" t="s">
        <v>355</v>
      </c>
      <c r="C5" s="145" t="s">
        <v>610</v>
      </c>
      <c r="D5" s="29">
        <v>134</v>
      </c>
      <c r="E5" s="28">
        <v>8.5</v>
      </c>
      <c r="F5" s="146">
        <f>D5*E5</f>
        <v>1139</v>
      </c>
      <c r="G5" s="137"/>
      <c r="H5" s="138"/>
      <c r="I5" s="327"/>
      <c r="J5" s="211">
        <f>J8*0.7</f>
        <v>5.9499999999999993</v>
      </c>
      <c r="K5" s="34">
        <f t="shared" ref="K5:Q11" si="0">(K$4*$J5+$F$6)-$F$37+$F$34+$F$25-$F$31+(K$4*$J5+$F$6)*$E$31</f>
        <v>-85.636734817224664</v>
      </c>
      <c r="L5" s="34">
        <f t="shared" si="0"/>
        <v>-4.3121348172246456</v>
      </c>
      <c r="M5" s="34">
        <f t="shared" si="0"/>
        <v>77.012465182775372</v>
      </c>
      <c r="N5" s="34">
        <f t="shared" si="0"/>
        <v>158.3370651827754</v>
      </c>
      <c r="O5" s="34">
        <f t="shared" si="0"/>
        <v>239.66166518277544</v>
      </c>
      <c r="P5" s="34">
        <f t="shared" si="0"/>
        <v>320.98626518277518</v>
      </c>
      <c r="Q5" s="34">
        <f t="shared" si="0"/>
        <v>402.31086518277544</v>
      </c>
    </row>
    <row r="6" spans="2:17" ht="16.5" customHeight="1">
      <c r="B6" s="144" t="s">
        <v>343</v>
      </c>
      <c r="C6" s="206"/>
      <c r="D6" s="10">
        <v>0</v>
      </c>
      <c r="E6" s="15">
        <v>0</v>
      </c>
      <c r="F6" s="147">
        <f>D6*E6</f>
        <v>0</v>
      </c>
      <c r="G6" s="137"/>
      <c r="H6" s="138"/>
      <c r="I6" s="327"/>
      <c r="J6" s="211">
        <f>J8*0.8</f>
        <v>6.8000000000000007</v>
      </c>
      <c r="K6" s="34">
        <f t="shared" si="0"/>
        <v>-4.3121348172245302</v>
      </c>
      <c r="L6" s="34">
        <f t="shared" si="0"/>
        <v>88.630265182775588</v>
      </c>
      <c r="M6" s="34">
        <f t="shared" si="0"/>
        <v>181.57266518277561</v>
      </c>
      <c r="N6" s="34">
        <f t="shared" si="0"/>
        <v>274.51506518277546</v>
      </c>
      <c r="O6" s="34">
        <f t="shared" si="0"/>
        <v>367.45746518277559</v>
      </c>
      <c r="P6" s="34">
        <f t="shared" si="0"/>
        <v>460.3998651827755</v>
      </c>
      <c r="Q6" s="34">
        <f t="shared" si="0"/>
        <v>553.34226518277558</v>
      </c>
    </row>
    <row r="7" spans="2:17" ht="16.5" customHeight="1">
      <c r="B7" s="148" t="s">
        <v>367</v>
      </c>
      <c r="C7" s="149"/>
      <c r="D7" s="153"/>
      <c r="E7" s="150"/>
      <c r="F7" s="151">
        <f>SUM(F5:F6)</f>
        <v>1139</v>
      </c>
      <c r="G7" s="137"/>
      <c r="H7" s="137"/>
      <c r="I7" s="327"/>
      <c r="J7" s="211">
        <f>J8*0.9</f>
        <v>7.65</v>
      </c>
      <c r="K7" s="34">
        <f t="shared" si="0"/>
        <v>77.012465182775486</v>
      </c>
      <c r="L7" s="34">
        <f t="shared" si="0"/>
        <v>181.57266518277549</v>
      </c>
      <c r="M7" s="34">
        <f t="shared" si="0"/>
        <v>286.13286518277556</v>
      </c>
      <c r="N7" s="34">
        <f t="shared" si="0"/>
        <v>390.69306518277557</v>
      </c>
      <c r="O7" s="34">
        <f t="shared" si="0"/>
        <v>495.25326518277558</v>
      </c>
      <c r="P7" s="34">
        <f t="shared" si="0"/>
        <v>599.8134651827753</v>
      </c>
      <c r="Q7" s="34">
        <f t="shared" si="0"/>
        <v>704.37366518277554</v>
      </c>
    </row>
    <row r="8" spans="2:17" ht="16.5" customHeight="1">
      <c r="B8" s="152"/>
      <c r="C8" s="149"/>
      <c r="D8" s="153"/>
      <c r="E8" s="149"/>
      <c r="F8" s="149"/>
      <c r="G8" s="137"/>
      <c r="H8" s="137"/>
      <c r="I8" s="327"/>
      <c r="J8" s="211">
        <f>E5</f>
        <v>8.5</v>
      </c>
      <c r="K8" s="34">
        <f t="shared" si="0"/>
        <v>158.3370651827754</v>
      </c>
      <c r="L8" s="34">
        <f t="shared" si="0"/>
        <v>274.51506518277546</v>
      </c>
      <c r="M8" s="34">
        <f t="shared" si="0"/>
        <v>390.69306518277557</v>
      </c>
      <c r="N8" s="34">
        <f t="shared" si="0"/>
        <v>506.8710651827754</v>
      </c>
      <c r="O8" s="34">
        <f t="shared" si="0"/>
        <v>623.04906518277551</v>
      </c>
      <c r="P8" s="34">
        <f t="shared" si="0"/>
        <v>739.22706518277539</v>
      </c>
      <c r="Q8" s="34">
        <f t="shared" si="0"/>
        <v>855.4050651827755</v>
      </c>
    </row>
    <row r="9" spans="2:17" ht="16.5" customHeight="1">
      <c r="B9" s="154" t="s">
        <v>371</v>
      </c>
      <c r="C9" s="141" t="s">
        <v>372</v>
      </c>
      <c r="D9" s="142" t="s">
        <v>10</v>
      </c>
      <c r="E9" s="142" t="s">
        <v>614</v>
      </c>
      <c r="F9" s="142" t="s">
        <v>613</v>
      </c>
      <c r="G9" s="155"/>
      <c r="H9" s="155"/>
      <c r="I9" s="327"/>
      <c r="J9" s="211">
        <f>J8*1.1</f>
        <v>9.3500000000000014</v>
      </c>
      <c r="K9" s="34">
        <f t="shared" si="0"/>
        <v>239.66166518277555</v>
      </c>
      <c r="L9" s="34">
        <f t="shared" si="0"/>
        <v>367.45746518277559</v>
      </c>
      <c r="M9" s="34">
        <f t="shared" si="0"/>
        <v>495.25326518277581</v>
      </c>
      <c r="N9" s="34">
        <f t="shared" si="0"/>
        <v>623.04906518277551</v>
      </c>
      <c r="O9" s="34">
        <f t="shared" si="0"/>
        <v>750.84486518277572</v>
      </c>
      <c r="P9" s="34">
        <f t="shared" si="0"/>
        <v>878.64066518277548</v>
      </c>
      <c r="Q9" s="34">
        <f t="shared" si="0"/>
        <v>1006.4364651827759</v>
      </c>
    </row>
    <row r="10" spans="2:17" ht="16.5" customHeight="1">
      <c r="B10" s="156" t="s">
        <v>11</v>
      </c>
      <c r="C10" s="145" t="s">
        <v>609</v>
      </c>
      <c r="D10" s="25">
        <v>0</v>
      </c>
      <c r="E10" s="15">
        <v>0</v>
      </c>
      <c r="F10" s="267">
        <f>D10*E10</f>
        <v>0</v>
      </c>
      <c r="G10" s="137"/>
      <c r="H10" s="137"/>
      <c r="I10" s="327"/>
      <c r="J10" s="211">
        <f>J8*1.2</f>
        <v>10.199999999999999</v>
      </c>
      <c r="K10" s="34">
        <f t="shared" si="0"/>
        <v>320.9862651827753</v>
      </c>
      <c r="L10" s="34">
        <f t="shared" si="0"/>
        <v>460.3998651827755</v>
      </c>
      <c r="M10" s="34">
        <f t="shared" si="0"/>
        <v>599.8134651827753</v>
      </c>
      <c r="N10" s="34">
        <f t="shared" si="0"/>
        <v>739.22706518277539</v>
      </c>
      <c r="O10" s="34">
        <f t="shared" si="0"/>
        <v>878.64066518277548</v>
      </c>
      <c r="P10" s="34">
        <f t="shared" si="0"/>
        <v>1018.054265182775</v>
      </c>
      <c r="Q10" s="34">
        <f t="shared" si="0"/>
        <v>1157.4678651827758</v>
      </c>
    </row>
    <row r="11" spans="2:17" ht="16.5" customHeight="1">
      <c r="B11" s="156" t="s">
        <v>812</v>
      </c>
      <c r="C11" s="145"/>
      <c r="D11" s="149"/>
      <c r="E11" s="150"/>
      <c r="F11" s="267">
        <f>SUMPRODUCT(D12:D15,E12:E15)</f>
        <v>120.5</v>
      </c>
      <c r="G11" s="137"/>
      <c r="H11" s="137"/>
      <c r="I11" s="327"/>
      <c r="J11" s="212">
        <f>J8*1.3</f>
        <v>11.05</v>
      </c>
      <c r="K11" s="34">
        <f t="shared" si="0"/>
        <v>402.31086518277544</v>
      </c>
      <c r="L11" s="34">
        <f t="shared" si="0"/>
        <v>553.34226518277558</v>
      </c>
      <c r="M11" s="34">
        <f t="shared" si="0"/>
        <v>704.37366518277554</v>
      </c>
      <c r="N11" s="34">
        <f t="shared" si="0"/>
        <v>855.4050651827755</v>
      </c>
      <c r="O11" s="34">
        <f t="shared" si="0"/>
        <v>1006.4364651827757</v>
      </c>
      <c r="P11" s="34">
        <f t="shared" si="0"/>
        <v>1157.4678651827755</v>
      </c>
      <c r="Q11" s="34">
        <f t="shared" si="0"/>
        <v>1308.4992651827758</v>
      </c>
    </row>
    <row r="12" spans="2:17" ht="16.5" customHeight="1">
      <c r="B12" s="157" t="s">
        <v>12</v>
      </c>
      <c r="C12" s="145" t="s">
        <v>609</v>
      </c>
      <c r="D12" s="27">
        <v>0</v>
      </c>
      <c r="E12" s="150">
        <f>Inputs!D6</f>
        <v>0.7</v>
      </c>
      <c r="F12" s="267"/>
      <c r="G12" s="137"/>
      <c r="H12" s="137"/>
      <c r="I12" s="158"/>
      <c r="J12" s="159"/>
      <c r="K12" s="4"/>
      <c r="L12" s="4"/>
      <c r="M12" s="4"/>
      <c r="N12" s="4"/>
      <c r="O12" s="4"/>
      <c r="P12" s="4"/>
      <c r="Q12" s="4"/>
    </row>
    <row r="13" spans="2:17" ht="16.5" customHeight="1">
      <c r="B13" s="157" t="s">
        <v>13</v>
      </c>
      <c r="C13" s="145" t="s">
        <v>609</v>
      </c>
      <c r="D13" s="27">
        <v>50</v>
      </c>
      <c r="E13" s="150">
        <f>Inputs!D8</f>
        <v>0.73</v>
      </c>
      <c r="F13" s="267"/>
      <c r="G13" s="137"/>
      <c r="H13" s="137"/>
      <c r="I13" s="4"/>
      <c r="J13" s="160" t="s">
        <v>605</v>
      </c>
      <c r="K13" s="4"/>
      <c r="L13" s="4"/>
      <c r="M13" s="4"/>
      <c r="N13" s="4"/>
      <c r="O13" s="4"/>
      <c r="P13" s="4"/>
      <c r="Q13" s="4"/>
    </row>
    <row r="14" spans="2:17" ht="16.5" customHeight="1">
      <c r="B14" s="157" t="s">
        <v>5</v>
      </c>
      <c r="C14" s="145" t="s">
        <v>609</v>
      </c>
      <c r="D14" s="27">
        <v>200</v>
      </c>
      <c r="E14" s="150">
        <f>Inputs!D9</f>
        <v>0.42</v>
      </c>
      <c r="F14" s="267"/>
      <c r="G14" s="137"/>
      <c r="H14" s="137"/>
      <c r="I14" s="4"/>
      <c r="J14" s="160" t="s">
        <v>606</v>
      </c>
      <c r="K14" s="4"/>
      <c r="L14" s="4"/>
      <c r="M14" s="4"/>
      <c r="N14" s="4"/>
      <c r="O14" s="4"/>
      <c r="P14" s="4"/>
      <c r="Q14" s="4"/>
    </row>
    <row r="15" spans="2:17" ht="16.5" customHeight="1">
      <c r="B15" s="157" t="s">
        <v>6</v>
      </c>
      <c r="C15" s="145" t="s">
        <v>611</v>
      </c>
      <c r="D15" s="27">
        <v>0</v>
      </c>
      <c r="E15" s="150">
        <v>0</v>
      </c>
      <c r="F15" s="268"/>
      <c r="G15" s="137"/>
      <c r="H15" s="137"/>
      <c r="I15" s="4"/>
      <c r="J15" s="160" t="s">
        <v>621</v>
      </c>
      <c r="K15" s="4"/>
      <c r="L15" s="4"/>
      <c r="M15" s="4"/>
      <c r="N15" s="4"/>
      <c r="O15" s="4"/>
      <c r="P15" s="4"/>
      <c r="Q15" s="4"/>
    </row>
    <row r="16" spans="2:17" ht="16.5" customHeight="1">
      <c r="B16" s="156" t="s">
        <v>813</v>
      </c>
      <c r="C16" s="145"/>
      <c r="D16" s="269"/>
      <c r="E16" s="150"/>
      <c r="F16" s="146">
        <f>SUMPRODUCT(D17:D18,E17:E18)</f>
        <v>33.71</v>
      </c>
      <c r="G16" s="137"/>
      <c r="H16" s="138"/>
    </row>
    <row r="17" spans="2:8" ht="16.5" customHeight="1">
      <c r="B17" s="156" t="s">
        <v>799</v>
      </c>
      <c r="C17" s="145" t="s">
        <v>589</v>
      </c>
      <c r="D17" s="11">
        <v>1</v>
      </c>
      <c r="E17" s="262">
        <v>33.71</v>
      </c>
      <c r="F17" s="146"/>
      <c r="G17" s="137"/>
      <c r="H17" s="138"/>
    </row>
    <row r="18" spans="2:8" ht="16.5" customHeight="1">
      <c r="B18" s="156" t="s">
        <v>800</v>
      </c>
      <c r="C18" s="145" t="s">
        <v>589</v>
      </c>
      <c r="D18" s="11">
        <v>0</v>
      </c>
      <c r="E18" s="262">
        <v>56.55</v>
      </c>
      <c r="F18" s="146"/>
      <c r="G18" s="137"/>
      <c r="H18" s="138"/>
    </row>
    <row r="19" spans="2:8" ht="16.5" customHeight="1">
      <c r="B19" s="156" t="s">
        <v>556</v>
      </c>
      <c r="C19" s="145" t="s">
        <v>589</v>
      </c>
      <c r="D19" s="149"/>
      <c r="E19" s="150"/>
      <c r="F19" s="15">
        <v>26.8</v>
      </c>
      <c r="G19" s="137"/>
      <c r="H19" s="138"/>
    </row>
    <row r="20" spans="2:8" ht="16.5" customHeight="1">
      <c r="B20" s="156" t="s">
        <v>14</v>
      </c>
      <c r="C20" s="145" t="s">
        <v>589</v>
      </c>
      <c r="D20" s="149"/>
      <c r="E20" s="150"/>
      <c r="F20" s="15">
        <v>0</v>
      </c>
      <c r="G20" s="137"/>
      <c r="H20" s="138"/>
    </row>
    <row r="21" spans="2:8" ht="16.5" customHeight="1">
      <c r="B21" s="156" t="s">
        <v>15</v>
      </c>
      <c r="C21" s="145" t="s">
        <v>589</v>
      </c>
      <c r="D21" s="149"/>
      <c r="E21" s="150"/>
      <c r="F21" s="146">
        <f>G53</f>
        <v>141.37200000000001</v>
      </c>
      <c r="G21" s="137"/>
      <c r="H21" s="138"/>
    </row>
    <row r="22" spans="2:8" ht="16.5" customHeight="1">
      <c r="B22" s="156" t="s">
        <v>607</v>
      </c>
      <c r="C22" s="145" t="s">
        <v>590</v>
      </c>
      <c r="D22" s="149">
        <f>F67</f>
        <v>1.6813584087481146</v>
      </c>
      <c r="E22" s="150">
        <f>Inputs!D4</f>
        <v>22</v>
      </c>
      <c r="F22" s="146">
        <f>E22*D22</f>
        <v>36.989884992458521</v>
      </c>
      <c r="G22" s="137"/>
      <c r="H22" s="137"/>
    </row>
    <row r="23" spans="2:8" ht="16.5" customHeight="1">
      <c r="B23" s="156" t="s">
        <v>548</v>
      </c>
      <c r="C23" s="145" t="s">
        <v>616</v>
      </c>
      <c r="D23" s="149">
        <f>E67</f>
        <v>6.8087487745098025</v>
      </c>
      <c r="E23" s="150">
        <f>Inputs!D5</f>
        <v>2.9</v>
      </c>
      <c r="F23" s="146">
        <f>D23*E23</f>
        <v>19.745371446078426</v>
      </c>
      <c r="G23" s="137"/>
      <c r="H23" s="137"/>
    </row>
    <row r="24" spans="2:8" ht="16.5" customHeight="1">
      <c r="B24" s="156" t="s">
        <v>16</v>
      </c>
      <c r="C24" s="145" t="s">
        <v>589</v>
      </c>
      <c r="D24" s="162"/>
      <c r="E24" s="150"/>
      <c r="F24" s="146">
        <f>G67-F23-F22</f>
        <v>36.243448362727754</v>
      </c>
      <c r="G24" s="137"/>
      <c r="H24" s="137"/>
    </row>
    <row r="25" spans="2:8" ht="16.5" customHeight="1">
      <c r="B25" s="156" t="s">
        <v>608</v>
      </c>
      <c r="C25" s="160" t="s">
        <v>612</v>
      </c>
      <c r="E25" s="26">
        <v>0.03</v>
      </c>
      <c r="F25" s="146">
        <f>E25*F7</f>
        <v>34.17</v>
      </c>
      <c r="G25" s="137"/>
      <c r="H25" s="138"/>
    </row>
    <row r="26" spans="2:8" ht="16.5" customHeight="1">
      <c r="B26" s="156" t="s">
        <v>17</v>
      </c>
      <c r="C26" s="145" t="s">
        <v>589</v>
      </c>
      <c r="D26" s="149"/>
      <c r="E26" s="153"/>
      <c r="F26" s="15">
        <v>0</v>
      </c>
      <c r="G26" s="137"/>
      <c r="H26" s="137"/>
    </row>
    <row r="27" spans="2:8" ht="16.5" customHeight="1">
      <c r="B27" s="156" t="s">
        <v>7</v>
      </c>
      <c r="C27" s="145" t="s">
        <v>617</v>
      </c>
      <c r="D27" s="149">
        <f>SUM(F10:F26)/2</f>
        <v>224.76535240063239</v>
      </c>
      <c r="E27" s="164">
        <f>Inputs!D11</f>
        <v>7.2499999999999995E-2</v>
      </c>
      <c r="F27" s="147">
        <f>E27*D27</f>
        <v>16.295488049045847</v>
      </c>
      <c r="G27" s="137"/>
      <c r="H27" s="137"/>
    </row>
    <row r="28" spans="2:8" ht="16.5" customHeight="1">
      <c r="B28" s="148" t="s">
        <v>368</v>
      </c>
      <c r="C28" s="138"/>
      <c r="D28" s="165"/>
      <c r="E28" s="149"/>
      <c r="F28" s="151">
        <f>SUM(F10:F27)</f>
        <v>465.82619285031063</v>
      </c>
      <c r="G28" s="137"/>
      <c r="H28" s="137"/>
    </row>
    <row r="29" spans="2:8" ht="16.5" customHeight="1">
      <c r="B29" s="152"/>
      <c r="C29" s="138"/>
      <c r="D29" s="165"/>
      <c r="E29" s="149"/>
      <c r="F29" s="167"/>
      <c r="G29" s="137"/>
      <c r="H29" s="137"/>
    </row>
    <row r="30" spans="2:8" ht="16.5" customHeight="1">
      <c r="B30" s="154" t="s">
        <v>557</v>
      </c>
      <c r="C30" s="141" t="s">
        <v>372</v>
      </c>
      <c r="D30" s="142" t="s">
        <v>10</v>
      </c>
      <c r="E30" s="142" t="s">
        <v>614</v>
      </c>
      <c r="F30" s="142" t="s">
        <v>613</v>
      </c>
      <c r="G30" s="138"/>
      <c r="H30" s="155"/>
    </row>
    <row r="31" spans="2:8" ht="16.5" customHeight="1">
      <c r="B31" s="156" t="s">
        <v>8</v>
      </c>
      <c r="C31" s="213" t="s">
        <v>612</v>
      </c>
      <c r="E31" s="26">
        <v>0.02</v>
      </c>
      <c r="F31" s="146">
        <f>E31*F7</f>
        <v>22.78</v>
      </c>
      <c r="G31" s="137"/>
      <c r="H31" s="138"/>
    </row>
    <row r="32" spans="2:8" ht="16.5" customHeight="1">
      <c r="B32" s="156" t="s">
        <v>552</v>
      </c>
      <c r="C32" s="145" t="s">
        <v>589</v>
      </c>
      <c r="D32" s="165"/>
      <c r="E32" s="149"/>
      <c r="F32" s="146">
        <f>H67</f>
        <v>92.040411687870559</v>
      </c>
      <c r="G32" s="137"/>
      <c r="H32" s="137"/>
    </row>
    <row r="33" spans="2:8" ht="16.5" customHeight="1">
      <c r="B33" s="156" t="s">
        <v>615</v>
      </c>
      <c r="C33" s="145" t="s">
        <v>589</v>
      </c>
      <c r="D33" s="165"/>
      <c r="E33" s="149"/>
      <c r="F33" s="146">
        <f>'Alfalfa establishment'!F74/4</f>
        <v>85.652330279043454</v>
      </c>
      <c r="G33" s="137"/>
      <c r="H33" s="137"/>
    </row>
    <row r="34" spans="2:8" ht="16.5" customHeight="1">
      <c r="B34" s="156" t="s">
        <v>18</v>
      </c>
      <c r="C34" s="145" t="s">
        <v>589</v>
      </c>
      <c r="D34" s="165"/>
      <c r="E34" s="149"/>
      <c r="F34" s="263">
        <v>130</v>
      </c>
      <c r="H34" s="138"/>
    </row>
    <row r="35" spans="2:8" ht="16.5" customHeight="1">
      <c r="B35" s="148" t="s">
        <v>369</v>
      </c>
      <c r="C35" s="149"/>
      <c r="D35" s="153"/>
      <c r="E35" s="149"/>
      <c r="F35" s="151">
        <f>SUM(F31:F34)</f>
        <v>330.47274196691399</v>
      </c>
      <c r="G35" s="137"/>
      <c r="H35" s="137"/>
    </row>
    <row r="36" spans="2:8" ht="16.5" customHeight="1">
      <c r="B36" s="152"/>
      <c r="C36" s="149"/>
      <c r="D36" s="153"/>
      <c r="E36" s="149"/>
      <c r="F36" s="163"/>
      <c r="G36" s="137"/>
      <c r="H36" s="137"/>
    </row>
    <row r="37" spans="2:8" ht="16.5" customHeight="1">
      <c r="B37" s="148" t="s">
        <v>370</v>
      </c>
      <c r="C37" s="149"/>
      <c r="D37" s="153"/>
      <c r="E37" s="153"/>
      <c r="F37" s="151">
        <f>F28+F35</f>
        <v>796.29893481722456</v>
      </c>
      <c r="G37" s="155"/>
      <c r="H37" s="155"/>
    </row>
    <row r="38" spans="2:8" ht="16.5" customHeight="1">
      <c r="B38" s="152"/>
      <c r="C38" s="149"/>
      <c r="D38" s="153"/>
      <c r="E38" s="149"/>
      <c r="F38" s="35"/>
      <c r="G38" s="137"/>
      <c r="H38" s="137"/>
    </row>
    <row r="39" spans="2:8" ht="16.5" customHeight="1">
      <c r="B39" s="172" t="s">
        <v>634</v>
      </c>
      <c r="C39" s="214"/>
      <c r="D39" s="215"/>
      <c r="E39" s="214"/>
      <c r="F39" s="166">
        <f>F7-F28</f>
        <v>673.17380714968931</v>
      </c>
      <c r="G39" s="155"/>
      <c r="H39" s="155"/>
    </row>
    <row r="40" spans="2:8" ht="16.5" customHeight="1">
      <c r="B40" s="173" t="s">
        <v>635</v>
      </c>
      <c r="C40" s="149"/>
      <c r="D40" s="153"/>
      <c r="E40" s="149"/>
      <c r="F40" s="166">
        <f>F7-F37</f>
        <v>342.70106518277544</v>
      </c>
      <c r="G40" s="138"/>
      <c r="H40" s="137"/>
    </row>
    <row r="41" spans="2:8" ht="16.5" customHeight="1">
      <c r="B41" s="175" t="s">
        <v>636</v>
      </c>
      <c r="C41" s="170"/>
      <c r="D41" s="171"/>
      <c r="E41" s="170"/>
      <c r="F41" s="166">
        <f>F7-F37+F25+F34</f>
        <v>506.87106518277545</v>
      </c>
      <c r="G41" s="137"/>
      <c r="H41" s="137"/>
    </row>
    <row r="42" spans="2:8" ht="16.5" customHeight="1">
      <c r="B42" s="152"/>
      <c r="C42" s="149"/>
      <c r="D42" s="149" t="s">
        <v>19</v>
      </c>
      <c r="E42" s="270">
        <f>F28/D5</f>
        <v>3.4763148720172437</v>
      </c>
      <c r="F42" s="217"/>
      <c r="G42" s="137"/>
      <c r="H42" s="137"/>
    </row>
    <row r="43" spans="2:8" ht="16.5" customHeight="1">
      <c r="B43" s="152"/>
      <c r="C43" s="149"/>
      <c r="D43" s="149" t="s">
        <v>20</v>
      </c>
      <c r="E43" s="270">
        <f>F35/D5</f>
        <v>2.466214492290403</v>
      </c>
      <c r="G43" s="138"/>
      <c r="H43" s="138"/>
    </row>
    <row r="44" spans="2:8" ht="16.5" customHeight="1">
      <c r="B44" s="169"/>
      <c r="C44" s="170"/>
      <c r="D44" s="170" t="s">
        <v>21</v>
      </c>
      <c r="E44" s="271">
        <f>F37/D5</f>
        <v>5.9425293643076458</v>
      </c>
      <c r="F44" s="177"/>
      <c r="G44" s="137"/>
      <c r="H44" s="137"/>
    </row>
    <row r="45" spans="2:8" ht="16.5" customHeight="1">
      <c r="B45" s="138"/>
      <c r="C45" s="137"/>
      <c r="D45" s="178"/>
      <c r="E45" s="137"/>
      <c r="F45" s="138"/>
      <c r="G45" s="137"/>
      <c r="H45" s="137"/>
    </row>
    <row r="46" spans="2:8" ht="16.5" customHeight="1">
      <c r="G46" s="138"/>
      <c r="H46" s="138"/>
    </row>
    <row r="47" spans="2:8" ht="15.75">
      <c r="B47" s="319" t="s">
        <v>763</v>
      </c>
      <c r="C47" s="319"/>
      <c r="D47" s="319"/>
      <c r="E47" s="319"/>
      <c r="F47" s="319"/>
      <c r="G47" s="179"/>
      <c r="H47" s="180"/>
    </row>
    <row r="48" spans="2:8">
      <c r="B48" s="181" t="s">
        <v>764</v>
      </c>
      <c r="C48" s="182" t="s">
        <v>547</v>
      </c>
      <c r="D48" s="182" t="s">
        <v>372</v>
      </c>
      <c r="E48" s="182" t="s">
        <v>765</v>
      </c>
      <c r="F48" s="182" t="s">
        <v>527</v>
      </c>
      <c r="G48" s="183" t="s">
        <v>766</v>
      </c>
      <c r="H48" s="180"/>
    </row>
    <row r="49" spans="1:9">
      <c r="B49" s="132" t="s">
        <v>374</v>
      </c>
      <c r="C49" s="258">
        <f>IFERROR(VLOOKUP(B49,'Machinery Input Tables'!$B$133:$E$182,2,FALSE),0)</f>
        <v>7.3709999999999996</v>
      </c>
      <c r="D49" s="258" t="str">
        <f>IFERROR(VLOOKUP(B49,'Machinery Input Tables'!$B$133:$E$182,3,FALSE),0)</f>
        <v>per acre</v>
      </c>
      <c r="E49" s="266"/>
      <c r="F49" s="132">
        <v>2</v>
      </c>
      <c r="G49" s="184">
        <f>IFERROR(C49*F49*IF(D49="per acre",1,E49),"-")</f>
        <v>14.741999999999999</v>
      </c>
      <c r="H49" s="180"/>
    </row>
    <row r="50" spans="1:9">
      <c r="B50" s="132" t="s">
        <v>774</v>
      </c>
      <c r="C50" s="258">
        <f>IFERROR(VLOOKUP(B50,'Machinery Input Tables'!$B$133:$E$182,2,FALSE),0)</f>
        <v>0.94500000000000006</v>
      </c>
      <c r="D50" s="258" t="str">
        <f>IFERROR(VLOOKUP(B50,'Machinery Input Tables'!$B$133:$E$182,3,FALSE),0)</f>
        <v>per bale</v>
      </c>
      <c r="E50" s="266">
        <f>D5</f>
        <v>134</v>
      </c>
      <c r="F50" s="132">
        <v>1</v>
      </c>
      <c r="G50" s="184">
        <f>IFERROR(C50*F50*IF(D50="per acre",1,E50),"-")</f>
        <v>126.63000000000001</v>
      </c>
      <c r="H50" s="180"/>
    </row>
    <row r="51" spans="1:9">
      <c r="B51" s="264"/>
      <c r="C51" s="258">
        <f>IFERROR(VLOOKUP(B51,'Machinery Input Tables'!$B$133:$E$182,2,FALSE),0)</f>
        <v>0</v>
      </c>
      <c r="D51" s="258">
        <f>IFERROR(VLOOKUP(B51,'Machinery Input Tables'!$B$133:$E$182,3,FALSE),0)</f>
        <v>0</v>
      </c>
      <c r="E51" s="264"/>
      <c r="F51" s="272"/>
      <c r="G51" s="184">
        <f>IFERROR(C51*F51*IF(D51="per acre",1,E51),"-")</f>
        <v>0</v>
      </c>
      <c r="H51" s="180"/>
    </row>
    <row r="52" spans="1:9">
      <c r="B52" s="265"/>
      <c r="C52" s="259">
        <f>IFERROR(VLOOKUP(B52,'Machinery Input Tables'!$B$133:$E$182,2,FALSE),0)</f>
        <v>0</v>
      </c>
      <c r="D52" s="260">
        <f>IFERROR(VLOOKUP(B52,'Machinery Input Tables'!$B$133:$E$182,3,FALSE),0)</f>
        <v>0</v>
      </c>
      <c r="E52" s="265"/>
      <c r="F52" s="265"/>
      <c r="G52" s="185">
        <f>IFERROR(C52*F52*IF(D52="per acre",1,E52),"-")</f>
        <v>0</v>
      </c>
      <c r="H52" s="180"/>
    </row>
    <row r="53" spans="1:9">
      <c r="B53" s="186" t="s">
        <v>365</v>
      </c>
      <c r="C53" s="187"/>
      <c r="D53" s="186"/>
      <c r="E53" s="187"/>
      <c r="F53" s="187"/>
      <c r="G53" s="188">
        <f>SUM(G49:G52)</f>
        <v>141.37200000000001</v>
      </c>
      <c r="H53" s="180"/>
    </row>
    <row r="54" spans="1:9" ht="15.75">
      <c r="B54" s="319" t="s">
        <v>767</v>
      </c>
      <c r="C54" s="319"/>
      <c r="D54" s="319"/>
      <c r="E54" s="319"/>
      <c r="F54" s="319"/>
      <c r="G54" s="319"/>
      <c r="H54" s="319"/>
      <c r="I54" s="319"/>
    </row>
    <row r="55" spans="1:9" ht="16.5" customHeight="1">
      <c r="B55" s="320" t="s">
        <v>512</v>
      </c>
      <c r="C55" s="322" t="s">
        <v>513</v>
      </c>
      <c r="D55" s="190" t="s">
        <v>604</v>
      </c>
      <c r="E55" s="322" t="s">
        <v>514</v>
      </c>
      <c r="F55" s="322" t="s">
        <v>515</v>
      </c>
      <c r="G55" s="189" t="s">
        <v>352</v>
      </c>
      <c r="H55" s="189" t="s">
        <v>353</v>
      </c>
      <c r="I55" s="324" t="s">
        <v>516</v>
      </c>
    </row>
    <row r="56" spans="1:9">
      <c r="B56" s="321"/>
      <c r="C56" s="323"/>
      <c r="D56" s="192" t="s">
        <v>768</v>
      </c>
      <c r="E56" s="323"/>
      <c r="F56" s="323"/>
      <c r="G56" s="191" t="s">
        <v>819</v>
      </c>
      <c r="H56" s="191" t="s">
        <v>819</v>
      </c>
      <c r="I56" s="325"/>
    </row>
    <row r="57" spans="1:9">
      <c r="B57" s="125"/>
      <c r="C57" s="193" t="s">
        <v>588</v>
      </c>
      <c r="D57" s="194" t="s">
        <v>551</v>
      </c>
      <c r="E57" s="194" t="s">
        <v>769</v>
      </c>
      <c r="F57" s="194" t="s">
        <v>549</v>
      </c>
      <c r="G57" s="194" t="s">
        <v>770</v>
      </c>
      <c r="H57" s="194" t="s">
        <v>770</v>
      </c>
      <c r="I57" s="194" t="s">
        <v>550</v>
      </c>
    </row>
    <row r="58" spans="1:9">
      <c r="A58" s="2"/>
      <c r="B58" s="132" t="s">
        <v>594</v>
      </c>
      <c r="C58" s="132" t="s">
        <v>518</v>
      </c>
      <c r="D58" s="133">
        <v>1</v>
      </c>
      <c r="E58" s="195">
        <f>IFERROR(IF(ISBLANK(C58),"",IF(OR(ISBLANK(B58),IFERROR(VLOOKUP(B58,'Machinery Input Tables'!$A$6:$AE$121,13,FALSE),"")='Machinery Input Tables'!$M$128),1,VLOOKUP(B58,'Machinery Input Tables'!$A$6:$AE$121,28,FALSE))*VLOOKUP(C58,'Machinery Input Tables'!$AG$6:$AZ$32,19,FALSE))*D58,"-")</f>
        <v>0.13108333333333333</v>
      </c>
      <c r="F58" s="195">
        <f>IFERROR(IF(AND(ISBLANK(B58)*ISBLANK(C58)),"",IF(ISBLANK(B58),1,IF(VLOOKUP(B58,'Machinery Input Tables'!$A$6:$AE$121,13,FALSE)='Machinery Input Tables'!$M$128,VLOOKUP(B58,'Machinery Input Tables'!$A$6:$AE$121,17,FALSE),VLOOKUP(B58,'Machinery Input Tables'!$A$6:$AE$121,28,FALSE))))*D58,"-")</f>
        <v>2.2916666666666665E-2</v>
      </c>
      <c r="G58" s="196">
        <f>IFERROR(IF(ISBLANK(C58),"",E58*'Machinery Input Tables'!$BO$10*'Machinery Input Tables'!$BO$11+E58*'Machinery Input Tables'!$BO$10+F58*'Machinery Input Tables'!$BO$6+(VLOOKUP(C58,'Machinery Input Tables'!$AG$6:$AZ$32,18,FALSE)*IF(IFERROR(VLOOKUP(B58,'Machinery Input Tables'!$A$6:$AE$121,13,FALSE)='Machinery Input Tables'!$M$128,1),1,VLOOKUP(B58,'Machinery Input Tables'!$A$6:$AE$121,28,FALSE))+IFERROR(VLOOKUP(B58,'Machinery Input Tables'!$A$6:$AE$121,27,FALSE),0))*D58),"-")</f>
        <v>1.9132982798184028</v>
      </c>
      <c r="H58" s="196">
        <f>IFERROR((IFERROR(VLOOKUP(B58,'Machinery Input Tables'!$A$6:$AE$121,24,FALSE),0)+VLOOKUP(C58,'Machinery Input Tables'!$AG$6:$AZ$32,20,FALSE))*IF(IFERROR(VLOOKUP(B58,'Machinery Input Tables'!$A$6:$AE$121,13,FALSE)='Machinery Input Tables'!$M$128,1),1,VLOOKUP(B58,'Machinery Input Tables'!$A$6:$AE$121,28,FALSE))*D58,"-")</f>
        <v>3.4940749943732889</v>
      </c>
      <c r="I58" s="196">
        <f t="shared" ref="I58:I66" si="1">IFERROR(IF(ISBLANK(AND(B58,C58)),"",SUM(G58:H58)),"-")</f>
        <v>5.4073732741916913</v>
      </c>
    </row>
    <row r="59" spans="1:9">
      <c r="B59" s="132" t="s">
        <v>595</v>
      </c>
      <c r="C59" s="132" t="s">
        <v>518</v>
      </c>
      <c r="D59" s="133">
        <v>4</v>
      </c>
      <c r="E59" s="195">
        <f>IFERROR(IF(ISBLANK(C59),"",IF(OR(ISBLANK(B59),IFERROR(VLOOKUP(B59,'Machinery Input Tables'!$A$6:$AE$121,13,FALSE),"")='Machinery Input Tables'!$M$128),1,VLOOKUP(B59,'Machinery Input Tables'!$A$6:$AE$121,28,FALSE))*VLOOKUP(C59,'Machinery Input Tables'!$AG$6:$AZ$32,19,FALSE))*D59,"-")</f>
        <v>3.0249999999999995</v>
      </c>
      <c r="F59" s="195">
        <f>IFERROR(IF(AND(ISBLANK(B59)*ISBLANK(C59)),"",IF(ISBLANK(B59),1,IF(VLOOKUP(B59,'Machinery Input Tables'!$A$6:$AE$121,13,FALSE)='Machinery Input Tables'!$M$128,VLOOKUP(B59,'Machinery Input Tables'!$A$6:$AE$121,17,FALSE),VLOOKUP(B59,'Machinery Input Tables'!$A$6:$AE$121,28,FALSE))))*D59,"-")</f>
        <v>0.52884615384615374</v>
      </c>
      <c r="G59" s="196">
        <f>IFERROR(IF(ISBLANK(C59),"",E59*'Machinery Input Tables'!$BO$10*'Machinery Input Tables'!$BO$11+E59*'Machinery Input Tables'!$BO$10+F59*'Machinery Input Tables'!$BO$6+(VLOOKUP(C59,'Machinery Input Tables'!$AG$6:$AZ$32,18,FALSE)*IF(IFERROR(VLOOKUP(B59,'Machinery Input Tables'!$A$6:$AE$121,13,FALSE)='Machinery Input Tables'!$M$128,1),1,VLOOKUP(B59,'Machinery Input Tables'!$A$6:$AE$121,28,FALSE))+IFERROR(VLOOKUP(B59,'Machinery Input Tables'!$A$6:$AE$121,27,FALSE),0))*D59),"-")</f>
        <v>37.255519230769224</v>
      </c>
      <c r="H59" s="196">
        <f>IFERROR((IFERROR(VLOOKUP(B59,'Machinery Input Tables'!$A$6:$AE$121,24,FALSE),0)+VLOOKUP(C59,'Machinery Input Tables'!$AG$6:$AZ$32,20,FALSE))*IF(IFERROR(VLOOKUP(B59,'Machinery Input Tables'!$A$6:$AE$121,13,FALSE)='Machinery Input Tables'!$M$128,1),1,VLOOKUP(B59,'Machinery Input Tables'!$A$6:$AE$121,28,FALSE))*D59,"-")</f>
        <v>42.40713262564563</v>
      </c>
      <c r="I59" s="196">
        <f t="shared" si="1"/>
        <v>79.662651856414854</v>
      </c>
    </row>
    <row r="60" spans="1:9" s="2" customFormat="1">
      <c r="A60" s="1"/>
      <c r="B60" s="132" t="s">
        <v>600</v>
      </c>
      <c r="C60" s="132" t="s">
        <v>536</v>
      </c>
      <c r="D60" s="133">
        <v>2</v>
      </c>
      <c r="E60" s="195">
        <f>IFERROR(IF(ISBLANK(C60),"",IF(OR(ISBLANK(B60),IFERROR(VLOOKUP(B60,'Machinery Input Tables'!$A$6:$AE$121,13,FALSE),"")='Machinery Input Tables'!$M$128),1,VLOOKUP(B60,'Machinery Input Tables'!$A$6:$AE$121,28,FALSE))*VLOOKUP(C60,'Machinery Input Tables'!$AG$6:$AZ$32,19,FALSE))*D60,"-")</f>
        <v>0.40036764705882349</v>
      </c>
      <c r="F60" s="195">
        <f>IFERROR(IF(AND(ISBLANK(B60)*ISBLANK(C60)),"",IF(ISBLANK(B60),1,IF(VLOOKUP(B60,'Machinery Input Tables'!$A$6:$AE$121,13,FALSE)='Machinery Input Tables'!$M$128,VLOOKUP(B60,'Machinery Input Tables'!$A$6:$AE$121,17,FALSE),VLOOKUP(B60,'Machinery Input Tables'!$A$6:$AE$121,28,FALSE))))*D60,"-")</f>
        <v>0.12132352941176471</v>
      </c>
      <c r="G60" s="196">
        <f>IFERROR(IF(ISBLANK(C60),"",E60*'Machinery Input Tables'!$BO$10*'Machinery Input Tables'!$BO$11+E60*'Machinery Input Tables'!$BO$10+F60*'Machinery Input Tables'!$BO$6+(VLOOKUP(C60,'Machinery Input Tables'!$AG$6:$AZ$32,18,FALSE)*IF(IFERROR(VLOOKUP(B60,'Machinery Input Tables'!$A$6:$AE$121,13,FALSE)='Machinery Input Tables'!$M$128,1),1,VLOOKUP(B60,'Machinery Input Tables'!$A$6:$AE$121,28,FALSE))+IFERROR(VLOOKUP(B60,'Machinery Input Tables'!$A$6:$AE$121,27,FALSE),0))*D60),"-")</f>
        <v>4.6728202358007831</v>
      </c>
      <c r="H60" s="196">
        <f>IFERROR((IFERROR(VLOOKUP(B60,'Machinery Input Tables'!$A$6:$AE$121,24,FALSE),0)+VLOOKUP(C60,'Machinery Input Tables'!$AG$6:$AZ$32,20,FALSE))*IF(IFERROR(VLOOKUP(B60,'Machinery Input Tables'!$A$6:$AE$121,13,FALSE)='Machinery Input Tables'!$M$128,1),1,VLOOKUP(B60,'Machinery Input Tables'!$A$6:$AE$121,28,FALSE))*D60,"-")</f>
        <v>3.8732358592274592</v>
      </c>
      <c r="I60" s="196">
        <f t="shared" si="1"/>
        <v>8.5460560950282414</v>
      </c>
    </row>
    <row r="61" spans="1:9">
      <c r="B61" s="132" t="s">
        <v>596</v>
      </c>
      <c r="C61" s="132" t="s">
        <v>536</v>
      </c>
      <c r="D61" s="133">
        <v>4</v>
      </c>
      <c r="E61" s="195">
        <f>IFERROR(IF(ISBLANK(C61),"",IF(OR(ISBLANK(B61),IFERROR(VLOOKUP(B61,'Machinery Input Tables'!$A$6:$AE$121,13,FALSE),"")='Machinery Input Tables'!$M$128),1,VLOOKUP(B61,'Machinery Input Tables'!$A$6:$AE$121,28,FALSE))*VLOOKUP(C61,'Machinery Input Tables'!$AG$6:$AZ$32,19,FALSE))*D61,"-")</f>
        <v>0.80073529411764699</v>
      </c>
      <c r="F61" s="195">
        <f>IFERROR(IF(AND(ISBLANK(B61)*ISBLANK(C61)),"",IF(ISBLANK(B61),1,IF(VLOOKUP(B61,'Machinery Input Tables'!$A$6:$AE$121,13,FALSE)='Machinery Input Tables'!$M$128,VLOOKUP(B61,'Machinery Input Tables'!$A$6:$AE$121,17,FALSE),VLOOKUP(B61,'Machinery Input Tables'!$A$6:$AE$121,28,FALSE))))*D61,"-")</f>
        <v>0.24264705882352941</v>
      </c>
      <c r="G61" s="196">
        <f>IFERROR(IF(ISBLANK(C61),"",E61*'Machinery Input Tables'!$BO$10*'Machinery Input Tables'!$BO$11+E61*'Machinery Input Tables'!$BO$10+F61*'Machinery Input Tables'!$BO$6+(VLOOKUP(C61,'Machinery Input Tables'!$AG$6:$AZ$32,18,FALSE)*IF(IFERROR(VLOOKUP(B61,'Machinery Input Tables'!$A$6:$AE$121,13,FALSE)='Machinery Input Tables'!$M$128,1),1,VLOOKUP(B61,'Machinery Input Tables'!$A$6:$AE$121,28,FALSE))+IFERROR(VLOOKUP(B61,'Machinery Input Tables'!$A$6:$AE$121,27,FALSE),0))*D61),"-")</f>
        <v>9.4873156519453143</v>
      </c>
      <c r="H61" s="196">
        <f>IFERROR((IFERROR(VLOOKUP(B61,'Machinery Input Tables'!$A$6:$AE$121,24,FALSE),0)+VLOOKUP(C61,'Machinery Input Tables'!$AG$6:$AZ$32,20,FALSE))*IF(IFERROR(VLOOKUP(B61,'Machinery Input Tables'!$A$6:$AE$121,13,FALSE)='Machinery Input Tables'!$M$128,1),1,VLOOKUP(B61,'Machinery Input Tables'!$A$6:$AE$121,28,FALSE))*D61,"-")</f>
        <v>7.6199941334379862</v>
      </c>
      <c r="I61" s="196">
        <f t="shared" si="1"/>
        <v>17.1073097853833</v>
      </c>
    </row>
    <row r="62" spans="1:9">
      <c r="B62" s="132" t="s">
        <v>597</v>
      </c>
      <c r="C62" s="132" t="s">
        <v>536</v>
      </c>
      <c r="D62" s="133">
        <v>4</v>
      </c>
      <c r="E62" s="195">
        <f>IFERROR(IF(ISBLANK(C62),"",IF(OR(ISBLANK(B62),IFERROR(VLOOKUP(B62,'Machinery Input Tables'!$A$6:$AE$121,13,FALSE),"")='Machinery Input Tables'!$M$128),1,VLOOKUP(B62,'Machinery Input Tables'!$A$6:$AE$121,28,FALSE))*VLOOKUP(C62,'Machinery Input Tables'!$AG$6:$AZ$32,19,FALSE))*D62,"-")</f>
        <v>1.7015624999999999</v>
      </c>
      <c r="F62" s="195">
        <f>IFERROR(IF(AND(ISBLANK(B62)*ISBLANK(C62)),"",IF(ISBLANK(B62),1,IF(VLOOKUP(B62,'Machinery Input Tables'!$A$6:$AE$121,13,FALSE)='Machinery Input Tables'!$M$128,VLOOKUP(B62,'Machinery Input Tables'!$A$6:$AE$121,17,FALSE),VLOOKUP(B62,'Machinery Input Tables'!$A$6:$AE$121,28,FALSE))))*D62,"-")</f>
        <v>0.515625</v>
      </c>
      <c r="G62" s="196">
        <f>IFERROR(IF(ISBLANK(C62),"",E62*'Machinery Input Tables'!$BO$10*'Machinery Input Tables'!$BO$11+E62*'Machinery Input Tables'!$BO$10+F62*'Machinery Input Tables'!$BO$6+(VLOOKUP(C62,'Machinery Input Tables'!$AG$6:$AZ$32,18,FALSE)*IF(IFERROR(VLOOKUP(B62,'Machinery Input Tables'!$A$6:$AE$121,13,FALSE)='Machinery Input Tables'!$M$128,1),1,VLOOKUP(B62,'Machinery Input Tables'!$A$6:$AE$121,28,FALSE))+IFERROR(VLOOKUP(B62,'Machinery Input Tables'!$A$6:$AE$121,27,FALSE),0))*D62),"-")</f>
        <v>27.507251402930976</v>
      </c>
      <c r="H62" s="196">
        <f>IFERROR((IFERROR(VLOOKUP(B62,'Machinery Input Tables'!$A$6:$AE$121,24,FALSE),0)+VLOOKUP(C62,'Machinery Input Tables'!$AG$6:$AZ$32,20,FALSE))*IF(IFERROR(VLOOKUP(B62,'Machinery Input Tables'!$A$6:$AE$121,13,FALSE)='Machinery Input Tables'!$M$128,1),1,VLOOKUP(B62,'Machinery Input Tables'!$A$6:$AE$121,28,FALSE))*D62,"-")</f>
        <v>29.577026842615705</v>
      </c>
      <c r="I62" s="196">
        <f t="shared" si="1"/>
        <v>57.084278245546685</v>
      </c>
    </row>
    <row r="63" spans="1:9">
      <c r="B63" s="132"/>
      <c r="C63" s="132" t="s">
        <v>575</v>
      </c>
      <c r="D63" s="133">
        <v>0.25</v>
      </c>
      <c r="E63" s="195">
        <f>IFERROR(IF(ISBLANK(C63),"",IF(OR(ISBLANK(B63),IFERROR(VLOOKUP(B63,'Machinery Input Tables'!$A$6:$AE$121,13,FALSE),"")='Machinery Input Tables'!$M$128),1,VLOOKUP(B63,'Machinery Input Tables'!$A$6:$AE$121,28,FALSE))*VLOOKUP(C63,'Machinery Input Tables'!$AG$6:$AZ$32,19,FALSE))*D63,"-")</f>
        <v>0.75</v>
      </c>
      <c r="F63" s="195">
        <f>IFERROR(IF(AND(ISBLANK(B63)*ISBLANK(C63)),"",IF(ISBLANK(B63),1,IF(VLOOKUP(B63,'Machinery Input Tables'!$A$6:$AE$121,13,FALSE)='Machinery Input Tables'!$M$128,VLOOKUP(B63,'Machinery Input Tables'!$A$6:$AE$121,17,FALSE),VLOOKUP(B63,'Machinery Input Tables'!$A$6:$AE$121,28,FALSE))))*D63,"-")</f>
        <v>0.25</v>
      </c>
      <c r="G63" s="196">
        <f>IFERROR(IF(ISBLANK(C63),"",E63*'Machinery Input Tables'!$BO$10*'Machinery Input Tables'!$BO$11+E63*'Machinery Input Tables'!$BO$10+F63*'Machinery Input Tables'!$BO$6+(VLOOKUP(C63,'Machinery Input Tables'!$AG$6:$AZ$32,18,FALSE)*IF(IFERROR(VLOOKUP(B63,'Machinery Input Tables'!$A$6:$AE$121,13,FALSE)='Machinery Input Tables'!$M$128,1),1,VLOOKUP(B63,'Machinery Input Tables'!$A$6:$AE$121,28,FALSE))+IFERROR(VLOOKUP(B63,'Machinery Input Tables'!$A$6:$AE$121,27,FALSE),0))*D63),"-")</f>
        <v>12.1425</v>
      </c>
      <c r="H63" s="196">
        <f>IFERROR((IFERROR(VLOOKUP(B63,'Machinery Input Tables'!$A$6:$AE$121,24,FALSE),0)+VLOOKUP(C63,'Machinery Input Tables'!$AG$6:$AZ$32,20,FALSE))*IF(IFERROR(VLOOKUP(B63,'Machinery Input Tables'!$A$6:$AE$121,13,FALSE)='Machinery Input Tables'!$M$128,1),1,VLOOKUP(B63,'Machinery Input Tables'!$A$6:$AE$121,28,FALSE))*D63,"-")</f>
        <v>5.0689472325704905</v>
      </c>
      <c r="I63" s="196">
        <f t="shared" si="1"/>
        <v>17.211447232570492</v>
      </c>
    </row>
    <row r="64" spans="1:9">
      <c r="B64" s="132"/>
      <c r="C64" s="132"/>
      <c r="D64" s="133"/>
      <c r="E64" s="195" t="str">
        <f>IFERROR(IF(ISBLANK(C64),"",IF(OR(ISBLANK(B64),IFERROR(VLOOKUP(B64,'Machinery Input Tables'!$A$6:$AE$121,13,FALSE),"")='Machinery Input Tables'!$M$128),1,VLOOKUP(B64,'Machinery Input Tables'!$A$6:$AE$121,28,FALSE))*VLOOKUP(C64,'Machinery Input Tables'!$AG$6:$AZ$32,19,FALSE))*D64,"-")</f>
        <v>-</v>
      </c>
      <c r="F64" s="195" t="str">
        <f>IFERROR(IF(AND(ISBLANK(B64)*ISBLANK(C64)),"",IF(ISBLANK(B64),1,IF(VLOOKUP(B64,'Machinery Input Tables'!$A$6:$AE$121,13,FALSE)='Machinery Input Tables'!$M$128,VLOOKUP(B64,'Machinery Input Tables'!$A$6:$AE$121,17,FALSE),VLOOKUP(B64,'Machinery Input Tables'!$A$6:$AE$121,28,FALSE))))*D64,"-")</f>
        <v>-</v>
      </c>
      <c r="G64" s="196" t="str">
        <f>IFERROR(IF(ISBLANK(C64),"",E64*'Machinery Input Tables'!$BO$10*'Machinery Input Tables'!$BO$11+E64*'Machinery Input Tables'!$BO$10+F64*'Machinery Input Tables'!$BO$6+(VLOOKUP(C64,'Machinery Input Tables'!$AG$6:$AZ$32,18,FALSE)*IF(IFERROR(VLOOKUP(B64,'Machinery Input Tables'!$A$6:$AE$121,13,FALSE)='Machinery Input Tables'!$M$128,1),1,VLOOKUP(B64,'Machinery Input Tables'!$A$6:$AE$121,28,FALSE))+IFERROR(VLOOKUP(B64,'Machinery Input Tables'!$A$6:$AE$121,27,FALSE),0))*D64),"-")</f>
        <v/>
      </c>
      <c r="H64" s="196" t="str">
        <f>IFERROR((IFERROR(VLOOKUP(B64,'Machinery Input Tables'!$A$6:$AE$121,24,FALSE),0)+VLOOKUP(C64,'Machinery Input Tables'!$AG$6:$AZ$32,20,FALSE))*IF(IFERROR(VLOOKUP(B64,'Machinery Input Tables'!$A$6:$AE$121,13,FALSE)='Machinery Input Tables'!$M$128,1),1,VLOOKUP(B64,'Machinery Input Tables'!$A$6:$AE$121,28,FALSE))*D64,"-")</f>
        <v>-</v>
      </c>
      <c r="I64" s="196">
        <f t="shared" si="1"/>
        <v>0</v>
      </c>
    </row>
    <row r="65" spans="2:9">
      <c r="B65" s="132"/>
      <c r="C65" s="132"/>
      <c r="D65" s="133"/>
      <c r="E65" s="195" t="str">
        <f>IFERROR(IF(ISBLANK(C65),"",IF(OR(ISBLANK(B65),IFERROR(VLOOKUP(B65,'Machinery Input Tables'!$A$6:$AE$121,13,FALSE),"")='Machinery Input Tables'!$M$128),1,VLOOKUP(B65,'Machinery Input Tables'!$A$6:$AE$121,28,FALSE))*VLOOKUP(C65,'Machinery Input Tables'!$AG$6:$AZ$32,19,FALSE))*D65,"-")</f>
        <v>-</v>
      </c>
      <c r="F65" s="195" t="str">
        <f>IFERROR(IF(AND(ISBLANK(B65)*ISBLANK(C65)),"",IF(ISBLANK(B65),1,IF(VLOOKUP(B65,'Machinery Input Tables'!$A$6:$AE$121,13,FALSE)='Machinery Input Tables'!$M$128,VLOOKUP(B65,'Machinery Input Tables'!$A$6:$AE$121,17,FALSE),VLOOKUP(B65,'Machinery Input Tables'!$A$6:$AE$121,28,FALSE))))*D65,"-")</f>
        <v>-</v>
      </c>
      <c r="G65" s="196" t="str">
        <f>IFERROR(IF(ISBLANK(C65),"",E65*'Machinery Input Tables'!$BO$10*'Machinery Input Tables'!$BO$11+E65*'Machinery Input Tables'!$BO$10+F65*'Machinery Input Tables'!$BO$6+(VLOOKUP(C65,'Machinery Input Tables'!$AG$6:$AZ$32,18,FALSE)*IF(IFERROR(VLOOKUP(B65,'Machinery Input Tables'!$A$6:$AE$121,13,FALSE)='Machinery Input Tables'!$M$128,1),1,VLOOKUP(B65,'Machinery Input Tables'!$A$6:$AE$121,28,FALSE))+IFERROR(VLOOKUP(B65,'Machinery Input Tables'!$A$6:$AE$121,27,FALSE),0))*D65),"-")</f>
        <v/>
      </c>
      <c r="H65" s="196" t="str">
        <f>IFERROR((IFERROR(VLOOKUP(B65,'Machinery Input Tables'!$A$6:$AE$121,24,FALSE),0)+VLOOKUP(C65,'Machinery Input Tables'!$AG$6:$AZ$32,20,FALSE))*IF(IFERROR(VLOOKUP(B65,'Machinery Input Tables'!$A$6:$AE$121,13,FALSE)='Machinery Input Tables'!$M$128,1),1,VLOOKUP(B65,'Machinery Input Tables'!$A$6:$AE$121,28,FALSE))*D65,"-")</f>
        <v>-</v>
      </c>
      <c r="I65" s="196">
        <f t="shared" si="1"/>
        <v>0</v>
      </c>
    </row>
    <row r="66" spans="2:9">
      <c r="B66" s="134"/>
      <c r="C66" s="134"/>
      <c r="D66" s="135"/>
      <c r="E66" s="197" t="str">
        <f>IFERROR(IF(ISBLANK(C66),"",IF(OR(ISBLANK(B66),IFERROR(VLOOKUP(B66,'Machinery Input Tables'!$A$6:$AE$121,13,FALSE),"")='Machinery Input Tables'!$M$128),1,VLOOKUP(B66,'Machinery Input Tables'!$A$6:$AE$121,28,FALSE))*VLOOKUP(C66,'Machinery Input Tables'!$AG$6:$AZ$32,19,FALSE))*D66,"-")</f>
        <v>-</v>
      </c>
      <c r="F66" s="197" t="str">
        <f>IFERROR(IF(AND(ISBLANK(B66)*ISBLANK(C66)),"",IF(ISBLANK(B66),1,IF(VLOOKUP(B66,'Machinery Input Tables'!$A$6:$AE$121,13,FALSE)='Machinery Input Tables'!$M$128,VLOOKUP(B66,'Machinery Input Tables'!$A$6:$AE$121,17,FALSE),VLOOKUP(B66,'Machinery Input Tables'!$A$6:$AE$121,28,FALSE))))*D66,"-")</f>
        <v>-</v>
      </c>
      <c r="G66" s="198" t="str">
        <f>IFERROR(IF(ISBLANK(C66),"",E66*'Machinery Input Tables'!$BO$10*'Machinery Input Tables'!$BO$11+E66*'Machinery Input Tables'!$BO$10+F66*'Machinery Input Tables'!$BO$6+(VLOOKUP(C66,'Machinery Input Tables'!$AG$6:$AZ$32,18,FALSE)*IF(IFERROR(VLOOKUP(B66,'Machinery Input Tables'!$A$6:$AE$121,13,FALSE)='Machinery Input Tables'!$M$128,1),1,VLOOKUP(B66,'Machinery Input Tables'!$A$6:$AE$121,28,FALSE))+IFERROR(VLOOKUP(B66,'Machinery Input Tables'!$A$6:$AE$121,27,FALSE),0))*D66),"-")</f>
        <v/>
      </c>
      <c r="H66" s="198" t="str">
        <f>IFERROR((IFERROR(VLOOKUP(B66,'Machinery Input Tables'!$A$6:$AE$121,24,FALSE),0)+VLOOKUP(C66,'Machinery Input Tables'!$AG$6:$AZ$32,20,FALSE))*IF(IFERROR(VLOOKUP(B66,'Machinery Input Tables'!$A$6:$AE$121,13,FALSE)='Machinery Input Tables'!$M$128,1),1,VLOOKUP(B66,'Machinery Input Tables'!$A$6:$AE$121,28,FALSE))*D66,"-")</f>
        <v>-</v>
      </c>
      <c r="I66" s="198">
        <f t="shared" si="1"/>
        <v>0</v>
      </c>
    </row>
    <row r="67" spans="2:9">
      <c r="B67" s="125"/>
      <c r="C67" s="199" t="s">
        <v>354</v>
      </c>
      <c r="D67" s="200"/>
      <c r="E67" s="201">
        <f>SUM(E58:E66)</f>
        <v>6.8087487745098025</v>
      </c>
      <c r="F67" s="201">
        <f>SUM(F58:F66)</f>
        <v>1.6813584087481146</v>
      </c>
      <c r="G67" s="202">
        <f>SUM(G58:G66)</f>
        <v>92.978704801264698</v>
      </c>
      <c r="H67" s="202">
        <f>SUM(H58:H66)</f>
        <v>92.040411687870559</v>
      </c>
      <c r="I67" s="202">
        <f>SUM(I58:I66)</f>
        <v>185.01911648913529</v>
      </c>
    </row>
    <row r="68" spans="2:9">
      <c r="B68" s="300" t="s">
        <v>820</v>
      </c>
      <c r="C68" s="199"/>
      <c r="D68" s="200"/>
      <c r="E68" s="201"/>
      <c r="F68" s="201"/>
      <c r="G68" s="202"/>
      <c r="H68" s="202"/>
      <c r="I68" s="202"/>
    </row>
    <row r="69" spans="2:9" ht="15" customHeight="1">
      <c r="B69" s="261" t="s">
        <v>818</v>
      </c>
      <c r="C69" s="180"/>
      <c r="D69" s="180"/>
      <c r="E69" s="180"/>
      <c r="F69" s="180"/>
      <c r="G69" s="180"/>
      <c r="H69" s="180"/>
    </row>
    <row r="70" spans="2:9" ht="15" customHeight="1">
      <c r="B70" s="5" t="s">
        <v>637</v>
      </c>
      <c r="C70" s="203"/>
      <c r="D70" s="5"/>
      <c r="E70" s="5"/>
      <c r="F70" s="5"/>
      <c r="G70" s="5"/>
      <c r="H70" s="5"/>
    </row>
    <row r="71" spans="2:9" hidden="1">
      <c r="C71" s="5"/>
      <c r="D71" s="5"/>
      <c r="E71" s="5"/>
      <c r="F71" s="5"/>
      <c r="G71" s="5"/>
      <c r="H71" s="5"/>
    </row>
    <row r="766" spans="2:3" hidden="1">
      <c r="B766" s="1" t="s">
        <v>22</v>
      </c>
    </row>
    <row r="767" spans="2:3" hidden="1">
      <c r="B767" s="1" t="s">
        <v>23</v>
      </c>
      <c r="C767" s="1">
        <v>6</v>
      </c>
    </row>
    <row r="768" spans="2:3" hidden="1">
      <c r="B768" s="1" t="s">
        <v>24</v>
      </c>
      <c r="C768" s="1">
        <v>1</v>
      </c>
    </row>
    <row r="769" spans="2:3" hidden="1">
      <c r="B769" s="1" t="s">
        <v>25</v>
      </c>
      <c r="C769" s="1">
        <v>1</v>
      </c>
    </row>
    <row r="770" spans="2:3" hidden="1">
      <c r="B770" s="1" t="s">
        <v>26</v>
      </c>
      <c r="C770" s="1">
        <v>2</v>
      </c>
    </row>
    <row r="771" spans="2:3" hidden="1">
      <c r="B771" s="1" t="s">
        <v>27</v>
      </c>
      <c r="C771" s="1">
        <v>1</v>
      </c>
    </row>
    <row r="772" spans="2:3" hidden="1">
      <c r="B772" s="1" t="s">
        <v>28</v>
      </c>
      <c r="C772" s="1">
        <v>0</v>
      </c>
    </row>
    <row r="773" spans="2:3" hidden="1">
      <c r="B773" s="1" t="s">
        <v>29</v>
      </c>
      <c r="C773" s="1">
        <v>0</v>
      </c>
    </row>
    <row r="774" spans="2:3" hidden="1">
      <c r="B774" s="1" t="s">
        <v>30</v>
      </c>
      <c r="C774" s="1">
        <v>0</v>
      </c>
    </row>
    <row r="775" spans="2:3" hidden="1">
      <c r="B775" s="1" t="s">
        <v>31</v>
      </c>
      <c r="C775" s="1">
        <v>0</v>
      </c>
    </row>
    <row r="776" spans="2:3" hidden="1">
      <c r="B776" s="1" t="s">
        <v>32</v>
      </c>
      <c r="C776" s="1">
        <v>0</v>
      </c>
    </row>
    <row r="777" spans="2:3" hidden="1">
      <c r="B777" s="1" t="s">
        <v>33</v>
      </c>
      <c r="C777" s="1">
        <v>0</v>
      </c>
    </row>
    <row r="778" spans="2:3" hidden="1">
      <c r="B778" s="1" t="s">
        <v>34</v>
      </c>
      <c r="C778" s="1" t="b">
        <v>1</v>
      </c>
    </row>
    <row r="779" spans="2:3" hidden="1">
      <c r="B779" s="1" t="s">
        <v>35</v>
      </c>
      <c r="C779" s="1">
        <v>0</v>
      </c>
    </row>
    <row r="780" spans="2:3" hidden="1">
      <c r="B780" s="1" t="s">
        <v>36</v>
      </c>
      <c r="C780" s="1" t="b">
        <v>1</v>
      </c>
    </row>
    <row r="781" spans="2:3" hidden="1">
      <c r="B781" s="1" t="s">
        <v>37</v>
      </c>
      <c r="C781" s="1">
        <v>0</v>
      </c>
    </row>
    <row r="782" spans="2:3" hidden="1">
      <c r="B782" s="1" t="s">
        <v>38</v>
      </c>
      <c r="C782" s="1">
        <v>0</v>
      </c>
    </row>
    <row r="783" spans="2:3" hidden="1">
      <c r="B783" s="1" t="s">
        <v>39</v>
      </c>
      <c r="C783" s="1">
        <v>0</v>
      </c>
    </row>
    <row r="784" spans="2:3" hidden="1">
      <c r="B784" s="1" t="s">
        <v>40</v>
      </c>
      <c r="C784" s="1">
        <v>0</v>
      </c>
    </row>
    <row r="785" spans="2:3" hidden="1">
      <c r="B785" s="1" t="s">
        <v>41</v>
      </c>
      <c r="C785" s="1">
        <v>0</v>
      </c>
    </row>
    <row r="786" spans="2:3" hidden="1">
      <c r="B786" s="1" t="s">
        <v>42</v>
      </c>
      <c r="C786" s="1">
        <v>0</v>
      </c>
    </row>
    <row r="787" spans="2:3" hidden="1">
      <c r="B787" s="1" t="s">
        <v>43</v>
      </c>
      <c r="C787" s="1">
        <v>0</v>
      </c>
    </row>
    <row r="788" spans="2:3" hidden="1">
      <c r="B788" s="1" t="s">
        <v>44</v>
      </c>
      <c r="C788" s="1" t="s">
        <v>45</v>
      </c>
    </row>
    <row r="789" spans="2:3" hidden="1">
      <c r="B789" s="1" t="s">
        <v>46</v>
      </c>
      <c r="C789" s="1">
        <v>100</v>
      </c>
    </row>
    <row r="790" spans="2:3" hidden="1">
      <c r="B790" s="1" t="s">
        <v>47</v>
      </c>
      <c r="C790" s="1">
        <v>55</v>
      </c>
    </row>
    <row r="791" spans="2:3" hidden="1">
      <c r="B791" s="1" t="s">
        <v>48</v>
      </c>
      <c r="C791" s="1">
        <v>5.3</v>
      </c>
    </row>
    <row r="792" spans="2:3" hidden="1">
      <c r="B792" s="1" t="s">
        <v>49</v>
      </c>
      <c r="C792" s="1">
        <v>0</v>
      </c>
    </row>
    <row r="793" spans="2:3" hidden="1">
      <c r="B793" s="1" t="s">
        <v>50</v>
      </c>
      <c r="C793" s="1">
        <v>0</v>
      </c>
    </row>
    <row r="794" spans="2:3" hidden="1">
      <c r="B794" s="1" t="s">
        <v>51</v>
      </c>
      <c r="C794" s="1">
        <v>0</v>
      </c>
    </row>
    <row r="795" spans="2:3" hidden="1">
      <c r="B795" s="1" t="s">
        <v>52</v>
      </c>
      <c r="C795" s="1">
        <v>0</v>
      </c>
    </row>
    <row r="796" spans="2:3" hidden="1">
      <c r="B796" s="1" t="s">
        <v>53</v>
      </c>
      <c r="C796" s="1">
        <v>0</v>
      </c>
    </row>
    <row r="797" spans="2:3" hidden="1">
      <c r="B797" s="1" t="s">
        <v>54</v>
      </c>
      <c r="C797" s="1">
        <v>0</v>
      </c>
    </row>
    <row r="798" spans="2:3" hidden="1">
      <c r="B798" s="1" t="s">
        <v>55</v>
      </c>
      <c r="C798" s="1">
        <v>0</v>
      </c>
    </row>
    <row r="799" spans="2:3" hidden="1">
      <c r="B799" s="1" t="s">
        <v>56</v>
      </c>
      <c r="C799" s="1">
        <v>18</v>
      </c>
    </row>
    <row r="800" spans="2:3" hidden="1">
      <c r="B800" s="1" t="s">
        <v>57</v>
      </c>
      <c r="C800" s="1">
        <v>0</v>
      </c>
    </row>
    <row r="801" spans="2:3" hidden="1">
      <c r="B801" s="1" t="s">
        <v>58</v>
      </c>
      <c r="C801" s="1">
        <v>0</v>
      </c>
    </row>
    <row r="802" spans="2:3" hidden="1">
      <c r="B802" s="1" t="s">
        <v>59</v>
      </c>
      <c r="C802" s="1">
        <v>0</v>
      </c>
    </row>
    <row r="803" spans="2:3" hidden="1">
      <c r="B803" s="1" t="s">
        <v>60</v>
      </c>
      <c r="C803" s="1">
        <v>0</v>
      </c>
    </row>
    <row r="804" spans="2:3" hidden="1">
      <c r="B804" s="1" t="s">
        <v>61</v>
      </c>
      <c r="C804" s="1">
        <v>0</v>
      </c>
    </row>
    <row r="805" spans="2:3" hidden="1">
      <c r="B805" s="1" t="s">
        <v>62</v>
      </c>
      <c r="C805" s="1">
        <v>100</v>
      </c>
    </row>
    <row r="806" spans="2:3" hidden="1">
      <c r="B806" s="1" t="s">
        <v>63</v>
      </c>
      <c r="C806" s="1">
        <v>0</v>
      </c>
    </row>
    <row r="807" spans="2:3" hidden="1">
      <c r="B807" s="1" t="s">
        <v>64</v>
      </c>
      <c r="C807" s="1">
        <v>0</v>
      </c>
    </row>
    <row r="808" spans="2:3" hidden="1">
      <c r="B808" s="1" t="s">
        <v>65</v>
      </c>
      <c r="C808" s="1">
        <v>0</v>
      </c>
    </row>
    <row r="809" spans="2:3" hidden="1">
      <c r="B809" s="1" t="s">
        <v>66</v>
      </c>
      <c r="C809" s="1">
        <v>75</v>
      </c>
    </row>
    <row r="810" spans="2:3" hidden="1">
      <c r="B810" s="1" t="s">
        <v>67</v>
      </c>
      <c r="C810" s="1">
        <v>0</v>
      </c>
    </row>
    <row r="811" spans="2:3" hidden="1">
      <c r="B811" s="1" t="s">
        <v>68</v>
      </c>
      <c r="C811" s="1">
        <v>35</v>
      </c>
    </row>
    <row r="812" spans="2:3" hidden="1">
      <c r="B812" s="1" t="s">
        <v>69</v>
      </c>
      <c r="C812" s="1">
        <v>20</v>
      </c>
    </row>
    <row r="813" spans="2:3" hidden="1">
      <c r="B813" s="1" t="s">
        <v>70</v>
      </c>
      <c r="C813" s="1">
        <v>0.5</v>
      </c>
    </row>
    <row r="814" spans="2:3" hidden="1">
      <c r="B814" s="1" t="s">
        <v>71</v>
      </c>
      <c r="C814" s="1">
        <v>10</v>
      </c>
    </row>
    <row r="815" spans="2:3" hidden="1">
      <c r="B815" s="1" t="s">
        <v>72</v>
      </c>
      <c r="C815" s="1">
        <v>0</v>
      </c>
    </row>
    <row r="816" spans="2:3" hidden="1">
      <c r="B816" s="1" t="s">
        <v>73</v>
      </c>
      <c r="C816" s="1">
        <v>0</v>
      </c>
    </row>
    <row r="817" spans="2:3" hidden="1">
      <c r="B817" s="1" t="s">
        <v>74</v>
      </c>
      <c r="C817" s="1">
        <v>0.53</v>
      </c>
    </row>
    <row r="818" spans="2:3" hidden="1">
      <c r="B818" s="1" t="s">
        <v>75</v>
      </c>
      <c r="C818" s="1">
        <v>0</v>
      </c>
    </row>
    <row r="819" spans="2:3" hidden="1">
      <c r="B819" s="1" t="s">
        <v>76</v>
      </c>
      <c r="C819" s="1">
        <v>0.49</v>
      </c>
    </row>
    <row r="820" spans="2:3" hidden="1">
      <c r="B820" s="1" t="s">
        <v>77</v>
      </c>
      <c r="C820" s="1">
        <v>0.4</v>
      </c>
    </row>
    <row r="821" spans="2:3" hidden="1">
      <c r="B821" s="1" t="s">
        <v>78</v>
      </c>
      <c r="C821" s="1">
        <v>15</v>
      </c>
    </row>
    <row r="822" spans="2:3" hidden="1">
      <c r="B822" s="1" t="s">
        <v>79</v>
      </c>
      <c r="C822" s="1">
        <v>0.55000000000000004</v>
      </c>
    </row>
    <row r="823" spans="2:3" hidden="1">
      <c r="B823" s="1" t="s">
        <v>80</v>
      </c>
      <c r="C823" s="1">
        <v>0</v>
      </c>
    </row>
    <row r="824" spans="2:3" hidden="1">
      <c r="B824" s="1" t="s">
        <v>81</v>
      </c>
      <c r="C824" s="1">
        <v>0</v>
      </c>
    </row>
    <row r="825" spans="2:3" hidden="1">
      <c r="B825" s="1" t="s">
        <v>82</v>
      </c>
      <c r="C825" s="1">
        <v>0</v>
      </c>
    </row>
    <row r="826" spans="2:3" hidden="1">
      <c r="B826" s="1" t="s">
        <v>83</v>
      </c>
      <c r="C826" s="1">
        <v>0</v>
      </c>
    </row>
    <row r="827" spans="2:3" hidden="1">
      <c r="B827" s="1" t="s">
        <v>84</v>
      </c>
      <c r="C827" s="1">
        <v>1</v>
      </c>
    </row>
    <row r="828" spans="2:3" hidden="1">
      <c r="B828" s="1" t="s">
        <v>85</v>
      </c>
      <c r="C828" s="1">
        <v>0</v>
      </c>
    </row>
    <row r="829" spans="2:3" hidden="1">
      <c r="B829" s="1" t="s">
        <v>86</v>
      </c>
      <c r="C829" s="1">
        <v>0</v>
      </c>
    </row>
    <row r="830" spans="2:3" hidden="1">
      <c r="B830" s="1" t="s">
        <v>87</v>
      </c>
      <c r="C830" s="1">
        <v>0</v>
      </c>
    </row>
    <row r="831" spans="2:3" hidden="1">
      <c r="B831" s="1" t="s">
        <v>88</v>
      </c>
      <c r="C831" s="1">
        <v>0</v>
      </c>
    </row>
    <row r="832" spans="2:3" hidden="1">
      <c r="B832" s="1" t="s">
        <v>89</v>
      </c>
      <c r="C832" s="1">
        <v>0</v>
      </c>
    </row>
    <row r="833" spans="2:3" hidden="1">
      <c r="B833" s="1" t="s">
        <v>90</v>
      </c>
      <c r="C833" s="1">
        <v>0</v>
      </c>
    </row>
    <row r="834" spans="2:3" hidden="1">
      <c r="B834" s="1" t="s">
        <v>91</v>
      </c>
      <c r="C834" s="1">
        <v>0</v>
      </c>
    </row>
    <row r="835" spans="2:3" hidden="1">
      <c r="B835" s="1" t="s">
        <v>92</v>
      </c>
      <c r="C835" s="1">
        <v>19.38</v>
      </c>
    </row>
    <row r="836" spans="2:3" hidden="1">
      <c r="B836" s="1" t="s">
        <v>93</v>
      </c>
      <c r="C836" s="1">
        <v>0</v>
      </c>
    </row>
    <row r="837" spans="2:3" hidden="1">
      <c r="B837" s="1" t="s">
        <v>94</v>
      </c>
      <c r="C837" s="1">
        <v>0</v>
      </c>
    </row>
    <row r="838" spans="2:3" hidden="1">
      <c r="B838" s="1" t="s">
        <v>95</v>
      </c>
      <c r="C838" s="1">
        <v>0</v>
      </c>
    </row>
    <row r="839" spans="2:3" hidden="1">
      <c r="B839" s="1" t="s">
        <v>96</v>
      </c>
      <c r="C839" s="1">
        <v>0</v>
      </c>
    </row>
    <row r="840" spans="2:3" hidden="1">
      <c r="B840" s="1" t="s">
        <v>97</v>
      </c>
      <c r="C840" s="1">
        <v>0</v>
      </c>
    </row>
    <row r="841" spans="2:3" hidden="1">
      <c r="B841" s="1" t="s">
        <v>98</v>
      </c>
      <c r="C841" s="1">
        <v>0</v>
      </c>
    </row>
    <row r="842" spans="2:3" hidden="1">
      <c r="B842" s="1" t="s">
        <v>99</v>
      </c>
      <c r="C842" s="1">
        <v>0</v>
      </c>
    </row>
    <row r="843" spans="2:3" hidden="1">
      <c r="B843" s="1" t="s">
        <v>100</v>
      </c>
      <c r="C843" s="1">
        <v>0</v>
      </c>
    </row>
    <row r="844" spans="2:3" hidden="1">
      <c r="B844" s="1" t="s">
        <v>101</v>
      </c>
      <c r="C844" s="1">
        <v>0</v>
      </c>
    </row>
    <row r="845" spans="2:3" hidden="1">
      <c r="B845" s="1" t="s">
        <v>102</v>
      </c>
      <c r="C845" s="1">
        <v>0</v>
      </c>
    </row>
    <row r="846" spans="2:3" hidden="1">
      <c r="B846" s="1" t="s">
        <v>103</v>
      </c>
      <c r="C846" s="1">
        <v>0</v>
      </c>
    </row>
    <row r="847" spans="2:3" hidden="1">
      <c r="B847" s="1" t="s">
        <v>104</v>
      </c>
      <c r="C847" s="1">
        <v>0</v>
      </c>
    </row>
    <row r="848" spans="2:3" hidden="1">
      <c r="B848" s="1" t="s">
        <v>105</v>
      </c>
      <c r="C848" s="1">
        <v>0</v>
      </c>
    </row>
    <row r="849" spans="2:3" hidden="1">
      <c r="B849" s="1" t="s">
        <v>106</v>
      </c>
      <c r="C849" s="1">
        <v>0</v>
      </c>
    </row>
    <row r="850" spans="2:3" hidden="1">
      <c r="B850" s="1" t="s">
        <v>107</v>
      </c>
      <c r="C850" s="1">
        <v>0.5</v>
      </c>
    </row>
    <row r="851" spans="2:3" hidden="1">
      <c r="B851" s="1" t="s">
        <v>108</v>
      </c>
      <c r="C851" s="1">
        <v>13.5</v>
      </c>
    </row>
    <row r="852" spans="2:3" hidden="1">
      <c r="B852" s="1" t="s">
        <v>109</v>
      </c>
      <c r="C852" s="1">
        <v>18</v>
      </c>
    </row>
    <row r="853" spans="2:3" hidden="1">
      <c r="B853" s="1" t="s">
        <v>110</v>
      </c>
      <c r="C853" s="1">
        <v>0</v>
      </c>
    </row>
    <row r="854" spans="2:3" hidden="1">
      <c r="B854" s="1" t="s">
        <v>111</v>
      </c>
      <c r="C854" s="1">
        <v>0</v>
      </c>
    </row>
    <row r="855" spans="2:3" hidden="1">
      <c r="B855" s="1" t="s">
        <v>112</v>
      </c>
      <c r="C855" s="1">
        <v>0</v>
      </c>
    </row>
    <row r="856" spans="2:3" hidden="1">
      <c r="B856" s="1" t="s">
        <v>113</v>
      </c>
      <c r="C856" s="1">
        <v>3500</v>
      </c>
    </row>
    <row r="857" spans="2:3" hidden="1">
      <c r="B857" s="1" t="s">
        <v>114</v>
      </c>
      <c r="C857" s="1">
        <v>4</v>
      </c>
    </row>
    <row r="858" spans="2:3" hidden="1">
      <c r="B858" s="1" t="s">
        <v>115</v>
      </c>
      <c r="C858" s="1">
        <v>0</v>
      </c>
    </row>
    <row r="859" spans="2:3" hidden="1">
      <c r="B859" s="1" t="s">
        <v>116</v>
      </c>
      <c r="C859" s="1">
        <v>0</v>
      </c>
    </row>
    <row r="860" spans="2:3" hidden="1">
      <c r="B860" s="1" t="s">
        <v>117</v>
      </c>
      <c r="C860" s="1">
        <v>0</v>
      </c>
    </row>
    <row r="861" spans="2:3" hidden="1">
      <c r="B861" s="1" t="s">
        <v>118</v>
      </c>
      <c r="C861" s="1">
        <v>6</v>
      </c>
    </row>
    <row r="862" spans="2:3" hidden="1">
      <c r="B862" s="1" t="s">
        <v>119</v>
      </c>
      <c r="C862" s="1">
        <v>3.65</v>
      </c>
    </row>
    <row r="863" spans="2:3" hidden="1">
      <c r="B863" s="1" t="s">
        <v>120</v>
      </c>
      <c r="C863" s="1">
        <v>3.38</v>
      </c>
    </row>
    <row r="864" spans="2:3" hidden="1">
      <c r="B864" s="1" t="s">
        <v>121</v>
      </c>
      <c r="C864" s="1">
        <v>1</v>
      </c>
    </row>
    <row r="865" spans="2:3" hidden="1">
      <c r="B865" s="1" t="s">
        <v>122</v>
      </c>
      <c r="C865" s="1">
        <v>0</v>
      </c>
    </row>
    <row r="866" spans="2:3" hidden="1">
      <c r="B866" s="1" t="s">
        <v>123</v>
      </c>
      <c r="C866" s="1">
        <v>13</v>
      </c>
    </row>
    <row r="867" spans="2:3" hidden="1">
      <c r="B867" s="1" t="s">
        <v>124</v>
      </c>
      <c r="C867" s="1">
        <v>0</v>
      </c>
    </row>
    <row r="868" spans="2:3" hidden="1">
      <c r="B868" s="1" t="s">
        <v>125</v>
      </c>
      <c r="C868" s="1">
        <v>0</v>
      </c>
    </row>
    <row r="869" spans="2:3" hidden="1">
      <c r="B869" s="1" t="s">
        <v>126</v>
      </c>
      <c r="C869" s="1">
        <v>0</v>
      </c>
    </row>
    <row r="870" spans="2:3" hidden="1">
      <c r="B870" s="1" t="s">
        <v>127</v>
      </c>
      <c r="C870" s="1">
        <v>0</v>
      </c>
    </row>
    <row r="871" spans="2:3" hidden="1">
      <c r="B871" s="1" t="s">
        <v>128</v>
      </c>
      <c r="C871" s="1">
        <v>0</v>
      </c>
    </row>
    <row r="872" spans="2:3" hidden="1">
      <c r="B872" s="1" t="s">
        <v>129</v>
      </c>
      <c r="C872" s="1">
        <v>0</v>
      </c>
    </row>
    <row r="873" spans="2:3" hidden="1">
      <c r="B873" s="1" t="s">
        <v>130</v>
      </c>
      <c r="C873" s="1">
        <v>5</v>
      </c>
    </row>
    <row r="874" spans="2:3" hidden="1">
      <c r="B874" s="1" t="s">
        <v>131</v>
      </c>
      <c r="C874" s="1">
        <v>0</v>
      </c>
    </row>
    <row r="875" spans="2:3" hidden="1">
      <c r="B875" s="1" t="s">
        <v>132</v>
      </c>
      <c r="C875" s="1">
        <v>0</v>
      </c>
    </row>
    <row r="876" spans="2:3" hidden="1">
      <c r="B876" s="1" t="s">
        <v>133</v>
      </c>
      <c r="C876" s="1">
        <v>0</v>
      </c>
    </row>
    <row r="877" spans="2:3" hidden="1">
      <c r="B877" s="1" t="s">
        <v>134</v>
      </c>
      <c r="C877" s="1">
        <v>6800</v>
      </c>
    </row>
    <row r="878" spans="2:3" hidden="1">
      <c r="B878" s="1" t="s">
        <v>135</v>
      </c>
      <c r="C878" s="1">
        <v>0</v>
      </c>
    </row>
    <row r="879" spans="2:3" hidden="1">
      <c r="B879" s="1" t="s">
        <v>136</v>
      </c>
      <c r="C879" s="1">
        <v>0</v>
      </c>
    </row>
    <row r="880" spans="2:3" hidden="1">
      <c r="B880" s="1" t="s">
        <v>137</v>
      </c>
      <c r="C880" s="1">
        <v>8500</v>
      </c>
    </row>
    <row r="881" spans="2:3" hidden="1">
      <c r="B881" s="1" t="s">
        <v>138</v>
      </c>
      <c r="C881" s="1">
        <v>5</v>
      </c>
    </row>
    <row r="882" spans="2:3" hidden="1">
      <c r="B882" s="1" t="s">
        <v>139</v>
      </c>
      <c r="C882" s="1">
        <v>15000</v>
      </c>
    </row>
    <row r="883" spans="2:3" hidden="1">
      <c r="B883" s="1" t="s">
        <v>140</v>
      </c>
      <c r="C883" s="1">
        <v>5</v>
      </c>
    </row>
    <row r="884" spans="2:3" hidden="1">
      <c r="B884" s="1" t="s">
        <v>141</v>
      </c>
      <c r="C884" s="1">
        <v>0</v>
      </c>
    </row>
    <row r="885" spans="2:3" hidden="1">
      <c r="B885" s="1" t="s">
        <v>142</v>
      </c>
      <c r="C885" s="1">
        <v>0</v>
      </c>
    </row>
    <row r="886" spans="2:3" hidden="1">
      <c r="B886" s="1" t="s">
        <v>143</v>
      </c>
      <c r="C886" s="1">
        <v>0</v>
      </c>
    </row>
    <row r="887" spans="2:3" hidden="1">
      <c r="B887" s="1" t="s">
        <v>144</v>
      </c>
      <c r="C887" s="1">
        <v>0</v>
      </c>
    </row>
    <row r="888" spans="2:3" hidden="1">
      <c r="B888" s="1" t="s">
        <v>145</v>
      </c>
      <c r="C888" s="1">
        <v>0</v>
      </c>
    </row>
    <row r="889" spans="2:3" hidden="1">
      <c r="B889" s="1" t="s">
        <v>146</v>
      </c>
      <c r="C889" s="1">
        <v>0</v>
      </c>
    </row>
    <row r="890" spans="2:3" hidden="1">
      <c r="B890" s="1" t="s">
        <v>147</v>
      </c>
      <c r="C890" s="1">
        <v>0</v>
      </c>
    </row>
    <row r="891" spans="2:3" hidden="1">
      <c r="B891" s="1" t="s">
        <v>148</v>
      </c>
      <c r="C891" s="1">
        <v>0</v>
      </c>
    </row>
    <row r="892" spans="2:3" hidden="1">
      <c r="B892" s="1" t="s">
        <v>149</v>
      </c>
      <c r="C892" s="1">
        <v>0</v>
      </c>
    </row>
    <row r="893" spans="2:3" hidden="1">
      <c r="B893" s="1" t="s">
        <v>150</v>
      </c>
      <c r="C893" s="1">
        <v>0</v>
      </c>
    </row>
    <row r="894" spans="2:3" hidden="1">
      <c r="B894" s="1" t="s">
        <v>151</v>
      </c>
      <c r="C894" s="1">
        <v>0</v>
      </c>
    </row>
    <row r="895" spans="2:3" hidden="1">
      <c r="B895" s="1" t="s">
        <v>152</v>
      </c>
      <c r="C895" s="1">
        <v>6</v>
      </c>
    </row>
    <row r="896" spans="2:3" hidden="1">
      <c r="B896" s="1" t="s">
        <v>153</v>
      </c>
      <c r="C896" s="1">
        <v>0</v>
      </c>
    </row>
    <row r="897" spans="2:3" hidden="1">
      <c r="B897" s="1" t="s">
        <v>154</v>
      </c>
      <c r="C897" s="1">
        <v>0</v>
      </c>
    </row>
    <row r="898" spans="2:3" hidden="1">
      <c r="B898" s="1" t="s">
        <v>155</v>
      </c>
      <c r="C898" s="1">
        <v>0</v>
      </c>
    </row>
    <row r="899" spans="2:3" hidden="1">
      <c r="B899" s="1" t="s">
        <v>156</v>
      </c>
      <c r="C899" s="1">
        <v>0</v>
      </c>
    </row>
    <row r="900" spans="2:3" hidden="1">
      <c r="B900" s="1" t="s">
        <v>157</v>
      </c>
      <c r="C900" s="1">
        <v>0</v>
      </c>
    </row>
    <row r="901" spans="2:3" hidden="1">
      <c r="B901" s="1" t="s">
        <v>158</v>
      </c>
      <c r="C901" s="1">
        <v>0</v>
      </c>
    </row>
    <row r="902" spans="2:3" hidden="1">
      <c r="B902" s="1" t="s">
        <v>159</v>
      </c>
      <c r="C902" s="1">
        <v>0</v>
      </c>
    </row>
    <row r="903" spans="2:3" hidden="1">
      <c r="B903" s="1" t="s">
        <v>160</v>
      </c>
      <c r="C903" s="1">
        <v>0</v>
      </c>
    </row>
    <row r="904" spans="2:3" hidden="1">
      <c r="B904" s="1" t="s">
        <v>161</v>
      </c>
      <c r="C904" s="1">
        <v>0</v>
      </c>
    </row>
    <row r="905" spans="2:3" hidden="1">
      <c r="B905" s="1" t="s">
        <v>162</v>
      </c>
      <c r="C905" s="1">
        <v>0</v>
      </c>
    </row>
    <row r="906" spans="2:3" hidden="1">
      <c r="B906" s="1" t="s">
        <v>163</v>
      </c>
      <c r="C906" s="1">
        <v>0</v>
      </c>
    </row>
    <row r="907" spans="2:3" hidden="1">
      <c r="B907" s="1" t="s">
        <v>164</v>
      </c>
      <c r="C907" s="1">
        <v>0</v>
      </c>
    </row>
    <row r="908" spans="2:3" hidden="1">
      <c r="B908" s="1" t="s">
        <v>165</v>
      </c>
      <c r="C908" s="1">
        <v>2</v>
      </c>
    </row>
    <row r="909" spans="2:3" hidden="1">
      <c r="B909" s="1" t="s">
        <v>166</v>
      </c>
      <c r="C909" s="1">
        <v>0</v>
      </c>
    </row>
    <row r="910" spans="2:3" hidden="1">
      <c r="B910" s="1" t="s">
        <v>167</v>
      </c>
      <c r="C910" s="1">
        <v>0</v>
      </c>
    </row>
    <row r="911" spans="2:3" hidden="1">
      <c r="B911" s="1" t="s">
        <v>168</v>
      </c>
      <c r="C911" s="1">
        <v>0</v>
      </c>
    </row>
    <row r="912" spans="2:3" hidden="1">
      <c r="B912" s="1" t="s">
        <v>169</v>
      </c>
      <c r="C912" s="1">
        <v>0</v>
      </c>
    </row>
    <row r="913" spans="2:3" hidden="1">
      <c r="B913" s="1" t="s">
        <v>170</v>
      </c>
      <c r="C913" s="1">
        <v>0</v>
      </c>
    </row>
    <row r="914" spans="2:3" hidden="1">
      <c r="B914" s="1" t="s">
        <v>171</v>
      </c>
      <c r="C914" s="1">
        <v>0</v>
      </c>
    </row>
    <row r="915" spans="2:3" hidden="1">
      <c r="B915" s="1" t="s">
        <v>172</v>
      </c>
      <c r="C915" s="1">
        <v>0</v>
      </c>
    </row>
    <row r="916" spans="2:3" hidden="1">
      <c r="B916" s="1" t="s">
        <v>173</v>
      </c>
      <c r="C916" s="1" t="s">
        <v>174</v>
      </c>
    </row>
    <row r="917" spans="2:3" hidden="1">
      <c r="B917" s="1" t="s">
        <v>175</v>
      </c>
      <c r="C917" s="1" t="s">
        <v>176</v>
      </c>
    </row>
    <row r="918" spans="2:3" hidden="1">
      <c r="B918" s="1" t="s">
        <v>177</v>
      </c>
      <c r="C918" s="1" t="s">
        <v>178</v>
      </c>
    </row>
    <row r="919" spans="2:3" hidden="1">
      <c r="B919" s="1" t="s">
        <v>179</v>
      </c>
      <c r="C919" s="1" t="s">
        <v>180</v>
      </c>
    </row>
    <row r="920" spans="2:3" hidden="1">
      <c r="B920" s="1" t="s">
        <v>181</v>
      </c>
      <c r="C920" s="1" t="s">
        <v>182</v>
      </c>
    </row>
    <row r="921" spans="2:3" hidden="1">
      <c r="B921" s="1" t="s">
        <v>183</v>
      </c>
      <c r="C921" s="1" t="s">
        <v>184</v>
      </c>
    </row>
    <row r="922" spans="2:3" hidden="1">
      <c r="B922" s="1" t="s">
        <v>185</v>
      </c>
      <c r="C922" s="1" t="s">
        <v>186</v>
      </c>
    </row>
    <row r="923" spans="2:3" hidden="1">
      <c r="B923" s="1" t="s">
        <v>187</v>
      </c>
      <c r="C923" s="1" t="s">
        <v>188</v>
      </c>
    </row>
    <row r="924" spans="2:3" hidden="1">
      <c r="B924" s="1" t="s">
        <v>189</v>
      </c>
      <c r="C924" s="1" t="s">
        <v>190</v>
      </c>
    </row>
    <row r="925" spans="2:3" hidden="1">
      <c r="B925" s="1" t="s">
        <v>191</v>
      </c>
      <c r="C925" s="1" t="s">
        <v>192</v>
      </c>
    </row>
    <row r="926" spans="2:3" hidden="1">
      <c r="B926" s="1" t="s">
        <v>193</v>
      </c>
      <c r="C926" s="1" t="s">
        <v>194</v>
      </c>
    </row>
    <row r="927" spans="2:3" hidden="1">
      <c r="B927" s="1" t="s">
        <v>195</v>
      </c>
      <c r="C927" s="1" t="s">
        <v>196</v>
      </c>
    </row>
    <row r="928" spans="2:3" hidden="1">
      <c r="B928" s="1" t="s">
        <v>197</v>
      </c>
      <c r="C928" s="1" t="s">
        <v>194</v>
      </c>
    </row>
    <row r="929" spans="2:3" hidden="1">
      <c r="B929" s="1" t="s">
        <v>198</v>
      </c>
      <c r="C929" s="1" t="s">
        <v>186</v>
      </c>
    </row>
    <row r="930" spans="2:3" hidden="1">
      <c r="B930" s="1" t="s">
        <v>199</v>
      </c>
      <c r="C930" s="1" t="s">
        <v>200</v>
      </c>
    </row>
    <row r="931" spans="2:3" hidden="1">
      <c r="B931" s="1" t="s">
        <v>201</v>
      </c>
      <c r="C931" s="1" t="s">
        <v>194</v>
      </c>
    </row>
    <row r="932" spans="2:3" hidden="1">
      <c r="B932" s="1" t="s">
        <v>202</v>
      </c>
      <c r="C932" s="1" t="s">
        <v>194</v>
      </c>
    </row>
    <row r="933" spans="2:3" hidden="1">
      <c r="B933" s="1" t="s">
        <v>203</v>
      </c>
      <c r="C933" s="1" t="s">
        <v>182</v>
      </c>
    </row>
    <row r="934" spans="2:3" hidden="1">
      <c r="B934" s="1" t="s">
        <v>204</v>
      </c>
      <c r="C934" s="1" t="s">
        <v>205</v>
      </c>
    </row>
    <row r="935" spans="2:3" hidden="1">
      <c r="B935" s="1" t="s">
        <v>206</v>
      </c>
      <c r="C935" s="1" t="s">
        <v>178</v>
      </c>
    </row>
    <row r="936" spans="2:3" hidden="1">
      <c r="B936" s="1" t="s">
        <v>207</v>
      </c>
      <c r="C936" s="1" t="s">
        <v>205</v>
      </c>
    </row>
    <row r="937" spans="2:3" hidden="1">
      <c r="B937" s="1" t="s">
        <v>208</v>
      </c>
      <c r="C937" s="1" t="s">
        <v>209</v>
      </c>
    </row>
    <row r="938" spans="2:3" hidden="1">
      <c r="B938" s="1" t="s">
        <v>210</v>
      </c>
      <c r="C938" s="1" t="s">
        <v>211</v>
      </c>
    </row>
    <row r="939" spans="2:3" hidden="1">
      <c r="B939" s="1" t="s">
        <v>212</v>
      </c>
      <c r="C939" s="1" t="s">
        <v>213</v>
      </c>
    </row>
    <row r="940" spans="2:3" hidden="1">
      <c r="B940" s="1" t="s">
        <v>214</v>
      </c>
      <c r="C940" s="1" t="s">
        <v>182</v>
      </c>
    </row>
    <row r="941" spans="2:3" hidden="1">
      <c r="B941" s="1" t="s">
        <v>215</v>
      </c>
      <c r="C941" s="1" t="s">
        <v>182</v>
      </c>
    </row>
    <row r="942" spans="2:3" hidden="1">
      <c r="B942" s="1" t="s">
        <v>216</v>
      </c>
      <c r="C942" s="1" t="s">
        <v>217</v>
      </c>
    </row>
    <row r="943" spans="2:3" hidden="1">
      <c r="B943" s="1" t="s">
        <v>218</v>
      </c>
      <c r="C943" s="1" t="s">
        <v>219</v>
      </c>
    </row>
    <row r="944" spans="2:3" hidden="1">
      <c r="B944" s="1" t="s">
        <v>220</v>
      </c>
      <c r="C944" s="1">
        <v>0</v>
      </c>
    </row>
    <row r="945" spans="2:3" hidden="1">
      <c r="B945" s="1" t="s">
        <v>221</v>
      </c>
      <c r="C945" s="1">
        <v>0</v>
      </c>
    </row>
    <row r="946" spans="2:3" hidden="1">
      <c r="B946" s="1" t="s">
        <v>222</v>
      </c>
      <c r="C946" s="1">
        <v>0</v>
      </c>
    </row>
    <row r="947" spans="2:3" hidden="1">
      <c r="B947" s="1" t="s">
        <v>223</v>
      </c>
      <c r="C947" s="1">
        <v>0</v>
      </c>
    </row>
    <row r="948" spans="2:3" hidden="1">
      <c r="B948" s="1" t="s">
        <v>224</v>
      </c>
      <c r="C948" s="1">
        <v>0</v>
      </c>
    </row>
    <row r="949" spans="2:3" hidden="1">
      <c r="B949" s="1" t="s">
        <v>225</v>
      </c>
      <c r="C949" s="1">
        <v>0</v>
      </c>
    </row>
    <row r="950" spans="2:3" hidden="1">
      <c r="B950" s="1" t="s">
        <v>226</v>
      </c>
      <c r="C950" s="1">
        <v>0</v>
      </c>
    </row>
    <row r="951" spans="2:3" hidden="1">
      <c r="B951" s="1" t="s">
        <v>227</v>
      </c>
      <c r="C951" s="1">
        <v>0</v>
      </c>
    </row>
    <row r="952" spans="2:3" hidden="1">
      <c r="B952" s="1" t="s">
        <v>228</v>
      </c>
      <c r="C952" s="1">
        <v>0</v>
      </c>
    </row>
    <row r="953" spans="2:3" hidden="1">
      <c r="B953" s="1" t="s">
        <v>229</v>
      </c>
      <c r="C953" s="1">
        <v>0</v>
      </c>
    </row>
    <row r="954" spans="2:3" hidden="1">
      <c r="B954" s="1" t="s">
        <v>230</v>
      </c>
      <c r="C954" s="1">
        <v>0</v>
      </c>
    </row>
    <row r="955" spans="2:3" hidden="1">
      <c r="B955" s="1" t="s">
        <v>231</v>
      </c>
      <c r="C955" s="1">
        <v>0</v>
      </c>
    </row>
    <row r="956" spans="2:3" hidden="1">
      <c r="B956" s="1" t="s">
        <v>232</v>
      </c>
      <c r="C956" s="1">
        <v>0</v>
      </c>
    </row>
    <row r="957" spans="2:3" hidden="1">
      <c r="B957" s="1" t="s">
        <v>233</v>
      </c>
      <c r="C957" s="1">
        <v>0</v>
      </c>
    </row>
    <row r="958" spans="2:3" hidden="1">
      <c r="B958" s="1" t="s">
        <v>234</v>
      </c>
      <c r="C958" s="1" t="s">
        <v>235</v>
      </c>
    </row>
    <row r="959" spans="2:3" hidden="1">
      <c r="B959" s="1" t="s">
        <v>236</v>
      </c>
      <c r="C959" s="1">
        <v>0</v>
      </c>
    </row>
    <row r="960" spans="2:3" hidden="1">
      <c r="B960" s="1" t="s">
        <v>237</v>
      </c>
      <c r="C960" s="1">
        <v>0</v>
      </c>
    </row>
    <row r="961" spans="2:3" hidden="1">
      <c r="B961" s="1" t="s">
        <v>238</v>
      </c>
      <c r="C961" s="1">
        <v>0</v>
      </c>
    </row>
    <row r="962" spans="2:3" hidden="1">
      <c r="B962" s="1" t="s">
        <v>239</v>
      </c>
      <c r="C962" s="1">
        <v>0</v>
      </c>
    </row>
    <row r="963" spans="2:3" hidden="1">
      <c r="B963" s="1" t="s">
        <v>240</v>
      </c>
      <c r="C963" s="1" t="s">
        <v>241</v>
      </c>
    </row>
    <row r="964" spans="2:3" hidden="1">
      <c r="B964" s="1" t="s">
        <v>242</v>
      </c>
      <c r="C964" s="1">
        <v>0</v>
      </c>
    </row>
    <row r="965" spans="2:3" hidden="1">
      <c r="B965" s="1" t="s">
        <v>243</v>
      </c>
      <c r="C965" s="1">
        <v>0</v>
      </c>
    </row>
    <row r="966" spans="2:3" hidden="1">
      <c r="B966" s="1" t="s">
        <v>244</v>
      </c>
      <c r="C966" s="1">
        <v>0</v>
      </c>
    </row>
    <row r="967" spans="2:3" hidden="1">
      <c r="B967" s="1" t="s">
        <v>245</v>
      </c>
      <c r="C967" s="1">
        <v>0</v>
      </c>
    </row>
    <row r="968" spans="2:3" hidden="1">
      <c r="B968" s="1" t="s">
        <v>246</v>
      </c>
      <c r="C968" s="1">
        <v>0</v>
      </c>
    </row>
    <row r="969" spans="2:3" hidden="1">
      <c r="B969" s="1" t="s">
        <v>247</v>
      </c>
      <c r="C969" s="1">
        <v>0</v>
      </c>
    </row>
    <row r="970" spans="2:3" hidden="1">
      <c r="B970" s="1" t="s">
        <v>248</v>
      </c>
      <c r="C970" s="1">
        <v>0</v>
      </c>
    </row>
    <row r="971" spans="2:3" hidden="1">
      <c r="B971" s="1" t="s">
        <v>249</v>
      </c>
      <c r="C971" s="1">
        <v>0</v>
      </c>
    </row>
    <row r="972" spans="2:3" hidden="1">
      <c r="B972" s="1" t="s">
        <v>250</v>
      </c>
      <c r="C972" s="1">
        <v>0</v>
      </c>
    </row>
    <row r="973" spans="2:3" hidden="1">
      <c r="B973" s="1" t="s">
        <v>251</v>
      </c>
      <c r="C973" s="1">
        <v>0</v>
      </c>
    </row>
    <row r="974" spans="2:3" hidden="1">
      <c r="B974" s="1" t="s">
        <v>252</v>
      </c>
      <c r="C974" s="1">
        <v>0</v>
      </c>
    </row>
    <row r="975" spans="2:3" hidden="1">
      <c r="B975" s="1" t="s">
        <v>253</v>
      </c>
      <c r="C975" s="1">
        <v>0</v>
      </c>
    </row>
    <row r="976" spans="2:3" hidden="1">
      <c r="B976" s="1" t="s">
        <v>254</v>
      </c>
      <c r="C976" s="1">
        <v>0</v>
      </c>
    </row>
    <row r="977" spans="2:3" hidden="1">
      <c r="B977" s="1" t="s">
        <v>255</v>
      </c>
      <c r="C977" s="1">
        <v>0</v>
      </c>
    </row>
    <row r="978" spans="2:3" hidden="1">
      <c r="B978" s="1" t="s">
        <v>256</v>
      </c>
      <c r="C978" s="1">
        <v>0</v>
      </c>
    </row>
    <row r="979" spans="2:3" hidden="1">
      <c r="B979" s="1" t="s">
        <v>257</v>
      </c>
      <c r="C979" s="1">
        <v>0</v>
      </c>
    </row>
    <row r="980" spans="2:3" hidden="1">
      <c r="B980" s="1" t="s">
        <v>258</v>
      </c>
      <c r="C980" s="1" t="s">
        <v>235</v>
      </c>
    </row>
    <row r="981" spans="2:3" hidden="1">
      <c r="B981" s="1" t="s">
        <v>259</v>
      </c>
      <c r="C981" s="1" t="s">
        <v>241</v>
      </c>
    </row>
    <row r="982" spans="2:3" hidden="1">
      <c r="B982" s="1" t="s">
        <v>260</v>
      </c>
      <c r="C982" s="1">
        <v>0</v>
      </c>
    </row>
    <row r="983" spans="2:3" hidden="1">
      <c r="B983" s="1" t="s">
        <v>261</v>
      </c>
      <c r="C983" s="1">
        <v>0</v>
      </c>
    </row>
    <row r="984" spans="2:3" hidden="1">
      <c r="B984" s="1" t="s">
        <v>262</v>
      </c>
      <c r="C984" s="1">
        <v>0</v>
      </c>
    </row>
    <row r="985" spans="2:3" hidden="1">
      <c r="B985" s="1" t="s">
        <v>263</v>
      </c>
      <c r="C985" s="1">
        <v>0</v>
      </c>
    </row>
    <row r="986" spans="2:3" hidden="1">
      <c r="B986" s="1" t="s">
        <v>264</v>
      </c>
      <c r="C986" s="1">
        <v>0</v>
      </c>
    </row>
    <row r="987" spans="2:3" hidden="1">
      <c r="B987" s="1" t="s">
        <v>265</v>
      </c>
      <c r="C987" s="1">
        <v>0</v>
      </c>
    </row>
    <row r="988" spans="2:3" hidden="1">
      <c r="B988" s="1" t="s">
        <v>266</v>
      </c>
      <c r="C988" s="1">
        <v>0</v>
      </c>
    </row>
    <row r="989" spans="2:3" hidden="1">
      <c r="B989" s="1" t="s">
        <v>267</v>
      </c>
      <c r="C989" s="1">
        <v>0</v>
      </c>
    </row>
    <row r="990" spans="2:3" hidden="1">
      <c r="B990" s="1" t="s">
        <v>268</v>
      </c>
      <c r="C990" s="1">
        <v>0</v>
      </c>
    </row>
    <row r="991" spans="2:3" hidden="1">
      <c r="B991" s="1" t="s">
        <v>269</v>
      </c>
      <c r="C991" s="1">
        <v>0</v>
      </c>
    </row>
    <row r="992" spans="2:3" hidden="1">
      <c r="B992" s="1" t="s">
        <v>270</v>
      </c>
      <c r="C992" s="1">
        <v>0</v>
      </c>
    </row>
    <row r="993" spans="2:3" hidden="1">
      <c r="B993" s="1" t="s">
        <v>271</v>
      </c>
      <c r="C993" s="1">
        <v>0</v>
      </c>
    </row>
    <row r="994" spans="2:3" hidden="1">
      <c r="B994" s="1" t="s">
        <v>272</v>
      </c>
      <c r="C994" s="1">
        <v>0</v>
      </c>
    </row>
    <row r="995" spans="2:3" hidden="1">
      <c r="B995" s="1" t="s">
        <v>273</v>
      </c>
      <c r="C995" s="1">
        <v>0</v>
      </c>
    </row>
    <row r="996" spans="2:3" hidden="1">
      <c r="B996" s="1" t="s">
        <v>274</v>
      </c>
      <c r="C996" s="1">
        <v>1</v>
      </c>
    </row>
    <row r="997" spans="2:3" hidden="1">
      <c r="B997" s="1" t="s">
        <v>275</v>
      </c>
      <c r="C997" s="1">
        <v>0</v>
      </c>
    </row>
    <row r="998" spans="2:3" hidden="1">
      <c r="B998" s="1" t="s">
        <v>276</v>
      </c>
      <c r="C998" s="1">
        <v>0</v>
      </c>
    </row>
    <row r="999" spans="2:3" hidden="1">
      <c r="B999" s="1" t="s">
        <v>277</v>
      </c>
      <c r="C999" s="1">
        <v>0</v>
      </c>
    </row>
    <row r="1000" spans="2:3" hidden="1">
      <c r="B1000" s="1" t="s">
        <v>278</v>
      </c>
      <c r="C1000" s="1">
        <v>0</v>
      </c>
    </row>
    <row r="1001" spans="2:3" hidden="1">
      <c r="B1001" s="1" t="s">
        <v>279</v>
      </c>
      <c r="C1001" s="1">
        <v>1</v>
      </c>
    </row>
    <row r="1002" spans="2:3" hidden="1">
      <c r="B1002" s="1" t="s">
        <v>280</v>
      </c>
      <c r="C1002" s="1">
        <v>0</v>
      </c>
    </row>
    <row r="1003" spans="2:3" hidden="1">
      <c r="B1003" s="1" t="s">
        <v>281</v>
      </c>
      <c r="C1003" s="1">
        <v>0</v>
      </c>
    </row>
    <row r="1004" spans="2:3" hidden="1">
      <c r="B1004" s="1" t="s">
        <v>282</v>
      </c>
      <c r="C1004" s="1">
        <v>0</v>
      </c>
    </row>
    <row r="1005" spans="2:3" hidden="1">
      <c r="B1005" s="1" t="s">
        <v>283</v>
      </c>
      <c r="C1005" s="1">
        <v>0</v>
      </c>
    </row>
    <row r="1006" spans="2:3" hidden="1">
      <c r="B1006" s="1" t="s">
        <v>284</v>
      </c>
      <c r="C1006" s="1">
        <v>0</v>
      </c>
    </row>
    <row r="1007" spans="2:3" hidden="1">
      <c r="B1007" s="1" t="s">
        <v>285</v>
      </c>
      <c r="C1007" s="1">
        <v>0</v>
      </c>
    </row>
    <row r="1008" spans="2:3" hidden="1">
      <c r="B1008" s="1" t="s">
        <v>286</v>
      </c>
      <c r="C1008" s="1">
        <v>0</v>
      </c>
    </row>
    <row r="1009" spans="2:3" hidden="1">
      <c r="B1009" s="1" t="s">
        <v>287</v>
      </c>
      <c r="C1009" s="1">
        <v>0</v>
      </c>
    </row>
    <row r="1010" spans="2:3" hidden="1">
      <c r="B1010" s="1" t="s">
        <v>288</v>
      </c>
      <c r="C1010" s="1">
        <v>0</v>
      </c>
    </row>
    <row r="1011" spans="2:3" hidden="1">
      <c r="B1011" s="1" t="s">
        <v>289</v>
      </c>
      <c r="C1011" s="1">
        <v>0</v>
      </c>
    </row>
    <row r="1012" spans="2:3" hidden="1">
      <c r="B1012" s="1" t="s">
        <v>290</v>
      </c>
      <c r="C1012" s="1">
        <v>0</v>
      </c>
    </row>
    <row r="1013" spans="2:3" hidden="1">
      <c r="B1013" s="1" t="s">
        <v>291</v>
      </c>
      <c r="C1013" s="1">
        <v>0</v>
      </c>
    </row>
    <row r="1014" spans="2:3" hidden="1">
      <c r="B1014" s="1" t="s">
        <v>292</v>
      </c>
      <c r="C1014" s="1">
        <v>0</v>
      </c>
    </row>
    <row r="1015" spans="2:3" hidden="1">
      <c r="B1015" s="1" t="s">
        <v>293</v>
      </c>
      <c r="C1015" s="1">
        <v>0</v>
      </c>
    </row>
    <row r="1016" spans="2:3" hidden="1">
      <c r="B1016" s="1" t="s">
        <v>294</v>
      </c>
      <c r="C1016" s="1">
        <v>0</v>
      </c>
    </row>
    <row r="1017" spans="2:3" hidden="1">
      <c r="B1017" s="1" t="s">
        <v>295</v>
      </c>
      <c r="C1017" s="1">
        <v>0</v>
      </c>
    </row>
    <row r="1018" spans="2:3" hidden="1">
      <c r="B1018" s="1" t="s">
        <v>296</v>
      </c>
      <c r="C1018" s="1">
        <v>0</v>
      </c>
    </row>
    <row r="1019" spans="2:3" hidden="1">
      <c r="B1019" s="1" t="s">
        <v>297</v>
      </c>
      <c r="C1019" s="1">
        <v>1</v>
      </c>
    </row>
    <row r="1020" spans="2:3" hidden="1">
      <c r="B1020" s="1" t="s">
        <v>298</v>
      </c>
      <c r="C1020" s="1">
        <v>0</v>
      </c>
    </row>
    <row r="1021" spans="2:3" hidden="1">
      <c r="B1021" s="1" t="s">
        <v>299</v>
      </c>
      <c r="C1021" s="1">
        <v>0</v>
      </c>
    </row>
    <row r="1022" spans="2:3" hidden="1">
      <c r="B1022" s="1" t="s">
        <v>300</v>
      </c>
      <c r="C1022" s="1">
        <v>0</v>
      </c>
    </row>
    <row r="1023" spans="2:3" hidden="1">
      <c r="B1023" s="1" t="s">
        <v>301</v>
      </c>
      <c r="C1023" s="1">
        <v>0</v>
      </c>
    </row>
    <row r="1024" spans="2:3" hidden="1">
      <c r="B1024" s="1" t="s">
        <v>302</v>
      </c>
      <c r="C1024" s="1">
        <v>0</v>
      </c>
    </row>
    <row r="1025" spans="2:3" hidden="1">
      <c r="B1025" s="1" t="s">
        <v>303</v>
      </c>
      <c r="C1025" s="1">
        <v>0</v>
      </c>
    </row>
    <row r="1026" spans="2:3" hidden="1">
      <c r="B1026" s="1" t="s">
        <v>304</v>
      </c>
      <c r="C1026" s="1">
        <v>0</v>
      </c>
    </row>
    <row r="1027" spans="2:3" hidden="1">
      <c r="B1027" s="1" t="s">
        <v>305</v>
      </c>
      <c r="C1027" s="1">
        <v>0</v>
      </c>
    </row>
    <row r="1028" spans="2:3" hidden="1">
      <c r="B1028" s="1" t="s">
        <v>306</v>
      </c>
      <c r="C1028" s="1">
        <v>0</v>
      </c>
    </row>
    <row r="1029" spans="2:3" hidden="1">
      <c r="B1029" s="1" t="s">
        <v>307</v>
      </c>
      <c r="C1029" s="1">
        <v>0</v>
      </c>
    </row>
    <row r="1030" spans="2:3" hidden="1">
      <c r="B1030" s="1" t="s">
        <v>308</v>
      </c>
      <c r="C1030" s="1">
        <v>0</v>
      </c>
    </row>
    <row r="1031" spans="2:3" hidden="1">
      <c r="B1031" s="1" t="s">
        <v>309</v>
      </c>
      <c r="C1031" s="1">
        <v>0</v>
      </c>
    </row>
    <row r="1032" spans="2:3" hidden="1">
      <c r="B1032" s="1" t="s">
        <v>310</v>
      </c>
      <c r="C1032" s="1">
        <v>0</v>
      </c>
    </row>
    <row r="1033" spans="2:3" hidden="1">
      <c r="B1033" s="1" t="s">
        <v>311</v>
      </c>
      <c r="C1033" s="1">
        <v>0</v>
      </c>
    </row>
    <row r="1034" spans="2:3" hidden="1">
      <c r="B1034" s="1" t="s">
        <v>312</v>
      </c>
      <c r="C1034" s="1">
        <v>0</v>
      </c>
    </row>
    <row r="1035" spans="2:3" hidden="1">
      <c r="B1035" s="1" t="s">
        <v>313</v>
      </c>
      <c r="C1035" s="1">
        <v>0</v>
      </c>
    </row>
    <row r="1036" spans="2:3" hidden="1">
      <c r="B1036" s="1" t="s">
        <v>314</v>
      </c>
      <c r="C1036" s="1">
        <v>0</v>
      </c>
    </row>
    <row r="1037" spans="2:3" hidden="1">
      <c r="B1037" s="1" t="s">
        <v>315</v>
      </c>
      <c r="C1037" s="1">
        <v>0</v>
      </c>
    </row>
    <row r="1038" spans="2:3" hidden="1">
      <c r="B1038" s="1" t="s">
        <v>316</v>
      </c>
      <c r="C1038" s="1">
        <v>0</v>
      </c>
    </row>
    <row r="1039" spans="2:3" hidden="1">
      <c r="B1039" s="1" t="s">
        <v>317</v>
      </c>
      <c r="C1039" s="1">
        <v>0</v>
      </c>
    </row>
    <row r="1040" spans="2:3" hidden="1">
      <c r="B1040" s="1" t="s">
        <v>318</v>
      </c>
      <c r="C1040" s="1">
        <v>0</v>
      </c>
    </row>
    <row r="1041" spans="2:3" hidden="1">
      <c r="B1041" s="1" t="s">
        <v>319</v>
      </c>
      <c r="C1041" s="1">
        <v>0</v>
      </c>
    </row>
    <row r="1042" spans="2:3" hidden="1">
      <c r="B1042" s="1" t="s">
        <v>320</v>
      </c>
      <c r="C1042" s="1">
        <v>0</v>
      </c>
    </row>
    <row r="1043" spans="2:3" hidden="1">
      <c r="B1043" s="1" t="s">
        <v>321</v>
      </c>
      <c r="C1043" s="1">
        <v>0</v>
      </c>
    </row>
    <row r="1044" spans="2:3" hidden="1">
      <c r="B1044" s="1" t="s">
        <v>322</v>
      </c>
      <c r="C1044" s="1">
        <v>0</v>
      </c>
    </row>
    <row r="1045" spans="2:3" hidden="1">
      <c r="B1045" s="1" t="s">
        <v>323</v>
      </c>
      <c r="C1045" s="1">
        <v>0</v>
      </c>
    </row>
    <row r="1046" spans="2:3" hidden="1">
      <c r="B1046" s="1" t="s">
        <v>324</v>
      </c>
      <c r="C1046" s="1">
        <v>0</v>
      </c>
    </row>
    <row r="1047" spans="2:3" hidden="1">
      <c r="B1047" s="1" t="s">
        <v>325</v>
      </c>
      <c r="C1047" s="1">
        <v>0</v>
      </c>
    </row>
    <row r="1048" spans="2:3" hidden="1">
      <c r="B1048" s="1" t="s">
        <v>326</v>
      </c>
      <c r="C1048" s="1">
        <v>0</v>
      </c>
    </row>
    <row r="1049" spans="2:3" hidden="1">
      <c r="B1049" s="1" t="s">
        <v>327</v>
      </c>
      <c r="C1049" s="1">
        <v>0</v>
      </c>
    </row>
    <row r="1050" spans="2:3" hidden="1">
      <c r="B1050" s="1" t="s">
        <v>328</v>
      </c>
      <c r="C1050" s="1">
        <v>0</v>
      </c>
    </row>
    <row r="1051" spans="2:3" hidden="1">
      <c r="B1051" s="1" t="s">
        <v>329</v>
      </c>
      <c r="C1051" s="1">
        <v>0</v>
      </c>
    </row>
    <row r="1052" spans="2:3" hidden="1">
      <c r="B1052" s="1" t="s">
        <v>330</v>
      </c>
      <c r="C1052" s="1">
        <v>0</v>
      </c>
    </row>
    <row r="1053" spans="2:3" hidden="1">
      <c r="B1053" s="1" t="s">
        <v>331</v>
      </c>
      <c r="C1053" s="1">
        <v>0</v>
      </c>
    </row>
    <row r="1054" spans="2:3" hidden="1">
      <c r="B1054" s="1" t="s">
        <v>332</v>
      </c>
      <c r="C1054" s="1">
        <v>0</v>
      </c>
    </row>
    <row r="1055" spans="2:3" hidden="1">
      <c r="B1055" s="1" t="s">
        <v>333</v>
      </c>
      <c r="C1055" s="1">
        <v>0</v>
      </c>
    </row>
    <row r="1056" spans="2:3" hidden="1">
      <c r="B1056" s="1" t="s">
        <v>334</v>
      </c>
      <c r="C1056" s="1">
        <v>0</v>
      </c>
    </row>
    <row r="1057" spans="2:3" hidden="1">
      <c r="B1057" s="1" t="s">
        <v>335</v>
      </c>
      <c r="C1057" s="1">
        <v>0</v>
      </c>
    </row>
    <row r="1058" spans="2:3" hidden="1">
      <c r="B1058" s="1" t="s">
        <v>336</v>
      </c>
      <c r="C1058" s="1">
        <v>0</v>
      </c>
    </row>
    <row r="1059" spans="2:3" hidden="1">
      <c r="B1059" s="1" t="s">
        <v>337</v>
      </c>
      <c r="C1059" s="1">
        <v>0</v>
      </c>
    </row>
    <row r="1060" spans="2:3" hidden="1">
      <c r="B1060" s="1" t="s">
        <v>338</v>
      </c>
      <c r="C1060" s="1">
        <v>0</v>
      </c>
    </row>
    <row r="1061" spans="2:3" hidden="1">
      <c r="B1061" s="1" t="s">
        <v>339</v>
      </c>
      <c r="C1061" s="1">
        <v>0</v>
      </c>
    </row>
  </sheetData>
  <sheetProtection sheet="1" objects="1" scenarios="1"/>
  <protectedRanges>
    <protectedRange sqref="B58:D66" name="Grey edit cells_1"/>
    <protectedRange sqref="B49:B52 E49:F52" name="Grey edit cells_2"/>
  </protectedRanges>
  <mergeCells count="10">
    <mergeCell ref="J3:Q3"/>
    <mergeCell ref="I4:I11"/>
    <mergeCell ref="C55:C56"/>
    <mergeCell ref="B2:F2"/>
    <mergeCell ref="B47:F47"/>
    <mergeCell ref="B54:I54"/>
    <mergeCell ref="B55:B56"/>
    <mergeCell ref="E55:E56"/>
    <mergeCell ref="F55:F56"/>
    <mergeCell ref="I55:I56"/>
  </mergeCells>
  <conditionalFormatting sqref="D4">
    <cfRule type="expression" dxfId="21" priority="6">
      <formula>$F$1="no"</formula>
    </cfRule>
  </conditionalFormatting>
  <conditionalFormatting sqref="D9">
    <cfRule type="expression" dxfId="20" priority="2">
      <formula>#REF!="no"</formula>
    </cfRule>
  </conditionalFormatting>
  <conditionalFormatting sqref="D22:E23 E24">
    <cfRule type="expression" dxfId="19" priority="1">
      <formula>#REF!="No"</formula>
    </cfRule>
  </conditionalFormatting>
  <pageMargins left="0.7" right="0.7" top="0.75" bottom="0.75" header="0.3" footer="0.3"/>
  <pageSetup scale="77" orientation="portrait" r:id="rId1"/>
  <rowBreaks count="1" manualBreakCount="1">
    <brk id="46" max="16383" man="1"/>
  </rowBreaks>
  <ignoredErrors>
    <ignoredError sqref="F23 F16" unlockedFormula="1"/>
  </ignoredErrors>
  <extLst>
    <ext xmlns:x14="http://schemas.microsoft.com/office/spreadsheetml/2009/9/main" uri="{CCE6A557-97BC-4b89-ADB6-D9C93CAAB3DF}">
      <x14:dataValidations xmlns:xm="http://schemas.microsoft.com/office/excel/2006/main" disablePrompts="1" count="3">
        <x14:dataValidation type="list" allowBlank="1" showInputMessage="1" showErrorMessage="1" xr:uid="{AA9163C9-0094-471B-9BB2-ADEDB18EA44D}">
          <x14:formula1>
            <xm:f>'Machinery Input Tables'!$B$133:$B$182</xm:f>
          </x14:formula1>
          <xm:sqref>B49:B52</xm:sqref>
        </x14:dataValidation>
        <x14:dataValidation type="list" allowBlank="1" showInputMessage="1" showErrorMessage="1" xr:uid="{FFC8D39F-6E32-44CA-8F9A-E1D4180D4B09}">
          <x14:formula1>
            <xm:f>'Machinery Input Tables'!$A$6:$A$121</xm:f>
          </x14:formula1>
          <xm:sqref>B58:B66</xm:sqref>
        </x14:dataValidation>
        <x14:dataValidation type="list" allowBlank="1" showInputMessage="1" showErrorMessage="1" xr:uid="{B1DD9989-24EA-4347-874A-A99BC6831A23}">
          <x14:formula1>
            <xm:f>'Machinery Input Tables'!$AG$6:$AG$32</xm:f>
          </x14:formula1>
          <xm:sqref>C58:C66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A62C28-EE21-45C1-A290-3522614AB0BD}">
  <dimension ref="A1:WVP1061"/>
  <sheetViews>
    <sheetView showGridLines="0" topLeftCell="A24" zoomScaleNormal="100" zoomScaleSheetLayoutView="130" workbookViewId="0">
      <selection activeCell="I44" sqref="I44"/>
    </sheetView>
  </sheetViews>
  <sheetFormatPr defaultColWidth="0" defaultRowHeight="15" zeroHeight="1"/>
  <cols>
    <col min="1" max="1" width="3.125" style="1" customWidth="1"/>
    <col min="2" max="2" width="42.625" style="1" customWidth="1"/>
    <col min="3" max="3" width="12.75" style="1" customWidth="1"/>
    <col min="4" max="4" width="12.5" style="1" customWidth="1"/>
    <col min="5" max="6" width="11.625" style="1" customWidth="1"/>
    <col min="7" max="8" width="10.625" style="1" customWidth="1"/>
    <col min="9" max="9" width="11" style="1" bestFit="1" customWidth="1"/>
    <col min="10" max="10" width="10.125" style="1" customWidth="1"/>
    <col min="11" max="13" width="9" style="1" customWidth="1"/>
    <col min="14" max="14" width="10" style="1" customWidth="1"/>
    <col min="15" max="17" width="9" style="1" customWidth="1"/>
    <col min="18" max="18" width="3.125" style="1" customWidth="1"/>
    <col min="19" max="257" width="8" style="1" hidden="1"/>
    <col min="258" max="258" width="28.125" style="1" hidden="1"/>
    <col min="259" max="259" width="8.125" style="1" hidden="1"/>
    <col min="260" max="260" width="9.125" style="1" hidden="1"/>
    <col min="261" max="261" width="9.75" style="1" hidden="1"/>
    <col min="262" max="262" width="11.125" style="1" hidden="1"/>
    <col min="263" max="263" width="10.375" style="1" hidden="1"/>
    <col min="264" max="264" width="10.5" style="1" hidden="1"/>
    <col min="265" max="513" width="8" style="1" hidden="1"/>
    <col min="514" max="514" width="28.125" style="1" hidden="1"/>
    <col min="515" max="515" width="8.125" style="1" hidden="1"/>
    <col min="516" max="516" width="9.125" style="1" hidden="1"/>
    <col min="517" max="517" width="9.75" style="1" hidden="1"/>
    <col min="518" max="518" width="11.125" style="1" hidden="1"/>
    <col min="519" max="519" width="10.375" style="1" hidden="1"/>
    <col min="520" max="520" width="10.5" style="1" hidden="1"/>
    <col min="521" max="769" width="8" style="1" hidden="1"/>
    <col min="770" max="770" width="28.125" style="1" hidden="1"/>
    <col min="771" max="771" width="8.125" style="1" hidden="1"/>
    <col min="772" max="772" width="9.125" style="1" hidden="1"/>
    <col min="773" max="773" width="9.75" style="1" hidden="1"/>
    <col min="774" max="774" width="11.125" style="1" hidden="1"/>
    <col min="775" max="775" width="10.375" style="1" hidden="1"/>
    <col min="776" max="776" width="10.5" style="1" hidden="1"/>
    <col min="777" max="1025" width="9" style="1" hidden="1"/>
    <col min="1026" max="1026" width="28.125" style="1" hidden="1"/>
    <col min="1027" max="1027" width="8.125" style="1" hidden="1"/>
    <col min="1028" max="1028" width="9.125" style="1" hidden="1"/>
    <col min="1029" max="1029" width="9.75" style="1" hidden="1"/>
    <col min="1030" max="1030" width="11.125" style="1" hidden="1"/>
    <col min="1031" max="1031" width="10.375" style="1" hidden="1"/>
    <col min="1032" max="1032" width="10.5" style="1" hidden="1"/>
    <col min="1033" max="1281" width="8" style="1" hidden="1"/>
    <col min="1282" max="1282" width="28.125" style="1" hidden="1"/>
    <col min="1283" max="1283" width="8.125" style="1" hidden="1"/>
    <col min="1284" max="1284" width="9.125" style="1" hidden="1"/>
    <col min="1285" max="1285" width="9.75" style="1" hidden="1"/>
    <col min="1286" max="1286" width="11.125" style="1" hidden="1"/>
    <col min="1287" max="1287" width="10.375" style="1" hidden="1"/>
    <col min="1288" max="1288" width="10.5" style="1" hidden="1"/>
    <col min="1289" max="1537" width="8" style="1" hidden="1"/>
    <col min="1538" max="1538" width="28.125" style="1" hidden="1"/>
    <col min="1539" max="1539" width="8.125" style="1" hidden="1"/>
    <col min="1540" max="1540" width="9.125" style="1" hidden="1"/>
    <col min="1541" max="1541" width="9.75" style="1" hidden="1"/>
    <col min="1542" max="1542" width="11.125" style="1" hidden="1"/>
    <col min="1543" max="1543" width="10.375" style="1" hidden="1"/>
    <col min="1544" max="1544" width="10.5" style="1" hidden="1"/>
    <col min="1545" max="1793" width="8" style="1" hidden="1"/>
    <col min="1794" max="1794" width="28.125" style="1" hidden="1"/>
    <col min="1795" max="1795" width="8.125" style="1" hidden="1"/>
    <col min="1796" max="1796" width="9.125" style="1" hidden="1"/>
    <col min="1797" max="1797" width="9.75" style="1" hidden="1"/>
    <col min="1798" max="1798" width="11.125" style="1" hidden="1"/>
    <col min="1799" max="1799" width="10.375" style="1" hidden="1"/>
    <col min="1800" max="1800" width="10.5" style="1" hidden="1"/>
    <col min="1801" max="2049" width="9" style="1" hidden="1"/>
    <col min="2050" max="2050" width="28.125" style="1" hidden="1"/>
    <col min="2051" max="2051" width="8.125" style="1" hidden="1"/>
    <col min="2052" max="2052" width="9.125" style="1" hidden="1"/>
    <col min="2053" max="2053" width="9.75" style="1" hidden="1"/>
    <col min="2054" max="2054" width="11.125" style="1" hidden="1"/>
    <col min="2055" max="2055" width="10.375" style="1" hidden="1"/>
    <col min="2056" max="2056" width="10.5" style="1" hidden="1"/>
    <col min="2057" max="2305" width="8" style="1" hidden="1"/>
    <col min="2306" max="2306" width="28.125" style="1" hidden="1"/>
    <col min="2307" max="2307" width="8.125" style="1" hidden="1"/>
    <col min="2308" max="2308" width="9.125" style="1" hidden="1"/>
    <col min="2309" max="2309" width="9.75" style="1" hidden="1"/>
    <col min="2310" max="2310" width="11.125" style="1" hidden="1"/>
    <col min="2311" max="2311" width="10.375" style="1" hidden="1"/>
    <col min="2312" max="2312" width="10.5" style="1" hidden="1"/>
    <col min="2313" max="2561" width="8" style="1" hidden="1"/>
    <col min="2562" max="2562" width="28.125" style="1" hidden="1"/>
    <col min="2563" max="2563" width="8.125" style="1" hidden="1"/>
    <col min="2564" max="2564" width="9.125" style="1" hidden="1"/>
    <col min="2565" max="2565" width="9.75" style="1" hidden="1"/>
    <col min="2566" max="2566" width="11.125" style="1" hidden="1"/>
    <col min="2567" max="2567" width="10.375" style="1" hidden="1"/>
    <col min="2568" max="2568" width="10.5" style="1" hidden="1"/>
    <col min="2569" max="2817" width="8" style="1" hidden="1"/>
    <col min="2818" max="2818" width="28.125" style="1" hidden="1"/>
    <col min="2819" max="2819" width="8.125" style="1" hidden="1"/>
    <col min="2820" max="2820" width="9.125" style="1" hidden="1"/>
    <col min="2821" max="2821" width="9.75" style="1" hidden="1"/>
    <col min="2822" max="2822" width="11.125" style="1" hidden="1"/>
    <col min="2823" max="2823" width="10.375" style="1" hidden="1"/>
    <col min="2824" max="2824" width="10.5" style="1" hidden="1"/>
    <col min="2825" max="3073" width="9" style="1" hidden="1"/>
    <col min="3074" max="3074" width="28.125" style="1" hidden="1"/>
    <col min="3075" max="3075" width="8.125" style="1" hidden="1"/>
    <col min="3076" max="3076" width="9.125" style="1" hidden="1"/>
    <col min="3077" max="3077" width="9.75" style="1" hidden="1"/>
    <col min="3078" max="3078" width="11.125" style="1" hidden="1"/>
    <col min="3079" max="3079" width="10.375" style="1" hidden="1"/>
    <col min="3080" max="3080" width="10.5" style="1" hidden="1"/>
    <col min="3081" max="3329" width="8" style="1" hidden="1"/>
    <col min="3330" max="3330" width="28.125" style="1" hidden="1"/>
    <col min="3331" max="3331" width="8.125" style="1" hidden="1"/>
    <col min="3332" max="3332" width="9.125" style="1" hidden="1"/>
    <col min="3333" max="3333" width="9.75" style="1" hidden="1"/>
    <col min="3334" max="3334" width="11.125" style="1" hidden="1"/>
    <col min="3335" max="3335" width="10.375" style="1" hidden="1"/>
    <col min="3336" max="3336" width="10.5" style="1" hidden="1"/>
    <col min="3337" max="3585" width="8" style="1" hidden="1"/>
    <col min="3586" max="3586" width="28.125" style="1" hidden="1"/>
    <col min="3587" max="3587" width="8.125" style="1" hidden="1"/>
    <col min="3588" max="3588" width="9.125" style="1" hidden="1"/>
    <col min="3589" max="3589" width="9.75" style="1" hidden="1"/>
    <col min="3590" max="3590" width="11.125" style="1" hidden="1"/>
    <col min="3591" max="3591" width="10.375" style="1" hidden="1"/>
    <col min="3592" max="3592" width="10.5" style="1" hidden="1"/>
    <col min="3593" max="3841" width="8" style="1" hidden="1"/>
    <col min="3842" max="3842" width="28.125" style="1" hidden="1"/>
    <col min="3843" max="3843" width="8.125" style="1" hidden="1"/>
    <col min="3844" max="3844" width="9.125" style="1" hidden="1"/>
    <col min="3845" max="3845" width="9.75" style="1" hidden="1"/>
    <col min="3846" max="3846" width="11.125" style="1" hidden="1"/>
    <col min="3847" max="3847" width="10.375" style="1" hidden="1"/>
    <col min="3848" max="3848" width="10.5" style="1" hidden="1"/>
    <col min="3849" max="4097" width="9" style="1" hidden="1"/>
    <col min="4098" max="4098" width="28.125" style="1" hidden="1"/>
    <col min="4099" max="4099" width="8.125" style="1" hidden="1"/>
    <col min="4100" max="4100" width="9.125" style="1" hidden="1"/>
    <col min="4101" max="4101" width="9.75" style="1" hidden="1"/>
    <col min="4102" max="4102" width="11.125" style="1" hidden="1"/>
    <col min="4103" max="4103" width="10.375" style="1" hidden="1"/>
    <col min="4104" max="4104" width="10.5" style="1" hidden="1"/>
    <col min="4105" max="4353" width="8" style="1" hidden="1"/>
    <col min="4354" max="4354" width="28.125" style="1" hidden="1"/>
    <col min="4355" max="4355" width="8.125" style="1" hidden="1"/>
    <col min="4356" max="4356" width="9.125" style="1" hidden="1"/>
    <col min="4357" max="4357" width="9.75" style="1" hidden="1"/>
    <col min="4358" max="4358" width="11.125" style="1" hidden="1"/>
    <col min="4359" max="4359" width="10.375" style="1" hidden="1"/>
    <col min="4360" max="4360" width="10.5" style="1" hidden="1"/>
    <col min="4361" max="4609" width="8" style="1" hidden="1"/>
    <col min="4610" max="4610" width="28.125" style="1" hidden="1"/>
    <col min="4611" max="4611" width="8.125" style="1" hidden="1"/>
    <col min="4612" max="4612" width="9.125" style="1" hidden="1"/>
    <col min="4613" max="4613" width="9.75" style="1" hidden="1"/>
    <col min="4614" max="4614" width="11.125" style="1" hidden="1"/>
    <col min="4615" max="4615" width="10.375" style="1" hidden="1"/>
    <col min="4616" max="4616" width="10.5" style="1" hidden="1"/>
    <col min="4617" max="4865" width="8" style="1" hidden="1"/>
    <col min="4866" max="4866" width="28.125" style="1" hidden="1"/>
    <col min="4867" max="4867" width="8.125" style="1" hidden="1"/>
    <col min="4868" max="4868" width="9.125" style="1" hidden="1"/>
    <col min="4869" max="4869" width="9.75" style="1" hidden="1"/>
    <col min="4870" max="4870" width="11.125" style="1" hidden="1"/>
    <col min="4871" max="4871" width="10.375" style="1" hidden="1"/>
    <col min="4872" max="4872" width="10.5" style="1" hidden="1"/>
    <col min="4873" max="5121" width="9" style="1" hidden="1"/>
    <col min="5122" max="5122" width="28.125" style="1" hidden="1"/>
    <col min="5123" max="5123" width="8.125" style="1" hidden="1"/>
    <col min="5124" max="5124" width="9.125" style="1" hidden="1"/>
    <col min="5125" max="5125" width="9.75" style="1" hidden="1"/>
    <col min="5126" max="5126" width="11.125" style="1" hidden="1"/>
    <col min="5127" max="5127" width="10.375" style="1" hidden="1"/>
    <col min="5128" max="5128" width="10.5" style="1" hidden="1"/>
    <col min="5129" max="5377" width="8" style="1" hidden="1"/>
    <col min="5378" max="5378" width="28.125" style="1" hidden="1"/>
    <col min="5379" max="5379" width="8.125" style="1" hidden="1"/>
    <col min="5380" max="5380" width="9.125" style="1" hidden="1"/>
    <col min="5381" max="5381" width="9.75" style="1" hidden="1"/>
    <col min="5382" max="5382" width="11.125" style="1" hidden="1"/>
    <col min="5383" max="5383" width="10.375" style="1" hidden="1"/>
    <col min="5384" max="5384" width="10.5" style="1" hidden="1"/>
    <col min="5385" max="5633" width="8" style="1" hidden="1"/>
    <col min="5634" max="5634" width="28.125" style="1" hidden="1"/>
    <col min="5635" max="5635" width="8.125" style="1" hidden="1"/>
    <col min="5636" max="5636" width="9.125" style="1" hidden="1"/>
    <col min="5637" max="5637" width="9.75" style="1" hidden="1"/>
    <col min="5638" max="5638" width="11.125" style="1" hidden="1"/>
    <col min="5639" max="5639" width="10.375" style="1" hidden="1"/>
    <col min="5640" max="5640" width="10.5" style="1" hidden="1"/>
    <col min="5641" max="5889" width="8" style="1" hidden="1"/>
    <col min="5890" max="5890" width="28.125" style="1" hidden="1"/>
    <col min="5891" max="5891" width="8.125" style="1" hidden="1"/>
    <col min="5892" max="5892" width="9.125" style="1" hidden="1"/>
    <col min="5893" max="5893" width="9.75" style="1" hidden="1"/>
    <col min="5894" max="5894" width="11.125" style="1" hidden="1"/>
    <col min="5895" max="5895" width="10.375" style="1" hidden="1"/>
    <col min="5896" max="5896" width="10.5" style="1" hidden="1"/>
    <col min="5897" max="6145" width="9" style="1" hidden="1"/>
    <col min="6146" max="6146" width="28.125" style="1" hidden="1"/>
    <col min="6147" max="6147" width="8.125" style="1" hidden="1"/>
    <col min="6148" max="6148" width="9.125" style="1" hidden="1"/>
    <col min="6149" max="6149" width="9.75" style="1" hidden="1"/>
    <col min="6150" max="6150" width="11.125" style="1" hidden="1"/>
    <col min="6151" max="6151" width="10.375" style="1" hidden="1"/>
    <col min="6152" max="6152" width="10.5" style="1" hidden="1"/>
    <col min="6153" max="6401" width="8" style="1" hidden="1"/>
    <col min="6402" max="6402" width="28.125" style="1" hidden="1"/>
    <col min="6403" max="6403" width="8.125" style="1" hidden="1"/>
    <col min="6404" max="6404" width="9.125" style="1" hidden="1"/>
    <col min="6405" max="6405" width="9.75" style="1" hidden="1"/>
    <col min="6406" max="6406" width="11.125" style="1" hidden="1"/>
    <col min="6407" max="6407" width="10.375" style="1" hidden="1"/>
    <col min="6408" max="6408" width="10.5" style="1" hidden="1"/>
    <col min="6409" max="6657" width="8" style="1" hidden="1"/>
    <col min="6658" max="6658" width="28.125" style="1" hidden="1"/>
    <col min="6659" max="6659" width="8.125" style="1" hidden="1"/>
    <col min="6660" max="6660" width="9.125" style="1" hidden="1"/>
    <col min="6661" max="6661" width="9.75" style="1" hidden="1"/>
    <col min="6662" max="6662" width="11.125" style="1" hidden="1"/>
    <col min="6663" max="6663" width="10.375" style="1" hidden="1"/>
    <col min="6664" max="6664" width="10.5" style="1" hidden="1"/>
    <col min="6665" max="6913" width="8" style="1" hidden="1"/>
    <col min="6914" max="6914" width="28.125" style="1" hidden="1"/>
    <col min="6915" max="6915" width="8.125" style="1" hidden="1"/>
    <col min="6916" max="6916" width="9.125" style="1" hidden="1"/>
    <col min="6917" max="6917" width="9.75" style="1" hidden="1"/>
    <col min="6918" max="6918" width="11.125" style="1" hidden="1"/>
    <col min="6919" max="6919" width="10.375" style="1" hidden="1"/>
    <col min="6920" max="6920" width="10.5" style="1" hidden="1"/>
    <col min="6921" max="7169" width="9" style="1" hidden="1"/>
    <col min="7170" max="7170" width="28.125" style="1" hidden="1"/>
    <col min="7171" max="7171" width="8.125" style="1" hidden="1"/>
    <col min="7172" max="7172" width="9.125" style="1" hidden="1"/>
    <col min="7173" max="7173" width="9.75" style="1" hidden="1"/>
    <col min="7174" max="7174" width="11.125" style="1" hidden="1"/>
    <col min="7175" max="7175" width="10.375" style="1" hidden="1"/>
    <col min="7176" max="7176" width="10.5" style="1" hidden="1"/>
    <col min="7177" max="7425" width="8" style="1" hidden="1"/>
    <col min="7426" max="7426" width="28.125" style="1" hidden="1"/>
    <col min="7427" max="7427" width="8.125" style="1" hidden="1"/>
    <col min="7428" max="7428" width="9.125" style="1" hidden="1"/>
    <col min="7429" max="7429" width="9.75" style="1" hidden="1"/>
    <col min="7430" max="7430" width="11.125" style="1" hidden="1"/>
    <col min="7431" max="7431" width="10.375" style="1" hidden="1"/>
    <col min="7432" max="7432" width="10.5" style="1" hidden="1"/>
    <col min="7433" max="7681" width="8" style="1" hidden="1"/>
    <col min="7682" max="7682" width="28.125" style="1" hidden="1"/>
    <col min="7683" max="7683" width="8.125" style="1" hidden="1"/>
    <col min="7684" max="7684" width="9.125" style="1" hidden="1"/>
    <col min="7685" max="7685" width="9.75" style="1" hidden="1"/>
    <col min="7686" max="7686" width="11.125" style="1" hidden="1"/>
    <col min="7687" max="7687" width="10.375" style="1" hidden="1"/>
    <col min="7688" max="7688" width="10.5" style="1" hidden="1"/>
    <col min="7689" max="7937" width="8" style="1" hidden="1"/>
    <col min="7938" max="7938" width="28.125" style="1" hidden="1"/>
    <col min="7939" max="7939" width="8.125" style="1" hidden="1"/>
    <col min="7940" max="7940" width="9.125" style="1" hidden="1"/>
    <col min="7941" max="7941" width="9.75" style="1" hidden="1"/>
    <col min="7942" max="7942" width="11.125" style="1" hidden="1"/>
    <col min="7943" max="7943" width="10.375" style="1" hidden="1"/>
    <col min="7944" max="7944" width="10.5" style="1" hidden="1"/>
    <col min="7945" max="8193" width="9" style="1" hidden="1"/>
    <col min="8194" max="8194" width="28.125" style="1" hidden="1"/>
    <col min="8195" max="8195" width="8.125" style="1" hidden="1"/>
    <col min="8196" max="8196" width="9.125" style="1" hidden="1"/>
    <col min="8197" max="8197" width="9.75" style="1" hidden="1"/>
    <col min="8198" max="8198" width="11.125" style="1" hidden="1"/>
    <col min="8199" max="8199" width="10.375" style="1" hidden="1"/>
    <col min="8200" max="8200" width="10.5" style="1" hidden="1"/>
    <col min="8201" max="8449" width="8" style="1" hidden="1"/>
    <col min="8450" max="8450" width="28.125" style="1" hidden="1"/>
    <col min="8451" max="8451" width="8.125" style="1" hidden="1"/>
    <col min="8452" max="8452" width="9.125" style="1" hidden="1"/>
    <col min="8453" max="8453" width="9.75" style="1" hidden="1"/>
    <col min="8454" max="8454" width="11.125" style="1" hidden="1"/>
    <col min="8455" max="8455" width="10.375" style="1" hidden="1"/>
    <col min="8456" max="8456" width="10.5" style="1" hidden="1"/>
    <col min="8457" max="8705" width="8" style="1" hidden="1"/>
    <col min="8706" max="8706" width="28.125" style="1" hidden="1"/>
    <col min="8707" max="8707" width="8.125" style="1" hidden="1"/>
    <col min="8708" max="8708" width="9.125" style="1" hidden="1"/>
    <col min="8709" max="8709" width="9.75" style="1" hidden="1"/>
    <col min="8710" max="8710" width="11.125" style="1" hidden="1"/>
    <col min="8711" max="8711" width="10.375" style="1" hidden="1"/>
    <col min="8712" max="8712" width="10.5" style="1" hidden="1"/>
    <col min="8713" max="8961" width="8" style="1" hidden="1"/>
    <col min="8962" max="8962" width="28.125" style="1" hidden="1"/>
    <col min="8963" max="8963" width="8.125" style="1" hidden="1"/>
    <col min="8964" max="8964" width="9.125" style="1" hidden="1"/>
    <col min="8965" max="8965" width="9.75" style="1" hidden="1"/>
    <col min="8966" max="8966" width="11.125" style="1" hidden="1"/>
    <col min="8967" max="8967" width="10.375" style="1" hidden="1"/>
    <col min="8968" max="8968" width="10.5" style="1" hidden="1"/>
    <col min="8969" max="9217" width="9" style="1" hidden="1"/>
    <col min="9218" max="9218" width="28.125" style="1" hidden="1"/>
    <col min="9219" max="9219" width="8.125" style="1" hidden="1"/>
    <col min="9220" max="9220" width="9.125" style="1" hidden="1"/>
    <col min="9221" max="9221" width="9.75" style="1" hidden="1"/>
    <col min="9222" max="9222" width="11.125" style="1" hidden="1"/>
    <col min="9223" max="9223" width="10.375" style="1" hidden="1"/>
    <col min="9224" max="9224" width="10.5" style="1" hidden="1"/>
    <col min="9225" max="9473" width="8" style="1" hidden="1"/>
    <col min="9474" max="9474" width="28.125" style="1" hidden="1"/>
    <col min="9475" max="9475" width="8.125" style="1" hidden="1"/>
    <col min="9476" max="9476" width="9.125" style="1" hidden="1"/>
    <col min="9477" max="9477" width="9.75" style="1" hidden="1"/>
    <col min="9478" max="9478" width="11.125" style="1" hidden="1"/>
    <col min="9479" max="9479" width="10.375" style="1" hidden="1"/>
    <col min="9480" max="9480" width="10.5" style="1" hidden="1"/>
    <col min="9481" max="9729" width="8" style="1" hidden="1"/>
    <col min="9730" max="9730" width="28.125" style="1" hidden="1"/>
    <col min="9731" max="9731" width="8.125" style="1" hidden="1"/>
    <col min="9732" max="9732" width="9.125" style="1" hidden="1"/>
    <col min="9733" max="9733" width="9.75" style="1" hidden="1"/>
    <col min="9734" max="9734" width="11.125" style="1" hidden="1"/>
    <col min="9735" max="9735" width="10.375" style="1" hidden="1"/>
    <col min="9736" max="9736" width="10.5" style="1" hidden="1"/>
    <col min="9737" max="9985" width="8" style="1" hidden="1"/>
    <col min="9986" max="9986" width="28.125" style="1" hidden="1"/>
    <col min="9987" max="9987" width="8.125" style="1" hidden="1"/>
    <col min="9988" max="9988" width="9.125" style="1" hidden="1"/>
    <col min="9989" max="9989" width="9.75" style="1" hidden="1"/>
    <col min="9990" max="9990" width="11.125" style="1" hidden="1"/>
    <col min="9991" max="9991" width="10.375" style="1" hidden="1"/>
    <col min="9992" max="9992" width="10.5" style="1" hidden="1"/>
    <col min="9993" max="10241" width="9" style="1" hidden="1"/>
    <col min="10242" max="10242" width="28.125" style="1" hidden="1"/>
    <col min="10243" max="10243" width="8.125" style="1" hidden="1"/>
    <col min="10244" max="10244" width="9.125" style="1" hidden="1"/>
    <col min="10245" max="10245" width="9.75" style="1" hidden="1"/>
    <col min="10246" max="10246" width="11.125" style="1" hidden="1"/>
    <col min="10247" max="10247" width="10.375" style="1" hidden="1"/>
    <col min="10248" max="10248" width="10.5" style="1" hidden="1"/>
    <col min="10249" max="10497" width="8" style="1" hidden="1"/>
    <col min="10498" max="10498" width="28.125" style="1" hidden="1"/>
    <col min="10499" max="10499" width="8.125" style="1" hidden="1"/>
    <col min="10500" max="10500" width="9.125" style="1" hidden="1"/>
    <col min="10501" max="10501" width="9.75" style="1" hidden="1"/>
    <col min="10502" max="10502" width="11.125" style="1" hidden="1"/>
    <col min="10503" max="10503" width="10.375" style="1" hidden="1"/>
    <col min="10504" max="10504" width="10.5" style="1" hidden="1"/>
    <col min="10505" max="10753" width="8" style="1" hidden="1"/>
    <col min="10754" max="10754" width="28.125" style="1" hidden="1"/>
    <col min="10755" max="10755" width="8.125" style="1" hidden="1"/>
    <col min="10756" max="10756" width="9.125" style="1" hidden="1"/>
    <col min="10757" max="10757" width="9.75" style="1" hidden="1"/>
    <col min="10758" max="10758" width="11.125" style="1" hidden="1"/>
    <col min="10759" max="10759" width="10.375" style="1" hidden="1"/>
    <col min="10760" max="10760" width="10.5" style="1" hidden="1"/>
    <col min="10761" max="11009" width="8" style="1" hidden="1"/>
    <col min="11010" max="11010" width="28.125" style="1" hidden="1"/>
    <col min="11011" max="11011" width="8.125" style="1" hidden="1"/>
    <col min="11012" max="11012" width="9.125" style="1" hidden="1"/>
    <col min="11013" max="11013" width="9.75" style="1" hidden="1"/>
    <col min="11014" max="11014" width="11.125" style="1" hidden="1"/>
    <col min="11015" max="11015" width="10.375" style="1" hidden="1"/>
    <col min="11016" max="11016" width="10.5" style="1" hidden="1"/>
    <col min="11017" max="11265" width="9" style="1" hidden="1"/>
    <col min="11266" max="11266" width="28.125" style="1" hidden="1"/>
    <col min="11267" max="11267" width="8.125" style="1" hidden="1"/>
    <col min="11268" max="11268" width="9.125" style="1" hidden="1"/>
    <col min="11269" max="11269" width="9.75" style="1" hidden="1"/>
    <col min="11270" max="11270" width="11.125" style="1" hidden="1"/>
    <col min="11271" max="11271" width="10.375" style="1" hidden="1"/>
    <col min="11272" max="11272" width="10.5" style="1" hidden="1"/>
    <col min="11273" max="11521" width="8" style="1" hidden="1"/>
    <col min="11522" max="11522" width="28.125" style="1" hidden="1"/>
    <col min="11523" max="11523" width="8.125" style="1" hidden="1"/>
    <col min="11524" max="11524" width="9.125" style="1" hidden="1"/>
    <col min="11525" max="11525" width="9.75" style="1" hidden="1"/>
    <col min="11526" max="11526" width="11.125" style="1" hidden="1"/>
    <col min="11527" max="11527" width="10.375" style="1" hidden="1"/>
    <col min="11528" max="11528" width="10.5" style="1" hidden="1"/>
    <col min="11529" max="11777" width="8" style="1" hidden="1"/>
    <col min="11778" max="11778" width="28.125" style="1" hidden="1"/>
    <col min="11779" max="11779" width="8.125" style="1" hidden="1"/>
    <col min="11780" max="11780" width="9.125" style="1" hidden="1"/>
    <col min="11781" max="11781" width="9.75" style="1" hidden="1"/>
    <col min="11782" max="11782" width="11.125" style="1" hidden="1"/>
    <col min="11783" max="11783" width="10.375" style="1" hidden="1"/>
    <col min="11784" max="11784" width="10.5" style="1" hidden="1"/>
    <col min="11785" max="12033" width="8" style="1" hidden="1"/>
    <col min="12034" max="12034" width="28.125" style="1" hidden="1"/>
    <col min="12035" max="12035" width="8.125" style="1" hidden="1"/>
    <col min="12036" max="12036" width="9.125" style="1" hidden="1"/>
    <col min="12037" max="12037" width="9.75" style="1" hidden="1"/>
    <col min="12038" max="12038" width="11.125" style="1" hidden="1"/>
    <col min="12039" max="12039" width="10.375" style="1" hidden="1"/>
    <col min="12040" max="12040" width="10.5" style="1" hidden="1"/>
    <col min="12041" max="12289" width="9" style="1" hidden="1"/>
    <col min="12290" max="12290" width="28.125" style="1" hidden="1"/>
    <col min="12291" max="12291" width="8.125" style="1" hidden="1"/>
    <col min="12292" max="12292" width="9.125" style="1" hidden="1"/>
    <col min="12293" max="12293" width="9.75" style="1" hidden="1"/>
    <col min="12294" max="12294" width="11.125" style="1" hidden="1"/>
    <col min="12295" max="12295" width="10.375" style="1" hidden="1"/>
    <col min="12296" max="12296" width="10.5" style="1" hidden="1"/>
    <col min="12297" max="12545" width="8" style="1" hidden="1"/>
    <col min="12546" max="12546" width="28.125" style="1" hidden="1"/>
    <col min="12547" max="12547" width="8.125" style="1" hidden="1"/>
    <col min="12548" max="12548" width="9.125" style="1" hidden="1"/>
    <col min="12549" max="12549" width="9.75" style="1" hidden="1"/>
    <col min="12550" max="12550" width="11.125" style="1" hidden="1"/>
    <col min="12551" max="12551" width="10.375" style="1" hidden="1"/>
    <col min="12552" max="12552" width="10.5" style="1" hidden="1"/>
    <col min="12553" max="12801" width="8" style="1" hidden="1"/>
    <col min="12802" max="12802" width="28.125" style="1" hidden="1"/>
    <col min="12803" max="12803" width="8.125" style="1" hidden="1"/>
    <col min="12804" max="12804" width="9.125" style="1" hidden="1"/>
    <col min="12805" max="12805" width="9.75" style="1" hidden="1"/>
    <col min="12806" max="12806" width="11.125" style="1" hidden="1"/>
    <col min="12807" max="12807" width="10.375" style="1" hidden="1"/>
    <col min="12808" max="12808" width="10.5" style="1" hidden="1"/>
    <col min="12809" max="13057" width="8" style="1" hidden="1"/>
    <col min="13058" max="13058" width="28.125" style="1" hidden="1"/>
    <col min="13059" max="13059" width="8.125" style="1" hidden="1"/>
    <col min="13060" max="13060" width="9.125" style="1" hidden="1"/>
    <col min="13061" max="13061" width="9.75" style="1" hidden="1"/>
    <col min="13062" max="13062" width="11.125" style="1" hidden="1"/>
    <col min="13063" max="13063" width="10.375" style="1" hidden="1"/>
    <col min="13064" max="13064" width="10.5" style="1" hidden="1"/>
    <col min="13065" max="13313" width="9" style="1" hidden="1"/>
    <col min="13314" max="13314" width="28.125" style="1" hidden="1"/>
    <col min="13315" max="13315" width="8.125" style="1" hidden="1"/>
    <col min="13316" max="13316" width="9.125" style="1" hidden="1"/>
    <col min="13317" max="13317" width="9.75" style="1" hidden="1"/>
    <col min="13318" max="13318" width="11.125" style="1" hidden="1"/>
    <col min="13319" max="13319" width="10.375" style="1" hidden="1"/>
    <col min="13320" max="13320" width="10.5" style="1" hidden="1"/>
    <col min="13321" max="13569" width="8" style="1" hidden="1"/>
    <col min="13570" max="13570" width="28.125" style="1" hidden="1"/>
    <col min="13571" max="13571" width="8.125" style="1" hidden="1"/>
    <col min="13572" max="13572" width="9.125" style="1" hidden="1"/>
    <col min="13573" max="13573" width="9.75" style="1" hidden="1"/>
    <col min="13574" max="13574" width="11.125" style="1" hidden="1"/>
    <col min="13575" max="13575" width="10.375" style="1" hidden="1"/>
    <col min="13576" max="13576" width="10.5" style="1" hidden="1"/>
    <col min="13577" max="13825" width="8" style="1" hidden="1"/>
    <col min="13826" max="13826" width="28.125" style="1" hidden="1"/>
    <col min="13827" max="13827" width="8.125" style="1" hidden="1"/>
    <col min="13828" max="13828" width="9.125" style="1" hidden="1"/>
    <col min="13829" max="13829" width="9.75" style="1" hidden="1"/>
    <col min="13830" max="13830" width="11.125" style="1" hidden="1"/>
    <col min="13831" max="13831" width="10.375" style="1" hidden="1"/>
    <col min="13832" max="13832" width="10.5" style="1" hidden="1"/>
    <col min="13833" max="14081" width="8" style="1" hidden="1"/>
    <col min="14082" max="14082" width="28.125" style="1" hidden="1"/>
    <col min="14083" max="14083" width="8.125" style="1" hidden="1"/>
    <col min="14084" max="14084" width="9.125" style="1" hidden="1"/>
    <col min="14085" max="14085" width="9.75" style="1" hidden="1"/>
    <col min="14086" max="14086" width="11.125" style="1" hidden="1"/>
    <col min="14087" max="14087" width="10.375" style="1" hidden="1"/>
    <col min="14088" max="14088" width="10.5" style="1" hidden="1"/>
    <col min="14089" max="14337" width="9" style="1" hidden="1"/>
    <col min="14338" max="14338" width="28.125" style="1" hidden="1"/>
    <col min="14339" max="14339" width="8.125" style="1" hidden="1"/>
    <col min="14340" max="14340" width="9.125" style="1" hidden="1"/>
    <col min="14341" max="14341" width="9.75" style="1" hidden="1"/>
    <col min="14342" max="14342" width="11.125" style="1" hidden="1"/>
    <col min="14343" max="14343" width="10.375" style="1" hidden="1"/>
    <col min="14344" max="14344" width="10.5" style="1" hidden="1"/>
    <col min="14345" max="14593" width="8" style="1" hidden="1"/>
    <col min="14594" max="14594" width="28.125" style="1" hidden="1"/>
    <col min="14595" max="14595" width="8.125" style="1" hidden="1"/>
    <col min="14596" max="14596" width="9.125" style="1" hidden="1"/>
    <col min="14597" max="14597" width="9.75" style="1" hidden="1"/>
    <col min="14598" max="14598" width="11.125" style="1" hidden="1"/>
    <col min="14599" max="14599" width="10.375" style="1" hidden="1"/>
    <col min="14600" max="14600" width="10.5" style="1" hidden="1"/>
    <col min="14601" max="14849" width="8" style="1" hidden="1"/>
    <col min="14850" max="14850" width="28.125" style="1" hidden="1"/>
    <col min="14851" max="14851" width="8.125" style="1" hidden="1"/>
    <col min="14852" max="14852" width="9.125" style="1" hidden="1"/>
    <col min="14853" max="14853" width="9.75" style="1" hidden="1"/>
    <col min="14854" max="14854" width="11.125" style="1" hidden="1"/>
    <col min="14855" max="14855" width="10.375" style="1" hidden="1"/>
    <col min="14856" max="14856" width="10.5" style="1" hidden="1"/>
    <col min="14857" max="15105" width="8" style="1" hidden="1"/>
    <col min="15106" max="15106" width="28.125" style="1" hidden="1"/>
    <col min="15107" max="15107" width="8.125" style="1" hidden="1"/>
    <col min="15108" max="15108" width="9.125" style="1" hidden="1"/>
    <col min="15109" max="15109" width="9.75" style="1" hidden="1"/>
    <col min="15110" max="15110" width="11.125" style="1" hidden="1"/>
    <col min="15111" max="15111" width="10.375" style="1" hidden="1"/>
    <col min="15112" max="15112" width="10.5" style="1" hidden="1"/>
    <col min="15113" max="15361" width="9" style="1" hidden="1"/>
    <col min="15362" max="15362" width="28.125" style="1" hidden="1"/>
    <col min="15363" max="15363" width="8.125" style="1" hidden="1"/>
    <col min="15364" max="15364" width="9.125" style="1" hidden="1"/>
    <col min="15365" max="15365" width="9.75" style="1" hidden="1"/>
    <col min="15366" max="15366" width="11.125" style="1" hidden="1"/>
    <col min="15367" max="15367" width="10.375" style="1" hidden="1"/>
    <col min="15368" max="15368" width="10.5" style="1" hidden="1"/>
    <col min="15369" max="15617" width="8" style="1" hidden="1"/>
    <col min="15618" max="15618" width="28.125" style="1" hidden="1"/>
    <col min="15619" max="15619" width="8.125" style="1" hidden="1"/>
    <col min="15620" max="15620" width="9.125" style="1" hidden="1"/>
    <col min="15621" max="15621" width="9.75" style="1" hidden="1"/>
    <col min="15622" max="15622" width="11.125" style="1" hidden="1"/>
    <col min="15623" max="15623" width="10.375" style="1" hidden="1"/>
    <col min="15624" max="15624" width="10.5" style="1" hidden="1"/>
    <col min="15625" max="15873" width="8" style="1" hidden="1"/>
    <col min="15874" max="15874" width="28.125" style="1" hidden="1"/>
    <col min="15875" max="15875" width="8.125" style="1" hidden="1"/>
    <col min="15876" max="15876" width="9.125" style="1" hidden="1"/>
    <col min="15877" max="15877" width="9.75" style="1" hidden="1"/>
    <col min="15878" max="15878" width="11.125" style="1" hidden="1"/>
    <col min="15879" max="15879" width="10.375" style="1" hidden="1"/>
    <col min="15880" max="15880" width="10.5" style="1" hidden="1"/>
    <col min="15881" max="16129" width="8" style="1" hidden="1"/>
    <col min="16130" max="16130" width="28.125" style="1" hidden="1"/>
    <col min="16131" max="16131" width="8.125" style="1" hidden="1"/>
    <col min="16132" max="16132" width="9.125" style="1" hidden="1"/>
    <col min="16133" max="16133" width="9.75" style="1" hidden="1"/>
    <col min="16134" max="16134" width="11.125" style="1" hidden="1"/>
    <col min="16135" max="16135" width="10.375" style="1" hidden="1"/>
    <col min="16136" max="16136" width="10.5" style="1" hidden="1"/>
    <col min="16137" max="16384" width="9" style="1" hidden="1"/>
  </cols>
  <sheetData>
    <row r="1" spans="2:17" ht="15.95" customHeight="1">
      <c r="B1" s="218"/>
      <c r="C1" s="219"/>
      <c r="E1" s="137"/>
      <c r="F1" s="138"/>
      <c r="G1" s="138"/>
      <c r="H1" s="138"/>
    </row>
    <row r="2" spans="2:17" ht="21.75" customHeight="1">
      <c r="B2" s="317" t="s">
        <v>815</v>
      </c>
      <c r="C2" s="317"/>
      <c r="D2" s="317"/>
      <c r="E2" s="317"/>
      <c r="F2" s="317"/>
      <c r="G2" s="138"/>
      <c r="H2" s="138"/>
      <c r="J2" s="139" t="s">
        <v>620</v>
      </c>
    </row>
    <row r="3" spans="2:17" ht="16.5" customHeight="1">
      <c r="B3" s="205"/>
      <c r="C3" s="206"/>
      <c r="D3" s="162"/>
      <c r="E3" s="149"/>
      <c r="F3" s="207"/>
      <c r="G3" s="143"/>
      <c r="H3" s="143"/>
      <c r="I3" s="162"/>
      <c r="J3" s="326" t="s">
        <v>3</v>
      </c>
      <c r="K3" s="326"/>
      <c r="L3" s="326"/>
      <c r="M3" s="326"/>
      <c r="N3" s="326"/>
      <c r="O3" s="326"/>
      <c r="P3" s="326"/>
      <c r="Q3" s="326"/>
    </row>
    <row r="4" spans="2:17" ht="16.5" customHeight="1">
      <c r="B4" s="141" t="s">
        <v>364</v>
      </c>
      <c r="C4" s="141" t="s">
        <v>372</v>
      </c>
      <c r="D4" s="142" t="s">
        <v>10</v>
      </c>
      <c r="E4" s="142" t="s">
        <v>614</v>
      </c>
      <c r="F4" s="142" t="s">
        <v>613</v>
      </c>
      <c r="G4" s="143"/>
      <c r="H4" s="244"/>
      <c r="I4" s="327" t="s">
        <v>631</v>
      </c>
      <c r="J4" s="208"/>
      <c r="K4" s="209">
        <f>N4*0.7</f>
        <v>2.8</v>
      </c>
      <c r="L4" s="209">
        <f>N4*0.8</f>
        <v>3.2</v>
      </c>
      <c r="M4" s="209">
        <f>N4*0.9</f>
        <v>3.6</v>
      </c>
      <c r="N4" s="209">
        <f>D5</f>
        <v>4</v>
      </c>
      <c r="O4" s="209">
        <f>N4*1.1</f>
        <v>4.4000000000000004</v>
      </c>
      <c r="P4" s="209">
        <f>N4*1.2</f>
        <v>4.8</v>
      </c>
      <c r="Q4" s="210">
        <f>N4*1.3</f>
        <v>5.2</v>
      </c>
    </row>
    <row r="5" spans="2:17" ht="16.5" customHeight="1">
      <c r="B5" s="144" t="s">
        <v>817</v>
      </c>
      <c r="C5" s="145" t="s">
        <v>611</v>
      </c>
      <c r="D5" s="29">
        <v>4</v>
      </c>
      <c r="E5" s="28">
        <v>175</v>
      </c>
      <c r="F5" s="146">
        <f>D5*E5</f>
        <v>700</v>
      </c>
      <c r="G5" s="137"/>
      <c r="H5" s="138"/>
      <c r="I5" s="327"/>
      <c r="J5" s="211">
        <f>J8*0.7</f>
        <v>122.49999999999999</v>
      </c>
      <c r="K5" s="34">
        <f t="shared" ref="K5:Q11" si="0">(K$4*$J5+$F$6)-$F$37+$F$34+$F$25-$F$31+(K$4*$J5+$F$6)*$E$31</f>
        <v>-195.02042486254521</v>
      </c>
      <c r="L5" s="34">
        <f t="shared" si="0"/>
        <v>-145.04042486254517</v>
      </c>
      <c r="M5" s="34">
        <f t="shared" si="0"/>
        <v>-95.060424862545233</v>
      </c>
      <c r="N5" s="34">
        <f t="shared" si="0"/>
        <v>-45.080424862545229</v>
      </c>
      <c r="O5" s="34">
        <f t="shared" si="0"/>
        <v>4.8995751374548302</v>
      </c>
      <c r="P5" s="34">
        <f t="shared" si="0"/>
        <v>54.879575137454715</v>
      </c>
      <c r="Q5" s="34">
        <f t="shared" si="0"/>
        <v>104.85957513745483</v>
      </c>
    </row>
    <row r="6" spans="2:17" ht="16.5" customHeight="1">
      <c r="B6" s="144" t="s">
        <v>343</v>
      </c>
      <c r="C6" s="206"/>
      <c r="D6" s="10">
        <v>0</v>
      </c>
      <c r="E6" s="15">
        <v>0</v>
      </c>
      <c r="F6" s="147">
        <f>D6*E6</f>
        <v>0</v>
      </c>
      <c r="G6" s="137"/>
      <c r="H6" s="138"/>
      <c r="I6" s="327"/>
      <c r="J6" s="211">
        <f>J8*0.8</f>
        <v>140</v>
      </c>
      <c r="K6" s="34">
        <f t="shared" si="0"/>
        <v>-145.04042486254517</v>
      </c>
      <c r="L6" s="34">
        <f t="shared" si="0"/>
        <v>-87.920424862545161</v>
      </c>
      <c r="M6" s="34">
        <f t="shared" si="0"/>
        <v>-30.800424862545171</v>
      </c>
      <c r="N6" s="34">
        <f t="shared" si="0"/>
        <v>26.319575137454834</v>
      </c>
      <c r="O6" s="34">
        <f t="shared" si="0"/>
        <v>83.439575137454824</v>
      </c>
      <c r="P6" s="34">
        <f t="shared" si="0"/>
        <v>140.55957513745483</v>
      </c>
      <c r="Q6" s="34">
        <f t="shared" si="0"/>
        <v>197.67957513745483</v>
      </c>
    </row>
    <row r="7" spans="2:17" ht="16.5" customHeight="1">
      <c r="B7" s="148" t="s">
        <v>367</v>
      </c>
      <c r="C7" s="149"/>
      <c r="D7" s="153"/>
      <c r="E7" s="150"/>
      <c r="F7" s="151">
        <f>SUM(F5:F6)</f>
        <v>700</v>
      </c>
      <c r="G7" s="137"/>
      <c r="H7" s="137"/>
      <c r="I7" s="327"/>
      <c r="J7" s="211">
        <f>J8*0.9</f>
        <v>157.5</v>
      </c>
      <c r="K7" s="34">
        <f t="shared" si="0"/>
        <v>-95.060424862545176</v>
      </c>
      <c r="L7" s="34">
        <f t="shared" si="0"/>
        <v>-30.800424862545171</v>
      </c>
      <c r="M7" s="34">
        <f t="shared" si="0"/>
        <v>33.459575137454834</v>
      </c>
      <c r="N7" s="34">
        <f t="shared" si="0"/>
        <v>97.719575137454825</v>
      </c>
      <c r="O7" s="34">
        <f t="shared" si="0"/>
        <v>161.97957513745484</v>
      </c>
      <c r="P7" s="34">
        <f t="shared" si="0"/>
        <v>226.23957513745484</v>
      </c>
      <c r="Q7" s="34">
        <f t="shared" si="0"/>
        <v>290.49957513745483</v>
      </c>
    </row>
    <row r="8" spans="2:17" ht="16.5" customHeight="1">
      <c r="B8" s="152"/>
      <c r="C8" s="149"/>
      <c r="D8" s="153"/>
      <c r="E8" s="149"/>
      <c r="F8" s="149"/>
      <c r="G8" s="137"/>
      <c r="H8" s="137"/>
      <c r="I8" s="327"/>
      <c r="J8" s="211">
        <f>E5</f>
        <v>175</v>
      </c>
      <c r="K8" s="34">
        <f t="shared" si="0"/>
        <v>-45.080424862545229</v>
      </c>
      <c r="L8" s="34">
        <f t="shared" si="0"/>
        <v>26.319575137454834</v>
      </c>
      <c r="M8" s="34">
        <f t="shared" si="0"/>
        <v>97.719575137454825</v>
      </c>
      <c r="N8" s="34">
        <f t="shared" si="0"/>
        <v>169.11957513745483</v>
      </c>
      <c r="O8" s="34">
        <f t="shared" si="0"/>
        <v>240.51957513745495</v>
      </c>
      <c r="P8" s="34">
        <f t="shared" si="0"/>
        <v>311.91957513745484</v>
      </c>
      <c r="Q8" s="34">
        <f t="shared" si="0"/>
        <v>383.31957513745482</v>
      </c>
    </row>
    <row r="9" spans="2:17" ht="16.5" customHeight="1">
      <c r="B9" s="154" t="s">
        <v>371</v>
      </c>
      <c r="C9" s="141" t="s">
        <v>372</v>
      </c>
      <c r="D9" s="142" t="s">
        <v>10</v>
      </c>
      <c r="E9" s="142" t="s">
        <v>614</v>
      </c>
      <c r="F9" s="142" t="s">
        <v>613</v>
      </c>
      <c r="G9" s="155"/>
      <c r="H9" s="155"/>
      <c r="I9" s="327"/>
      <c r="J9" s="211">
        <f>J8*1.1</f>
        <v>192.50000000000003</v>
      </c>
      <c r="K9" s="34">
        <f t="shared" si="0"/>
        <v>4.8995751374548302</v>
      </c>
      <c r="L9" s="34">
        <f t="shared" si="0"/>
        <v>83.439575137454952</v>
      </c>
      <c r="M9" s="34">
        <f t="shared" si="0"/>
        <v>161.97957513745496</v>
      </c>
      <c r="N9" s="34">
        <f t="shared" si="0"/>
        <v>240.51957513745495</v>
      </c>
      <c r="O9" s="34">
        <f t="shared" si="0"/>
        <v>319.05957513745506</v>
      </c>
      <c r="P9" s="34">
        <f t="shared" si="0"/>
        <v>397.59957513745496</v>
      </c>
      <c r="Q9" s="34">
        <f t="shared" si="0"/>
        <v>476.13957513745504</v>
      </c>
    </row>
    <row r="10" spans="2:17" ht="16.5" customHeight="1">
      <c r="B10" s="156" t="s">
        <v>11</v>
      </c>
      <c r="C10" s="145" t="s">
        <v>609</v>
      </c>
      <c r="D10" s="25">
        <v>0</v>
      </c>
      <c r="E10" s="15">
        <v>0</v>
      </c>
      <c r="F10" s="267">
        <f>D10*E10</f>
        <v>0</v>
      </c>
      <c r="G10" s="137"/>
      <c r="H10" s="137"/>
      <c r="I10" s="327"/>
      <c r="J10" s="211">
        <f>J8*1.2</f>
        <v>210</v>
      </c>
      <c r="K10" s="34">
        <f t="shared" si="0"/>
        <v>54.879575137454829</v>
      </c>
      <c r="L10" s="34">
        <f t="shared" si="0"/>
        <v>140.55957513745483</v>
      </c>
      <c r="M10" s="34">
        <f t="shared" si="0"/>
        <v>226.23957513745484</v>
      </c>
      <c r="N10" s="34">
        <f t="shared" si="0"/>
        <v>311.91957513745484</v>
      </c>
      <c r="O10" s="34">
        <f t="shared" si="0"/>
        <v>397.59957513745496</v>
      </c>
      <c r="P10" s="34">
        <f t="shared" si="0"/>
        <v>483.27957513745486</v>
      </c>
      <c r="Q10" s="34">
        <f t="shared" si="0"/>
        <v>568.95957513745486</v>
      </c>
    </row>
    <row r="11" spans="2:17" ht="16.5" customHeight="1">
      <c r="B11" s="156" t="s">
        <v>812</v>
      </c>
      <c r="C11" s="145"/>
      <c r="D11" s="149"/>
      <c r="E11" s="150"/>
      <c r="F11" s="267">
        <f>SUMPRODUCT(D12:D15,E12:E15)</f>
        <v>120.5</v>
      </c>
      <c r="G11" s="137"/>
      <c r="H11" s="137"/>
      <c r="I11" s="327"/>
      <c r="J11" s="212">
        <f>J8*1.3</f>
        <v>227.5</v>
      </c>
      <c r="K11" s="34">
        <f t="shared" si="0"/>
        <v>104.85957513745483</v>
      </c>
      <c r="L11" s="34">
        <f t="shared" si="0"/>
        <v>197.67957513745483</v>
      </c>
      <c r="M11" s="34">
        <f t="shared" si="0"/>
        <v>290.49957513745483</v>
      </c>
      <c r="N11" s="34">
        <f t="shared" si="0"/>
        <v>383.31957513745482</v>
      </c>
      <c r="O11" s="34">
        <f t="shared" si="0"/>
        <v>476.13957513745493</v>
      </c>
      <c r="P11" s="34">
        <f t="shared" si="0"/>
        <v>568.95957513745486</v>
      </c>
      <c r="Q11" s="34">
        <f t="shared" si="0"/>
        <v>661.7795751374548</v>
      </c>
    </row>
    <row r="12" spans="2:17" ht="16.5" customHeight="1">
      <c r="B12" s="157" t="s">
        <v>12</v>
      </c>
      <c r="C12" s="145" t="s">
        <v>609</v>
      </c>
      <c r="D12" s="27">
        <v>0</v>
      </c>
      <c r="E12" s="150">
        <f>Inputs!D6</f>
        <v>0.7</v>
      </c>
      <c r="F12" s="267"/>
      <c r="G12" s="137"/>
      <c r="H12" s="137"/>
      <c r="I12" s="158"/>
      <c r="J12" s="159"/>
      <c r="K12" s="4"/>
      <c r="L12" s="4"/>
      <c r="M12" s="4"/>
      <c r="N12" s="4"/>
      <c r="O12" s="4"/>
      <c r="P12" s="4"/>
      <c r="Q12" s="4"/>
    </row>
    <row r="13" spans="2:17" ht="16.5" customHeight="1">
      <c r="B13" s="157" t="s">
        <v>13</v>
      </c>
      <c r="C13" s="145" t="s">
        <v>609</v>
      </c>
      <c r="D13" s="27">
        <v>50</v>
      </c>
      <c r="E13" s="150">
        <f>Inputs!D8</f>
        <v>0.73</v>
      </c>
      <c r="F13" s="267"/>
      <c r="G13" s="137"/>
      <c r="H13" s="137"/>
      <c r="I13" s="4"/>
      <c r="J13" s="160" t="s">
        <v>605</v>
      </c>
      <c r="K13" s="4"/>
      <c r="L13" s="4"/>
      <c r="M13" s="4"/>
      <c r="N13" s="4"/>
      <c r="O13" s="4"/>
      <c r="P13" s="4"/>
      <c r="Q13" s="4"/>
    </row>
    <row r="14" spans="2:17" ht="16.5" customHeight="1">
      <c r="B14" s="157" t="s">
        <v>5</v>
      </c>
      <c r="C14" s="145" t="s">
        <v>609</v>
      </c>
      <c r="D14" s="27">
        <v>200</v>
      </c>
      <c r="E14" s="150">
        <f>Inputs!D9</f>
        <v>0.42</v>
      </c>
      <c r="F14" s="267"/>
      <c r="G14" s="137"/>
      <c r="H14" s="137"/>
      <c r="I14" s="4"/>
      <c r="J14" s="160" t="s">
        <v>606</v>
      </c>
      <c r="K14" s="4"/>
      <c r="L14" s="4"/>
      <c r="M14" s="4"/>
      <c r="N14" s="4"/>
      <c r="O14" s="4"/>
      <c r="P14" s="4"/>
      <c r="Q14" s="4"/>
    </row>
    <row r="15" spans="2:17" ht="16.5" customHeight="1">
      <c r="B15" s="157" t="s">
        <v>6</v>
      </c>
      <c r="C15" s="145" t="s">
        <v>611</v>
      </c>
      <c r="D15" s="27">
        <v>0</v>
      </c>
      <c r="E15" s="150">
        <v>0</v>
      </c>
      <c r="F15" s="268"/>
      <c r="G15" s="137"/>
      <c r="H15" s="137"/>
      <c r="I15" s="4"/>
      <c r="J15" s="160" t="s">
        <v>621</v>
      </c>
      <c r="K15" s="4"/>
      <c r="L15" s="4"/>
      <c r="M15" s="4"/>
      <c r="N15" s="4"/>
      <c r="O15" s="4"/>
      <c r="P15" s="4"/>
      <c r="Q15" s="4"/>
    </row>
    <row r="16" spans="2:17" ht="16.5" customHeight="1">
      <c r="B16" s="156" t="s">
        <v>813</v>
      </c>
      <c r="C16" s="145"/>
      <c r="D16" s="269"/>
      <c r="E16" s="150"/>
      <c r="F16" s="146">
        <f>SUMPRODUCT(D17:D18,E17:E18)</f>
        <v>33.71</v>
      </c>
      <c r="G16" s="137"/>
      <c r="H16" s="138"/>
    </row>
    <row r="17" spans="2:8" ht="16.5" customHeight="1">
      <c r="B17" s="156" t="s">
        <v>799</v>
      </c>
      <c r="C17" s="145" t="s">
        <v>589</v>
      </c>
      <c r="D17" s="11">
        <v>1</v>
      </c>
      <c r="E17" s="262">
        <v>33.71</v>
      </c>
      <c r="F17" s="146"/>
      <c r="G17" s="137"/>
      <c r="H17" s="138"/>
    </row>
    <row r="18" spans="2:8" ht="16.5" customHeight="1">
      <c r="B18" s="156" t="s">
        <v>800</v>
      </c>
      <c r="C18" s="145" t="s">
        <v>589</v>
      </c>
      <c r="D18" s="11">
        <v>0</v>
      </c>
      <c r="E18" s="262">
        <v>56.55</v>
      </c>
      <c r="F18" s="146"/>
      <c r="G18" s="137"/>
      <c r="H18" s="138"/>
    </row>
    <row r="19" spans="2:8" ht="16.5" customHeight="1">
      <c r="B19" s="156" t="s">
        <v>556</v>
      </c>
      <c r="C19" s="145" t="s">
        <v>589</v>
      </c>
      <c r="D19" s="149"/>
      <c r="E19" s="150"/>
      <c r="F19" s="15">
        <v>15</v>
      </c>
      <c r="G19" s="137"/>
      <c r="H19" s="138"/>
    </row>
    <row r="20" spans="2:8" ht="16.5" customHeight="1">
      <c r="B20" s="156" t="s">
        <v>14</v>
      </c>
      <c r="C20" s="145" t="s">
        <v>589</v>
      </c>
      <c r="D20" s="149"/>
      <c r="E20" s="150"/>
      <c r="F20" s="15">
        <v>0</v>
      </c>
      <c r="G20" s="137"/>
      <c r="H20" s="138"/>
    </row>
    <row r="21" spans="2:8" ht="16.5" customHeight="1">
      <c r="B21" s="156" t="s">
        <v>15</v>
      </c>
      <c r="C21" s="145" t="s">
        <v>589</v>
      </c>
      <c r="D21" s="149"/>
      <c r="E21" s="150"/>
      <c r="F21" s="146">
        <f>G53</f>
        <v>56.741999999999997</v>
      </c>
      <c r="G21" s="137"/>
      <c r="H21" s="138"/>
    </row>
    <row r="22" spans="2:8" ht="16.5" customHeight="1">
      <c r="B22" s="156" t="s">
        <v>607</v>
      </c>
      <c r="C22" s="145" t="s">
        <v>590</v>
      </c>
      <c r="D22" s="149">
        <f>F67</f>
        <v>1.4800191230338289</v>
      </c>
      <c r="E22" s="150">
        <f>Inputs!D4</f>
        <v>22</v>
      </c>
      <c r="F22" s="146">
        <f>E22*D22</f>
        <v>32.560420706744239</v>
      </c>
      <c r="G22" s="137"/>
      <c r="H22" s="137"/>
    </row>
    <row r="23" spans="2:8" ht="16.5" customHeight="1">
      <c r="B23" s="156" t="s">
        <v>548</v>
      </c>
      <c r="C23" s="145" t="s">
        <v>616</v>
      </c>
      <c r="D23" s="149">
        <f>E67</f>
        <v>6.1443291316526603</v>
      </c>
      <c r="E23" s="150">
        <f>Inputs!D5</f>
        <v>2.9</v>
      </c>
      <c r="F23" s="146">
        <f>D23*E23</f>
        <v>17.818554481792713</v>
      </c>
      <c r="G23" s="137"/>
      <c r="H23" s="137"/>
    </row>
    <row r="24" spans="2:8" ht="16.5" customHeight="1">
      <c r="B24" s="156" t="s">
        <v>16</v>
      </c>
      <c r="C24" s="145" t="s">
        <v>589</v>
      </c>
      <c r="D24" s="162"/>
      <c r="E24" s="150"/>
      <c r="F24" s="146">
        <f>G67-F23-F22</f>
        <v>44.420383184550445</v>
      </c>
      <c r="G24" s="137"/>
      <c r="H24" s="137"/>
    </row>
    <row r="25" spans="2:8" ht="16.5" customHeight="1">
      <c r="B25" s="156" t="s">
        <v>608</v>
      </c>
      <c r="C25" s="160" t="s">
        <v>612</v>
      </c>
      <c r="E25" s="26">
        <v>0.03</v>
      </c>
      <c r="F25" s="146">
        <f>E25*F7</f>
        <v>21</v>
      </c>
      <c r="G25" s="137"/>
      <c r="H25" s="138"/>
    </row>
    <row r="26" spans="2:8" ht="16.5" customHeight="1">
      <c r="B26" s="156" t="s">
        <v>17</v>
      </c>
      <c r="C26" s="145" t="s">
        <v>589</v>
      </c>
      <c r="D26" s="149"/>
      <c r="E26" s="153"/>
      <c r="F26" s="15">
        <v>0</v>
      </c>
      <c r="G26" s="137"/>
      <c r="H26" s="137"/>
    </row>
    <row r="27" spans="2:8" ht="16.5" customHeight="1">
      <c r="B27" s="156" t="s">
        <v>7</v>
      </c>
      <c r="C27" s="145" t="s">
        <v>617</v>
      </c>
      <c r="D27" s="149">
        <f>SUM(F10:F26)/2</f>
        <v>170.87567918654372</v>
      </c>
      <c r="E27" s="164">
        <f>Inputs!D11</f>
        <v>7.2499999999999995E-2</v>
      </c>
      <c r="F27" s="147">
        <f>E27*D27</f>
        <v>12.388486741024419</v>
      </c>
      <c r="G27" s="137"/>
      <c r="H27" s="137"/>
    </row>
    <row r="28" spans="2:8" ht="16.5" customHeight="1">
      <c r="B28" s="148" t="s">
        <v>368</v>
      </c>
      <c r="C28" s="138"/>
      <c r="D28" s="165"/>
      <c r="E28" s="149"/>
      <c r="F28" s="151">
        <f>SUM(F10:F27)</f>
        <v>354.13984511411184</v>
      </c>
      <c r="G28" s="137"/>
      <c r="H28" s="137"/>
    </row>
    <row r="29" spans="2:8" ht="16.5" customHeight="1">
      <c r="B29" s="152"/>
      <c r="C29" s="138"/>
      <c r="D29" s="165"/>
      <c r="E29" s="149"/>
      <c r="F29" s="167"/>
      <c r="G29" s="137"/>
      <c r="H29" s="137"/>
    </row>
    <row r="30" spans="2:8" ht="16.5" customHeight="1">
      <c r="B30" s="154" t="s">
        <v>557</v>
      </c>
      <c r="C30" s="141" t="s">
        <v>372</v>
      </c>
      <c r="D30" s="142" t="s">
        <v>10</v>
      </c>
      <c r="E30" s="142" t="s">
        <v>614</v>
      </c>
      <c r="F30" s="142" t="s">
        <v>613</v>
      </c>
      <c r="G30" s="138"/>
      <c r="H30" s="155"/>
    </row>
    <row r="31" spans="2:8" ht="16.5" customHeight="1">
      <c r="B31" s="156" t="s">
        <v>8</v>
      </c>
      <c r="C31" s="213" t="s">
        <v>612</v>
      </c>
      <c r="E31" s="26">
        <v>0.02</v>
      </c>
      <c r="F31" s="146">
        <f>E31*F7</f>
        <v>14</v>
      </c>
      <c r="G31" s="137"/>
      <c r="H31" s="138"/>
    </row>
    <row r="32" spans="2:8" ht="16.5" customHeight="1">
      <c r="B32" s="156" t="s">
        <v>552</v>
      </c>
      <c r="C32" s="145" t="s">
        <v>589</v>
      </c>
      <c r="D32" s="165"/>
      <c r="E32" s="149"/>
      <c r="F32" s="146">
        <f>H67</f>
        <v>98.088249469389908</v>
      </c>
      <c r="G32" s="137"/>
      <c r="H32" s="137"/>
    </row>
    <row r="33" spans="2:8" ht="16.5" customHeight="1">
      <c r="B33" s="156" t="s">
        <v>615</v>
      </c>
      <c r="C33" s="145" t="s">
        <v>589</v>
      </c>
      <c r="D33" s="165"/>
      <c r="E33" s="149"/>
      <c r="F33" s="146">
        <f>'Alfalfa establishment'!F74/4</f>
        <v>85.652330279043454</v>
      </c>
      <c r="G33" s="137"/>
      <c r="H33" s="137"/>
    </row>
    <row r="34" spans="2:8" ht="16.5" customHeight="1">
      <c r="B34" s="156" t="s">
        <v>18</v>
      </c>
      <c r="C34" s="145" t="s">
        <v>589</v>
      </c>
      <c r="D34" s="165"/>
      <c r="E34" s="149"/>
      <c r="F34" s="263">
        <v>130</v>
      </c>
      <c r="H34" s="138"/>
    </row>
    <row r="35" spans="2:8" ht="16.5" customHeight="1">
      <c r="B35" s="148" t="s">
        <v>369</v>
      </c>
      <c r="C35" s="149"/>
      <c r="D35" s="153"/>
      <c r="E35" s="149"/>
      <c r="F35" s="151">
        <f>SUM(F31:F34)</f>
        <v>327.74057974843333</v>
      </c>
      <c r="G35" s="137"/>
      <c r="H35" s="137"/>
    </row>
    <row r="36" spans="2:8" ht="16.5" customHeight="1">
      <c r="B36" s="152"/>
      <c r="C36" s="149"/>
      <c r="D36" s="153"/>
      <c r="E36" s="149"/>
      <c r="F36" s="163"/>
      <c r="G36" s="137"/>
      <c r="H36" s="137"/>
    </row>
    <row r="37" spans="2:8" ht="16.5" customHeight="1">
      <c r="B37" s="148" t="s">
        <v>370</v>
      </c>
      <c r="C37" s="149"/>
      <c r="D37" s="153"/>
      <c r="E37" s="153"/>
      <c r="F37" s="151">
        <f>F28+F35</f>
        <v>681.88042486254517</v>
      </c>
      <c r="G37" s="155"/>
      <c r="H37" s="155"/>
    </row>
    <row r="38" spans="2:8" ht="16.5" customHeight="1">
      <c r="B38" s="152"/>
      <c r="C38" s="149"/>
      <c r="D38" s="153"/>
      <c r="E38" s="149"/>
      <c r="F38" s="163"/>
      <c r="G38" s="137"/>
      <c r="H38" s="137"/>
    </row>
    <row r="39" spans="2:8" ht="16.5" customHeight="1">
      <c r="B39" s="172" t="s">
        <v>634</v>
      </c>
      <c r="C39" s="214"/>
      <c r="D39" s="215"/>
      <c r="E39" s="214"/>
      <c r="F39" s="216">
        <f>F7-F28</f>
        <v>345.86015488588816</v>
      </c>
      <c r="G39" s="155"/>
      <c r="H39" s="155"/>
    </row>
    <row r="40" spans="2:8" ht="16.5" customHeight="1">
      <c r="B40" s="173" t="s">
        <v>635</v>
      </c>
      <c r="C40" s="149"/>
      <c r="D40" s="153"/>
      <c r="E40" s="149"/>
      <c r="F40" s="166">
        <f>F7-F37</f>
        <v>18.119575137454831</v>
      </c>
      <c r="G40" s="138"/>
      <c r="H40" s="137"/>
    </row>
    <row r="41" spans="2:8" ht="16.5" customHeight="1">
      <c r="B41" s="175" t="s">
        <v>636</v>
      </c>
      <c r="C41" s="170"/>
      <c r="D41" s="171"/>
      <c r="E41" s="170"/>
      <c r="F41" s="273">
        <f>F7-F37+F25+F34</f>
        <v>169.11957513745483</v>
      </c>
      <c r="G41" s="137"/>
      <c r="H41" s="137"/>
    </row>
    <row r="42" spans="2:8" ht="16.5" customHeight="1">
      <c r="B42" s="152"/>
      <c r="C42" s="149"/>
      <c r="D42" s="149" t="s">
        <v>340</v>
      </c>
      <c r="E42" s="270">
        <f>F28/D5</f>
        <v>88.534961278527959</v>
      </c>
      <c r="F42" s="217"/>
      <c r="G42" s="137"/>
      <c r="H42" s="137"/>
    </row>
    <row r="43" spans="2:8" ht="16.5" customHeight="1">
      <c r="B43" s="152"/>
      <c r="C43" s="149"/>
      <c r="D43" s="149" t="s">
        <v>341</v>
      </c>
      <c r="E43" s="270">
        <f>F35/D5</f>
        <v>81.935144937108333</v>
      </c>
      <c r="G43" s="138"/>
      <c r="H43" s="138"/>
    </row>
    <row r="44" spans="2:8" ht="16.5" customHeight="1">
      <c r="B44" s="169"/>
      <c r="C44" s="170"/>
      <c r="D44" s="170" t="s">
        <v>342</v>
      </c>
      <c r="E44" s="271">
        <f>F37/D5</f>
        <v>170.47010621563629</v>
      </c>
      <c r="F44" s="177"/>
      <c r="G44" s="137"/>
      <c r="H44" s="137"/>
    </row>
    <row r="45" spans="2:8" ht="16.5" customHeight="1">
      <c r="B45" s="138"/>
      <c r="C45" s="137"/>
      <c r="D45" s="178"/>
      <c r="E45" s="137"/>
      <c r="F45" s="138"/>
      <c r="G45" s="137"/>
      <c r="H45" s="137"/>
    </row>
    <row r="46" spans="2:8" ht="16.5" customHeight="1">
      <c r="G46" s="138"/>
      <c r="H46" s="138"/>
    </row>
    <row r="47" spans="2:8" ht="15.75">
      <c r="B47" s="319" t="s">
        <v>763</v>
      </c>
      <c r="C47" s="319"/>
      <c r="D47" s="319"/>
      <c r="E47" s="319"/>
      <c r="F47" s="319"/>
      <c r="G47" s="179"/>
      <c r="H47" s="180"/>
    </row>
    <row r="48" spans="2:8">
      <c r="B48" s="181" t="s">
        <v>764</v>
      </c>
      <c r="C48" s="182" t="s">
        <v>547</v>
      </c>
      <c r="D48" s="182" t="s">
        <v>372</v>
      </c>
      <c r="E48" s="182" t="s">
        <v>765</v>
      </c>
      <c r="F48" s="182" t="s">
        <v>527</v>
      </c>
      <c r="G48" s="183" t="s">
        <v>766</v>
      </c>
      <c r="H48" s="180"/>
    </row>
    <row r="49" spans="1:9">
      <c r="B49" s="132" t="s">
        <v>374</v>
      </c>
      <c r="C49" s="258">
        <f>IFERROR(VLOOKUP(B49,'Machinery Input Tables'!$B$133:$E$182,2,FALSE),0)</f>
        <v>7.3709999999999996</v>
      </c>
      <c r="D49" s="258" t="str">
        <f>IFERROR(VLOOKUP(B49,'Machinery Input Tables'!$B$133:$E$182,3,FALSE),0)</f>
        <v>per acre</v>
      </c>
      <c r="E49" s="266"/>
      <c r="F49" s="132">
        <v>2</v>
      </c>
      <c r="G49" s="184">
        <f>IFERROR(C49*F49*IF(D49="per acre",1,E49),"-")</f>
        <v>14.741999999999999</v>
      </c>
      <c r="H49" s="180"/>
    </row>
    <row r="50" spans="1:9">
      <c r="B50" s="132" t="s">
        <v>555</v>
      </c>
      <c r="C50" s="258">
        <f>IFERROR(VLOOKUP(B50,'Machinery Input Tables'!$B$133:$E$182,2,FALSE),0)</f>
        <v>6.8250000000000002</v>
      </c>
      <c r="D50" s="258" t="str">
        <f>IFERROR(VLOOKUP(B50,'Machinery Input Tables'!$B$133:$E$182,3,FALSE),0)</f>
        <v>per bale</v>
      </c>
      <c r="E50" s="266">
        <f>(D5*2000)/1300</f>
        <v>6.1538461538461542</v>
      </c>
      <c r="F50" s="132">
        <v>1</v>
      </c>
      <c r="G50" s="184">
        <f>IFERROR(C50*F50*IF(D50="per acre",1,E50),"-")</f>
        <v>42</v>
      </c>
      <c r="H50" s="180"/>
    </row>
    <row r="51" spans="1:9">
      <c r="B51" s="264"/>
      <c r="C51" s="258">
        <f>IFERROR(VLOOKUP(B51,'Machinery Input Tables'!$B$133:$E$182,2,FALSE),0)</f>
        <v>0</v>
      </c>
      <c r="D51" s="258">
        <f>IFERROR(VLOOKUP(B51,'Machinery Input Tables'!$B$133:$E$182,3,FALSE),0)</f>
        <v>0</v>
      </c>
      <c r="E51" s="264"/>
      <c r="F51" s="272"/>
      <c r="G51" s="184">
        <f>IFERROR(C51*F51*IF(D51="per acre",1,E51),"-")</f>
        <v>0</v>
      </c>
      <c r="H51" s="180"/>
    </row>
    <row r="52" spans="1:9">
      <c r="B52" s="265"/>
      <c r="C52" s="259">
        <f>IFERROR(VLOOKUP(B52,'Machinery Input Tables'!$B$133:$E$182,2,FALSE),0)</f>
        <v>0</v>
      </c>
      <c r="D52" s="260">
        <f>IFERROR(VLOOKUP(B52,'Machinery Input Tables'!$B$133:$E$182,3,FALSE),0)</f>
        <v>0</v>
      </c>
      <c r="E52" s="265"/>
      <c r="F52" s="265"/>
      <c r="G52" s="185">
        <f>IFERROR(C52*F52*IF(D52="per acre",1,E52),"-")</f>
        <v>0</v>
      </c>
      <c r="H52" s="180"/>
    </row>
    <row r="53" spans="1:9">
      <c r="B53" s="186" t="s">
        <v>365</v>
      </c>
      <c r="C53" s="187"/>
      <c r="D53" s="186"/>
      <c r="E53" s="187"/>
      <c r="F53" s="187"/>
      <c r="G53" s="188">
        <f>SUM(G49:G52)</f>
        <v>56.741999999999997</v>
      </c>
      <c r="H53" s="180"/>
    </row>
    <row r="54" spans="1:9" ht="15.75">
      <c r="B54" s="319" t="s">
        <v>767</v>
      </c>
      <c r="C54" s="319"/>
      <c r="D54" s="319"/>
      <c r="E54" s="319"/>
      <c r="F54" s="319"/>
      <c r="G54" s="319"/>
      <c r="H54" s="319"/>
      <c r="I54" s="319"/>
    </row>
    <row r="55" spans="1:9" ht="16.5" customHeight="1">
      <c r="B55" s="320" t="s">
        <v>512</v>
      </c>
      <c r="C55" s="322" t="s">
        <v>513</v>
      </c>
      <c r="D55" s="190" t="s">
        <v>604</v>
      </c>
      <c r="E55" s="322" t="s">
        <v>514</v>
      </c>
      <c r="F55" s="322" t="s">
        <v>515</v>
      </c>
      <c r="G55" s="189" t="s">
        <v>352</v>
      </c>
      <c r="H55" s="189" t="s">
        <v>353</v>
      </c>
      <c r="I55" s="324" t="s">
        <v>516</v>
      </c>
    </row>
    <row r="56" spans="1:9">
      <c r="B56" s="321"/>
      <c r="C56" s="323"/>
      <c r="D56" s="192" t="s">
        <v>768</v>
      </c>
      <c r="E56" s="323"/>
      <c r="F56" s="323"/>
      <c r="G56" s="191" t="s">
        <v>819</v>
      </c>
      <c r="H56" s="191" t="s">
        <v>819</v>
      </c>
      <c r="I56" s="325"/>
    </row>
    <row r="57" spans="1:9">
      <c r="B57" s="125"/>
      <c r="C57" s="193" t="s">
        <v>588</v>
      </c>
      <c r="D57" s="194" t="s">
        <v>551</v>
      </c>
      <c r="E57" s="194" t="s">
        <v>769</v>
      </c>
      <c r="F57" s="194" t="s">
        <v>549</v>
      </c>
      <c r="G57" s="194" t="s">
        <v>770</v>
      </c>
      <c r="H57" s="194" t="s">
        <v>770</v>
      </c>
      <c r="I57" s="194" t="s">
        <v>550</v>
      </c>
    </row>
    <row r="58" spans="1:9">
      <c r="A58" s="2"/>
      <c r="B58" s="132" t="s">
        <v>594</v>
      </c>
      <c r="C58" s="132" t="s">
        <v>518</v>
      </c>
      <c r="D58" s="133">
        <v>1</v>
      </c>
      <c r="E58" s="195">
        <f>IFERROR(IF(ISBLANK(C58),"",IF(OR(ISBLANK(B58),IFERROR(VLOOKUP(B58,'Machinery Input Tables'!$A$6:$AE$121,13,FALSE),"")='Machinery Input Tables'!$M$128),1,VLOOKUP(B58,'Machinery Input Tables'!$A$6:$AE$121,28,FALSE))*VLOOKUP(C58,'Machinery Input Tables'!$AG$6:$AZ$32,19,FALSE))*D58,"-")</f>
        <v>0.13108333333333333</v>
      </c>
      <c r="F58" s="195">
        <f>IFERROR(IF(AND(ISBLANK(B58)*ISBLANK(C58)),"",IF(ISBLANK(B58),1,IF(VLOOKUP(B58,'Machinery Input Tables'!$A$6:$AE$121,13,FALSE)='Machinery Input Tables'!$M$128,VLOOKUP(B58,'Machinery Input Tables'!$A$6:$AE$121,17,FALSE),VLOOKUP(B58,'Machinery Input Tables'!$A$6:$AE$121,28,FALSE))))*D58,"-")</f>
        <v>2.2916666666666665E-2</v>
      </c>
      <c r="G58" s="196">
        <f>IFERROR(IF(ISBLANK(C58),"",E58*'Machinery Input Tables'!$BO$10*'Machinery Input Tables'!$BO$11+E58*'Machinery Input Tables'!$BO$10+F58*'Machinery Input Tables'!$BO$6+(VLOOKUP(C58,'Machinery Input Tables'!$AG$6:$AZ$32,18,FALSE)*IF(IFERROR(VLOOKUP(B58,'Machinery Input Tables'!$A$6:$AE$121,13,FALSE)='Machinery Input Tables'!$M$128,1),1,VLOOKUP(B58,'Machinery Input Tables'!$A$6:$AE$121,28,FALSE))+IFERROR(VLOOKUP(B58,'Machinery Input Tables'!$A$6:$AE$121,27,FALSE),0))*D58),"-")</f>
        <v>1.9132982798184028</v>
      </c>
      <c r="H58" s="196">
        <f>IFERROR((IFERROR(VLOOKUP(B58,'Machinery Input Tables'!$A$6:$AE$121,24,FALSE),0)+VLOOKUP(C58,'Machinery Input Tables'!$AG$6:$AZ$32,20,FALSE))*IF(IFERROR(VLOOKUP(B58,'Machinery Input Tables'!$A$6:$AE$121,13,FALSE)='Machinery Input Tables'!$M$128,1),1,VLOOKUP(B58,'Machinery Input Tables'!$A$6:$AE$121,28,FALSE))*D58,"-")</f>
        <v>3.4940749943732889</v>
      </c>
      <c r="I58" s="196">
        <f t="shared" ref="I58:I66" si="1">IFERROR(IF(ISBLANK(AND(B58,C58)),"",SUM(G58:H58)),"-")</f>
        <v>5.4073732741916913</v>
      </c>
    </row>
    <row r="59" spans="1:9">
      <c r="B59" s="132" t="s">
        <v>595</v>
      </c>
      <c r="C59" s="132" t="s">
        <v>518</v>
      </c>
      <c r="D59" s="133">
        <v>4</v>
      </c>
      <c r="E59" s="195">
        <f>IFERROR(IF(ISBLANK(C59),"",IF(OR(ISBLANK(B59),IFERROR(VLOOKUP(B59,'Machinery Input Tables'!$A$6:$AE$121,13,FALSE),"")='Machinery Input Tables'!$M$128),1,VLOOKUP(B59,'Machinery Input Tables'!$A$6:$AE$121,28,FALSE))*VLOOKUP(C59,'Machinery Input Tables'!$AG$6:$AZ$32,19,FALSE))*D59,"-")</f>
        <v>3.0249999999999995</v>
      </c>
      <c r="F59" s="195">
        <f>IFERROR(IF(AND(ISBLANK(B59)*ISBLANK(C59)),"",IF(ISBLANK(B59),1,IF(VLOOKUP(B59,'Machinery Input Tables'!$A$6:$AE$121,13,FALSE)='Machinery Input Tables'!$M$128,VLOOKUP(B59,'Machinery Input Tables'!$A$6:$AE$121,17,FALSE),VLOOKUP(B59,'Machinery Input Tables'!$A$6:$AE$121,28,FALSE))))*D59,"-")</f>
        <v>0.52884615384615374</v>
      </c>
      <c r="G59" s="196">
        <f>IFERROR(IF(ISBLANK(C59),"",E59*'Machinery Input Tables'!$BO$10*'Machinery Input Tables'!$BO$11+E59*'Machinery Input Tables'!$BO$10+F59*'Machinery Input Tables'!$BO$6+(VLOOKUP(C59,'Machinery Input Tables'!$AG$6:$AZ$32,18,FALSE)*IF(IFERROR(VLOOKUP(B59,'Machinery Input Tables'!$A$6:$AE$121,13,FALSE)='Machinery Input Tables'!$M$128,1),1,VLOOKUP(B59,'Machinery Input Tables'!$A$6:$AE$121,28,FALSE))+IFERROR(VLOOKUP(B59,'Machinery Input Tables'!$A$6:$AE$121,27,FALSE),0))*D59),"-")</f>
        <v>37.255519230769224</v>
      </c>
      <c r="H59" s="196">
        <f>IFERROR((IFERROR(VLOOKUP(B59,'Machinery Input Tables'!$A$6:$AE$121,24,FALSE),0)+VLOOKUP(C59,'Machinery Input Tables'!$AG$6:$AZ$32,20,FALSE))*IF(IFERROR(VLOOKUP(B59,'Machinery Input Tables'!$A$6:$AE$121,13,FALSE)='Machinery Input Tables'!$M$128,1),1,VLOOKUP(B59,'Machinery Input Tables'!$A$6:$AE$121,28,FALSE))*D59,"-")</f>
        <v>42.40713262564563</v>
      </c>
      <c r="I59" s="196">
        <f t="shared" si="1"/>
        <v>79.662651856414854</v>
      </c>
    </row>
    <row r="60" spans="1:9" s="2" customFormat="1">
      <c r="A60" s="1"/>
      <c r="B60" s="132" t="s">
        <v>600</v>
      </c>
      <c r="C60" s="132" t="s">
        <v>536</v>
      </c>
      <c r="D60" s="133">
        <v>2</v>
      </c>
      <c r="E60" s="195">
        <f>IFERROR(IF(ISBLANK(C60),"",IF(OR(ISBLANK(B60),IFERROR(VLOOKUP(B60,'Machinery Input Tables'!$A$6:$AE$121,13,FALSE),"")='Machinery Input Tables'!$M$128),1,VLOOKUP(B60,'Machinery Input Tables'!$A$6:$AE$121,28,FALSE))*VLOOKUP(C60,'Machinery Input Tables'!$AG$6:$AZ$32,19,FALSE))*D60,"-")</f>
        <v>0.40036764705882349</v>
      </c>
      <c r="F60" s="195">
        <f>IFERROR(IF(AND(ISBLANK(B60)*ISBLANK(C60)),"",IF(ISBLANK(B60),1,IF(VLOOKUP(B60,'Machinery Input Tables'!$A$6:$AE$121,13,FALSE)='Machinery Input Tables'!$M$128,VLOOKUP(B60,'Machinery Input Tables'!$A$6:$AE$121,17,FALSE),VLOOKUP(B60,'Machinery Input Tables'!$A$6:$AE$121,28,FALSE))))*D60,"-")</f>
        <v>0.12132352941176471</v>
      </c>
      <c r="G60" s="196">
        <f>IFERROR(IF(ISBLANK(C60),"",E60*'Machinery Input Tables'!$BO$10*'Machinery Input Tables'!$BO$11+E60*'Machinery Input Tables'!$BO$10+F60*'Machinery Input Tables'!$BO$6+(VLOOKUP(C60,'Machinery Input Tables'!$AG$6:$AZ$32,18,FALSE)*IF(IFERROR(VLOOKUP(B60,'Machinery Input Tables'!$A$6:$AE$121,13,FALSE)='Machinery Input Tables'!$M$128,1),1,VLOOKUP(B60,'Machinery Input Tables'!$A$6:$AE$121,28,FALSE))+IFERROR(VLOOKUP(B60,'Machinery Input Tables'!$A$6:$AE$121,27,FALSE),0))*D60),"-")</f>
        <v>4.6728202358007831</v>
      </c>
      <c r="H60" s="196">
        <f>IFERROR((IFERROR(VLOOKUP(B60,'Machinery Input Tables'!$A$6:$AE$121,24,FALSE),0)+VLOOKUP(C60,'Machinery Input Tables'!$AG$6:$AZ$32,20,FALSE))*IF(IFERROR(VLOOKUP(B60,'Machinery Input Tables'!$A$6:$AE$121,13,FALSE)='Machinery Input Tables'!$M$128,1),1,VLOOKUP(B60,'Machinery Input Tables'!$A$6:$AE$121,28,FALSE))*D60,"-")</f>
        <v>3.8732358592274592</v>
      </c>
      <c r="I60" s="196">
        <f t="shared" si="1"/>
        <v>8.5460560950282414</v>
      </c>
    </row>
    <row r="61" spans="1:9">
      <c r="B61" s="132" t="s">
        <v>596</v>
      </c>
      <c r="C61" s="132" t="s">
        <v>536</v>
      </c>
      <c r="D61" s="133">
        <v>4</v>
      </c>
      <c r="E61" s="195">
        <f>IFERROR(IF(ISBLANK(C61),"",IF(OR(ISBLANK(B61),IFERROR(VLOOKUP(B61,'Machinery Input Tables'!$A$6:$AE$121,13,FALSE),"")='Machinery Input Tables'!$M$128),1,VLOOKUP(B61,'Machinery Input Tables'!$A$6:$AE$121,28,FALSE))*VLOOKUP(C61,'Machinery Input Tables'!$AG$6:$AZ$32,19,FALSE))*D61,"-")</f>
        <v>0.80073529411764699</v>
      </c>
      <c r="F61" s="195">
        <f>IFERROR(IF(AND(ISBLANK(B61)*ISBLANK(C61)),"",IF(ISBLANK(B61),1,IF(VLOOKUP(B61,'Machinery Input Tables'!$A$6:$AE$121,13,FALSE)='Machinery Input Tables'!$M$128,VLOOKUP(B61,'Machinery Input Tables'!$A$6:$AE$121,17,FALSE),VLOOKUP(B61,'Machinery Input Tables'!$A$6:$AE$121,28,FALSE))))*D61,"-")</f>
        <v>0.24264705882352941</v>
      </c>
      <c r="G61" s="196">
        <f>IFERROR(IF(ISBLANK(C61),"",E61*'Machinery Input Tables'!$BO$10*'Machinery Input Tables'!$BO$11+E61*'Machinery Input Tables'!$BO$10+F61*'Machinery Input Tables'!$BO$6+(VLOOKUP(C61,'Machinery Input Tables'!$AG$6:$AZ$32,18,FALSE)*IF(IFERROR(VLOOKUP(B61,'Machinery Input Tables'!$A$6:$AE$121,13,FALSE)='Machinery Input Tables'!$M$128,1),1,VLOOKUP(B61,'Machinery Input Tables'!$A$6:$AE$121,28,FALSE))+IFERROR(VLOOKUP(B61,'Machinery Input Tables'!$A$6:$AE$121,27,FALSE),0))*D61),"-")</f>
        <v>9.4873156519453143</v>
      </c>
      <c r="H61" s="196">
        <f>IFERROR((IFERROR(VLOOKUP(B61,'Machinery Input Tables'!$A$6:$AE$121,24,FALSE),0)+VLOOKUP(C61,'Machinery Input Tables'!$AG$6:$AZ$32,20,FALSE))*IF(IFERROR(VLOOKUP(B61,'Machinery Input Tables'!$A$6:$AE$121,13,FALSE)='Machinery Input Tables'!$M$128,1),1,VLOOKUP(B61,'Machinery Input Tables'!$A$6:$AE$121,28,FALSE))*D61,"-")</f>
        <v>7.6199941334379862</v>
      </c>
      <c r="I61" s="196">
        <f t="shared" si="1"/>
        <v>17.1073097853833</v>
      </c>
    </row>
    <row r="62" spans="1:9">
      <c r="B62" s="132" t="s">
        <v>599</v>
      </c>
      <c r="C62" s="132" t="s">
        <v>536</v>
      </c>
      <c r="D62" s="133">
        <v>4</v>
      </c>
      <c r="E62" s="195">
        <f>IFERROR(IF(ISBLANK(C62),"",IF(OR(ISBLANK(B62),IFERROR(VLOOKUP(B62,'Machinery Input Tables'!$A$6:$AE$121,13,FALSE),"")='Machinery Input Tables'!$M$128),1,VLOOKUP(B62,'Machinery Input Tables'!$A$6:$AE$121,28,FALSE))*VLOOKUP(C62,'Machinery Input Tables'!$AG$6:$AZ$32,19,FALSE))*D62,"-")</f>
        <v>1.0371428571428571</v>
      </c>
      <c r="F62" s="195">
        <f>IFERROR(IF(AND(ISBLANK(B62)*ISBLANK(C62)),"",IF(ISBLANK(B62),1,IF(VLOOKUP(B62,'Machinery Input Tables'!$A$6:$AE$121,13,FALSE)='Machinery Input Tables'!$M$128,VLOOKUP(B62,'Machinery Input Tables'!$A$6:$AE$121,17,FALSE),VLOOKUP(B62,'Machinery Input Tables'!$A$6:$AE$121,28,FALSE))))*D62,"-")</f>
        <v>0.31428571428571428</v>
      </c>
      <c r="G62" s="196">
        <f>IFERROR(IF(ISBLANK(C62),"",E62*'Machinery Input Tables'!$BO$10*'Machinery Input Tables'!$BO$11+E62*'Machinery Input Tables'!$BO$10+F62*'Machinery Input Tables'!$BO$6+(VLOOKUP(C62,'Machinery Input Tables'!$AG$6:$AZ$32,18,FALSE)*IF(IFERROR(VLOOKUP(B62,'Machinery Input Tables'!$A$6:$AE$121,13,FALSE)='Machinery Input Tables'!$M$128,1),1,VLOOKUP(B62,'Machinery Input Tables'!$A$6:$AE$121,28,FALSE))+IFERROR(VLOOKUP(B62,'Machinery Input Tables'!$A$6:$AE$121,27,FALSE),0))*D62),"-")</f>
        <v>29.327904974753679</v>
      </c>
      <c r="H62" s="196">
        <f>IFERROR((IFERROR(VLOOKUP(B62,'Machinery Input Tables'!$A$6:$AE$121,24,FALSE),0)+VLOOKUP(C62,'Machinery Input Tables'!$AG$6:$AZ$32,20,FALSE))*IF(IFERROR(VLOOKUP(B62,'Machinery Input Tables'!$A$6:$AE$121,13,FALSE)='Machinery Input Tables'!$M$128,1),1,VLOOKUP(B62,'Machinery Input Tables'!$A$6:$AE$121,28,FALSE))*D62,"-")</f>
        <v>35.624864624135057</v>
      </c>
      <c r="I62" s="196">
        <f t="shared" si="1"/>
        <v>64.952769598888736</v>
      </c>
    </row>
    <row r="63" spans="1:9">
      <c r="B63" s="132"/>
      <c r="C63" s="132" t="s">
        <v>575</v>
      </c>
      <c r="D63" s="133">
        <v>0.25</v>
      </c>
      <c r="E63" s="195">
        <f>IFERROR(IF(ISBLANK(C63),"",IF(OR(ISBLANK(B63),IFERROR(VLOOKUP(B63,'Machinery Input Tables'!$A$6:$AE$121,13,FALSE),"")='Machinery Input Tables'!$M$128),1,VLOOKUP(B63,'Machinery Input Tables'!$A$6:$AE$121,28,FALSE))*VLOOKUP(C63,'Machinery Input Tables'!$AG$6:$AZ$32,19,FALSE))*D63,"-")</f>
        <v>0.75</v>
      </c>
      <c r="F63" s="195">
        <f>IFERROR(IF(AND(ISBLANK(B63)*ISBLANK(C63)),"",IF(ISBLANK(B63),1,IF(VLOOKUP(B63,'Machinery Input Tables'!$A$6:$AE$121,13,FALSE)='Machinery Input Tables'!$M$128,VLOOKUP(B63,'Machinery Input Tables'!$A$6:$AE$121,17,FALSE),VLOOKUP(B63,'Machinery Input Tables'!$A$6:$AE$121,28,FALSE))))*D63,"-")</f>
        <v>0.25</v>
      </c>
      <c r="G63" s="196">
        <f>IFERROR(IF(ISBLANK(C63),"",E63*'Machinery Input Tables'!$BO$10*'Machinery Input Tables'!$BO$11+E63*'Machinery Input Tables'!$BO$10+F63*'Machinery Input Tables'!$BO$6+(VLOOKUP(C63,'Machinery Input Tables'!$AG$6:$AZ$32,18,FALSE)*IF(IFERROR(VLOOKUP(B63,'Machinery Input Tables'!$A$6:$AE$121,13,FALSE)='Machinery Input Tables'!$M$128,1),1,VLOOKUP(B63,'Machinery Input Tables'!$A$6:$AE$121,28,FALSE))+IFERROR(VLOOKUP(B63,'Machinery Input Tables'!$A$6:$AE$121,27,FALSE),0))*D63),"-")</f>
        <v>12.1425</v>
      </c>
      <c r="H63" s="196">
        <f>IFERROR((IFERROR(VLOOKUP(B63,'Machinery Input Tables'!$A$6:$AE$121,24,FALSE),0)+VLOOKUP(C63,'Machinery Input Tables'!$AG$6:$AZ$32,20,FALSE))*IF(IFERROR(VLOOKUP(B63,'Machinery Input Tables'!$A$6:$AE$121,13,FALSE)='Machinery Input Tables'!$M$128,1),1,VLOOKUP(B63,'Machinery Input Tables'!$A$6:$AE$121,28,FALSE))*D63,"-")</f>
        <v>5.0689472325704905</v>
      </c>
      <c r="I63" s="196">
        <f t="shared" si="1"/>
        <v>17.211447232570492</v>
      </c>
    </row>
    <row r="64" spans="1:9">
      <c r="B64" s="132"/>
      <c r="C64" s="132"/>
      <c r="D64" s="133"/>
      <c r="E64" s="195" t="str">
        <f>IFERROR(IF(ISBLANK(C64),"",IF(OR(ISBLANK(B64),IFERROR(VLOOKUP(B64,'Machinery Input Tables'!$A$6:$AE$121,13,FALSE),"")='Machinery Input Tables'!$M$128),1,VLOOKUP(B64,'Machinery Input Tables'!$A$6:$AE$121,28,FALSE))*VLOOKUP(C64,'Machinery Input Tables'!$AG$6:$AZ$32,19,FALSE))*D64,"-")</f>
        <v>-</v>
      </c>
      <c r="F64" s="195" t="str">
        <f>IFERROR(IF(AND(ISBLANK(B64)*ISBLANK(C64)),"",IF(ISBLANK(B64),1,IF(VLOOKUP(B64,'Machinery Input Tables'!$A$6:$AE$121,13,FALSE)='Machinery Input Tables'!$M$128,VLOOKUP(B64,'Machinery Input Tables'!$A$6:$AE$121,17,FALSE),VLOOKUP(B64,'Machinery Input Tables'!$A$6:$AE$121,28,FALSE))))*D64,"-")</f>
        <v>-</v>
      </c>
      <c r="G64" s="196" t="str">
        <f>IFERROR(IF(ISBLANK(C64),"",E64*'Machinery Input Tables'!$BO$10*'Machinery Input Tables'!$BO$11+E64*'Machinery Input Tables'!$BO$10+F64*'Machinery Input Tables'!$BO$6+(VLOOKUP(C64,'Machinery Input Tables'!$AG$6:$AZ$32,18,FALSE)*IF(IFERROR(VLOOKUP(B64,'Machinery Input Tables'!$A$6:$AE$121,13,FALSE)='Machinery Input Tables'!$M$128,1),1,VLOOKUP(B64,'Machinery Input Tables'!$A$6:$AE$121,28,FALSE))+IFERROR(VLOOKUP(B64,'Machinery Input Tables'!$A$6:$AE$121,27,FALSE),0))*D64),"-")</f>
        <v/>
      </c>
      <c r="H64" s="196" t="str">
        <f>IFERROR((IFERROR(VLOOKUP(B64,'Machinery Input Tables'!$A$6:$AE$121,24,FALSE),0)+VLOOKUP(C64,'Machinery Input Tables'!$AG$6:$AZ$32,20,FALSE))*IF(IFERROR(VLOOKUP(B64,'Machinery Input Tables'!$A$6:$AE$121,13,FALSE)='Machinery Input Tables'!$M$128,1),1,VLOOKUP(B64,'Machinery Input Tables'!$A$6:$AE$121,28,FALSE))*D64,"-")</f>
        <v>-</v>
      </c>
      <c r="I64" s="196">
        <f t="shared" si="1"/>
        <v>0</v>
      </c>
    </row>
    <row r="65" spans="2:9">
      <c r="B65" s="132"/>
      <c r="C65" s="132"/>
      <c r="D65" s="133"/>
      <c r="E65" s="195" t="str">
        <f>IFERROR(IF(ISBLANK(C65),"",IF(OR(ISBLANK(B65),IFERROR(VLOOKUP(B65,'Machinery Input Tables'!$A$6:$AE$121,13,FALSE),"")='Machinery Input Tables'!$M$128),1,VLOOKUP(B65,'Machinery Input Tables'!$A$6:$AE$121,28,FALSE))*VLOOKUP(C65,'Machinery Input Tables'!$AG$6:$AZ$32,19,FALSE))*D65,"-")</f>
        <v>-</v>
      </c>
      <c r="F65" s="195" t="str">
        <f>IFERROR(IF(AND(ISBLANK(B65)*ISBLANK(C65)),"",IF(ISBLANK(B65),1,IF(VLOOKUP(B65,'Machinery Input Tables'!$A$6:$AE$121,13,FALSE)='Machinery Input Tables'!$M$128,VLOOKUP(B65,'Machinery Input Tables'!$A$6:$AE$121,17,FALSE),VLOOKUP(B65,'Machinery Input Tables'!$A$6:$AE$121,28,FALSE))))*D65,"-")</f>
        <v>-</v>
      </c>
      <c r="G65" s="196" t="str">
        <f>IFERROR(IF(ISBLANK(C65),"",E65*'Machinery Input Tables'!$BO$10*'Machinery Input Tables'!$BO$11+E65*'Machinery Input Tables'!$BO$10+F65*'Machinery Input Tables'!$BO$6+(VLOOKUP(C65,'Machinery Input Tables'!$AG$6:$AZ$32,18,FALSE)*IF(IFERROR(VLOOKUP(B65,'Machinery Input Tables'!$A$6:$AE$121,13,FALSE)='Machinery Input Tables'!$M$128,1),1,VLOOKUP(B65,'Machinery Input Tables'!$A$6:$AE$121,28,FALSE))+IFERROR(VLOOKUP(B65,'Machinery Input Tables'!$A$6:$AE$121,27,FALSE),0))*D65),"-")</f>
        <v/>
      </c>
      <c r="H65" s="196" t="str">
        <f>IFERROR((IFERROR(VLOOKUP(B65,'Machinery Input Tables'!$A$6:$AE$121,24,FALSE),0)+VLOOKUP(C65,'Machinery Input Tables'!$AG$6:$AZ$32,20,FALSE))*IF(IFERROR(VLOOKUP(B65,'Machinery Input Tables'!$A$6:$AE$121,13,FALSE)='Machinery Input Tables'!$M$128,1),1,VLOOKUP(B65,'Machinery Input Tables'!$A$6:$AE$121,28,FALSE))*D65,"-")</f>
        <v>-</v>
      </c>
      <c r="I65" s="196">
        <f t="shared" si="1"/>
        <v>0</v>
      </c>
    </row>
    <row r="66" spans="2:9">
      <c r="B66" s="134"/>
      <c r="C66" s="134"/>
      <c r="D66" s="135"/>
      <c r="E66" s="197" t="str">
        <f>IFERROR(IF(ISBLANK(C66),"",IF(OR(ISBLANK(B66),IFERROR(VLOOKUP(B66,'Machinery Input Tables'!$A$6:$AE$121,13,FALSE),"")='Machinery Input Tables'!$M$128),1,VLOOKUP(B66,'Machinery Input Tables'!$A$6:$AE$121,28,FALSE))*VLOOKUP(C66,'Machinery Input Tables'!$AG$6:$AZ$32,19,FALSE))*D66,"-")</f>
        <v>-</v>
      </c>
      <c r="F66" s="197" t="str">
        <f>IFERROR(IF(AND(ISBLANK(B66)*ISBLANK(C66)),"",IF(ISBLANK(B66),1,IF(VLOOKUP(B66,'Machinery Input Tables'!$A$6:$AE$121,13,FALSE)='Machinery Input Tables'!$M$128,VLOOKUP(B66,'Machinery Input Tables'!$A$6:$AE$121,17,FALSE),VLOOKUP(B66,'Machinery Input Tables'!$A$6:$AE$121,28,FALSE))))*D66,"-")</f>
        <v>-</v>
      </c>
      <c r="G66" s="198" t="str">
        <f>IFERROR(IF(ISBLANK(C66),"",E66*'Machinery Input Tables'!$BO$10*'Machinery Input Tables'!$BO$11+E66*'Machinery Input Tables'!$BO$10+F66*'Machinery Input Tables'!$BO$6+(VLOOKUP(C66,'Machinery Input Tables'!$AG$6:$AZ$32,18,FALSE)*IF(IFERROR(VLOOKUP(B66,'Machinery Input Tables'!$A$6:$AE$121,13,FALSE)='Machinery Input Tables'!$M$128,1),1,VLOOKUP(B66,'Machinery Input Tables'!$A$6:$AE$121,28,FALSE))+IFERROR(VLOOKUP(B66,'Machinery Input Tables'!$A$6:$AE$121,27,FALSE),0))*D66),"-")</f>
        <v/>
      </c>
      <c r="H66" s="198" t="str">
        <f>IFERROR((IFERROR(VLOOKUP(B66,'Machinery Input Tables'!$A$6:$AE$121,24,FALSE),0)+VLOOKUP(C66,'Machinery Input Tables'!$AG$6:$AZ$32,20,FALSE))*IF(IFERROR(VLOOKUP(B66,'Machinery Input Tables'!$A$6:$AE$121,13,FALSE)='Machinery Input Tables'!$M$128,1),1,VLOOKUP(B66,'Machinery Input Tables'!$A$6:$AE$121,28,FALSE))*D66,"-")</f>
        <v>-</v>
      </c>
      <c r="I66" s="198">
        <f t="shared" si="1"/>
        <v>0</v>
      </c>
    </row>
    <row r="67" spans="2:9">
      <c r="B67" s="125"/>
      <c r="C67" s="199" t="s">
        <v>354</v>
      </c>
      <c r="D67" s="200"/>
      <c r="E67" s="201">
        <f>SUM(E58:E66)</f>
        <v>6.1443291316526603</v>
      </c>
      <c r="F67" s="201">
        <f>SUM(F58:F66)</f>
        <v>1.4800191230338289</v>
      </c>
      <c r="G67" s="202">
        <f>SUM(G58:G66)</f>
        <v>94.799358373087401</v>
      </c>
      <c r="H67" s="202">
        <f>SUM(H58:H66)</f>
        <v>98.088249469389908</v>
      </c>
      <c r="I67" s="202">
        <f>SUM(I58:I66)</f>
        <v>192.88760784247734</v>
      </c>
    </row>
    <row r="68" spans="2:9">
      <c r="B68" s="300" t="s">
        <v>820</v>
      </c>
      <c r="C68" s="199"/>
      <c r="D68" s="200"/>
      <c r="E68" s="201"/>
      <c r="F68" s="201"/>
      <c r="G68" s="202"/>
      <c r="H68" s="202"/>
      <c r="I68" s="202"/>
    </row>
    <row r="69" spans="2:9" ht="15" customHeight="1">
      <c r="B69" s="261" t="s">
        <v>818</v>
      </c>
      <c r="C69" s="180"/>
      <c r="D69" s="180"/>
      <c r="E69" s="180"/>
      <c r="F69" s="180"/>
      <c r="G69" s="180"/>
      <c r="H69" s="180"/>
    </row>
    <row r="70" spans="2:9" ht="15" customHeight="1">
      <c r="B70" s="5" t="s">
        <v>637</v>
      </c>
      <c r="C70" s="203"/>
      <c r="D70" s="5"/>
      <c r="E70" s="5"/>
      <c r="F70" s="5"/>
      <c r="G70" s="5"/>
      <c r="H70" s="5"/>
    </row>
    <row r="71" spans="2:9" hidden="1">
      <c r="C71" s="5"/>
      <c r="D71" s="5"/>
      <c r="E71" s="5"/>
      <c r="F71" s="5"/>
      <c r="G71" s="5"/>
      <c r="H71" s="5"/>
    </row>
    <row r="766" spans="2:3" hidden="1">
      <c r="B766" s="1" t="s">
        <v>22</v>
      </c>
    </row>
    <row r="767" spans="2:3" hidden="1">
      <c r="B767" s="1" t="s">
        <v>23</v>
      </c>
      <c r="C767" s="1">
        <v>6</v>
      </c>
    </row>
    <row r="768" spans="2:3" hidden="1">
      <c r="B768" s="1" t="s">
        <v>24</v>
      </c>
      <c r="C768" s="1">
        <v>1</v>
      </c>
    </row>
    <row r="769" spans="2:3" hidden="1">
      <c r="B769" s="1" t="s">
        <v>25</v>
      </c>
      <c r="C769" s="1">
        <v>1</v>
      </c>
    </row>
    <row r="770" spans="2:3" hidden="1">
      <c r="B770" s="1" t="s">
        <v>26</v>
      </c>
      <c r="C770" s="1">
        <v>2</v>
      </c>
    </row>
    <row r="771" spans="2:3" hidden="1">
      <c r="B771" s="1" t="s">
        <v>27</v>
      </c>
      <c r="C771" s="1">
        <v>1</v>
      </c>
    </row>
    <row r="772" spans="2:3" hidden="1">
      <c r="B772" s="1" t="s">
        <v>28</v>
      </c>
      <c r="C772" s="1">
        <v>0</v>
      </c>
    </row>
    <row r="773" spans="2:3" hidden="1">
      <c r="B773" s="1" t="s">
        <v>29</v>
      </c>
      <c r="C773" s="1">
        <v>0</v>
      </c>
    </row>
    <row r="774" spans="2:3" hidden="1">
      <c r="B774" s="1" t="s">
        <v>30</v>
      </c>
      <c r="C774" s="1">
        <v>0</v>
      </c>
    </row>
    <row r="775" spans="2:3" hidden="1">
      <c r="B775" s="1" t="s">
        <v>31</v>
      </c>
      <c r="C775" s="1">
        <v>0</v>
      </c>
    </row>
    <row r="776" spans="2:3" hidden="1">
      <c r="B776" s="1" t="s">
        <v>32</v>
      </c>
      <c r="C776" s="1">
        <v>0</v>
      </c>
    </row>
    <row r="777" spans="2:3" hidden="1">
      <c r="B777" s="1" t="s">
        <v>33</v>
      </c>
      <c r="C777" s="1">
        <v>0</v>
      </c>
    </row>
    <row r="778" spans="2:3" hidden="1">
      <c r="B778" s="1" t="s">
        <v>34</v>
      </c>
      <c r="C778" s="1" t="b">
        <v>1</v>
      </c>
    </row>
    <row r="779" spans="2:3" hidden="1">
      <c r="B779" s="1" t="s">
        <v>35</v>
      </c>
      <c r="C779" s="1">
        <v>0</v>
      </c>
    </row>
    <row r="780" spans="2:3" hidden="1">
      <c r="B780" s="1" t="s">
        <v>36</v>
      </c>
      <c r="C780" s="1" t="b">
        <v>1</v>
      </c>
    </row>
    <row r="781" spans="2:3" hidden="1">
      <c r="B781" s="1" t="s">
        <v>37</v>
      </c>
      <c r="C781" s="1">
        <v>0</v>
      </c>
    </row>
    <row r="782" spans="2:3" hidden="1">
      <c r="B782" s="1" t="s">
        <v>38</v>
      </c>
      <c r="C782" s="1">
        <v>0</v>
      </c>
    </row>
    <row r="783" spans="2:3" hidden="1">
      <c r="B783" s="1" t="s">
        <v>39</v>
      </c>
      <c r="C783" s="1">
        <v>0</v>
      </c>
    </row>
    <row r="784" spans="2:3" hidden="1">
      <c r="B784" s="1" t="s">
        <v>40</v>
      </c>
      <c r="C784" s="1">
        <v>0</v>
      </c>
    </row>
    <row r="785" spans="2:3" hidden="1">
      <c r="B785" s="1" t="s">
        <v>41</v>
      </c>
      <c r="C785" s="1">
        <v>0</v>
      </c>
    </row>
    <row r="786" spans="2:3" hidden="1">
      <c r="B786" s="1" t="s">
        <v>42</v>
      </c>
      <c r="C786" s="1">
        <v>0</v>
      </c>
    </row>
    <row r="787" spans="2:3" hidden="1">
      <c r="B787" s="1" t="s">
        <v>43</v>
      </c>
      <c r="C787" s="1">
        <v>0</v>
      </c>
    </row>
    <row r="788" spans="2:3" hidden="1">
      <c r="B788" s="1" t="s">
        <v>44</v>
      </c>
      <c r="C788" s="1" t="s">
        <v>45</v>
      </c>
    </row>
    <row r="789" spans="2:3" hidden="1">
      <c r="B789" s="1" t="s">
        <v>46</v>
      </c>
      <c r="C789" s="1">
        <v>100</v>
      </c>
    </row>
    <row r="790" spans="2:3" hidden="1">
      <c r="B790" s="1" t="s">
        <v>47</v>
      </c>
      <c r="C790" s="1">
        <v>55</v>
      </c>
    </row>
    <row r="791" spans="2:3" hidden="1">
      <c r="B791" s="1" t="s">
        <v>48</v>
      </c>
      <c r="C791" s="1">
        <v>5.3</v>
      </c>
    </row>
    <row r="792" spans="2:3" hidden="1">
      <c r="B792" s="1" t="s">
        <v>49</v>
      </c>
      <c r="C792" s="1">
        <v>0</v>
      </c>
    </row>
    <row r="793" spans="2:3" hidden="1">
      <c r="B793" s="1" t="s">
        <v>50</v>
      </c>
      <c r="C793" s="1">
        <v>0</v>
      </c>
    </row>
    <row r="794" spans="2:3" hidden="1">
      <c r="B794" s="1" t="s">
        <v>51</v>
      </c>
      <c r="C794" s="1">
        <v>0</v>
      </c>
    </row>
    <row r="795" spans="2:3" hidden="1">
      <c r="B795" s="1" t="s">
        <v>52</v>
      </c>
      <c r="C795" s="1">
        <v>0</v>
      </c>
    </row>
    <row r="796" spans="2:3" hidden="1">
      <c r="B796" s="1" t="s">
        <v>53</v>
      </c>
      <c r="C796" s="1">
        <v>0</v>
      </c>
    </row>
    <row r="797" spans="2:3" hidden="1">
      <c r="B797" s="1" t="s">
        <v>54</v>
      </c>
      <c r="C797" s="1">
        <v>0</v>
      </c>
    </row>
    <row r="798" spans="2:3" hidden="1">
      <c r="B798" s="1" t="s">
        <v>55</v>
      </c>
      <c r="C798" s="1">
        <v>0</v>
      </c>
    </row>
    <row r="799" spans="2:3" hidden="1">
      <c r="B799" s="1" t="s">
        <v>56</v>
      </c>
      <c r="C799" s="1">
        <v>18</v>
      </c>
    </row>
    <row r="800" spans="2:3" hidden="1">
      <c r="B800" s="1" t="s">
        <v>57</v>
      </c>
      <c r="C800" s="1">
        <v>0</v>
      </c>
    </row>
    <row r="801" spans="2:3" hidden="1">
      <c r="B801" s="1" t="s">
        <v>58</v>
      </c>
      <c r="C801" s="1">
        <v>0</v>
      </c>
    </row>
    <row r="802" spans="2:3" hidden="1">
      <c r="B802" s="1" t="s">
        <v>59</v>
      </c>
      <c r="C802" s="1">
        <v>0</v>
      </c>
    </row>
    <row r="803" spans="2:3" hidden="1">
      <c r="B803" s="1" t="s">
        <v>60</v>
      </c>
      <c r="C803" s="1">
        <v>0</v>
      </c>
    </row>
    <row r="804" spans="2:3" hidden="1">
      <c r="B804" s="1" t="s">
        <v>61</v>
      </c>
      <c r="C804" s="1">
        <v>0</v>
      </c>
    </row>
    <row r="805" spans="2:3" hidden="1">
      <c r="B805" s="1" t="s">
        <v>62</v>
      </c>
      <c r="C805" s="1">
        <v>100</v>
      </c>
    </row>
    <row r="806" spans="2:3" hidden="1">
      <c r="B806" s="1" t="s">
        <v>63</v>
      </c>
      <c r="C806" s="1">
        <v>0</v>
      </c>
    </row>
    <row r="807" spans="2:3" hidden="1">
      <c r="B807" s="1" t="s">
        <v>64</v>
      </c>
      <c r="C807" s="1">
        <v>0</v>
      </c>
    </row>
    <row r="808" spans="2:3" hidden="1">
      <c r="B808" s="1" t="s">
        <v>65</v>
      </c>
      <c r="C808" s="1">
        <v>0</v>
      </c>
    </row>
    <row r="809" spans="2:3" hidden="1">
      <c r="B809" s="1" t="s">
        <v>66</v>
      </c>
      <c r="C809" s="1">
        <v>75</v>
      </c>
    </row>
    <row r="810" spans="2:3" hidden="1">
      <c r="B810" s="1" t="s">
        <v>67</v>
      </c>
      <c r="C810" s="1">
        <v>0</v>
      </c>
    </row>
    <row r="811" spans="2:3" hidden="1">
      <c r="B811" s="1" t="s">
        <v>68</v>
      </c>
      <c r="C811" s="1">
        <v>35</v>
      </c>
    </row>
    <row r="812" spans="2:3" hidden="1">
      <c r="B812" s="1" t="s">
        <v>69</v>
      </c>
      <c r="C812" s="1">
        <v>20</v>
      </c>
    </row>
    <row r="813" spans="2:3" hidden="1">
      <c r="B813" s="1" t="s">
        <v>70</v>
      </c>
      <c r="C813" s="1">
        <v>0.5</v>
      </c>
    </row>
    <row r="814" spans="2:3" hidden="1">
      <c r="B814" s="1" t="s">
        <v>71</v>
      </c>
      <c r="C814" s="1">
        <v>10</v>
      </c>
    </row>
    <row r="815" spans="2:3" hidden="1">
      <c r="B815" s="1" t="s">
        <v>72</v>
      </c>
      <c r="C815" s="1">
        <v>0</v>
      </c>
    </row>
    <row r="816" spans="2:3" hidden="1">
      <c r="B816" s="1" t="s">
        <v>73</v>
      </c>
      <c r="C816" s="1">
        <v>0</v>
      </c>
    </row>
    <row r="817" spans="2:3" hidden="1">
      <c r="B817" s="1" t="s">
        <v>74</v>
      </c>
      <c r="C817" s="1">
        <v>0.53</v>
      </c>
    </row>
    <row r="818" spans="2:3" hidden="1">
      <c r="B818" s="1" t="s">
        <v>75</v>
      </c>
      <c r="C818" s="1">
        <v>0</v>
      </c>
    </row>
    <row r="819" spans="2:3" hidden="1">
      <c r="B819" s="1" t="s">
        <v>76</v>
      </c>
      <c r="C819" s="1">
        <v>0.49</v>
      </c>
    </row>
    <row r="820" spans="2:3" hidden="1">
      <c r="B820" s="1" t="s">
        <v>77</v>
      </c>
      <c r="C820" s="1">
        <v>0.4</v>
      </c>
    </row>
    <row r="821" spans="2:3" hidden="1">
      <c r="B821" s="1" t="s">
        <v>78</v>
      </c>
      <c r="C821" s="1">
        <v>15</v>
      </c>
    </row>
    <row r="822" spans="2:3" hidden="1">
      <c r="B822" s="1" t="s">
        <v>79</v>
      </c>
      <c r="C822" s="1">
        <v>0.55000000000000004</v>
      </c>
    </row>
    <row r="823" spans="2:3" hidden="1">
      <c r="B823" s="1" t="s">
        <v>80</v>
      </c>
      <c r="C823" s="1">
        <v>0</v>
      </c>
    </row>
    <row r="824" spans="2:3" hidden="1">
      <c r="B824" s="1" t="s">
        <v>81</v>
      </c>
      <c r="C824" s="1">
        <v>0</v>
      </c>
    </row>
    <row r="825" spans="2:3" hidden="1">
      <c r="B825" s="1" t="s">
        <v>82</v>
      </c>
      <c r="C825" s="1">
        <v>0</v>
      </c>
    </row>
    <row r="826" spans="2:3" hidden="1">
      <c r="B826" s="1" t="s">
        <v>83</v>
      </c>
      <c r="C826" s="1">
        <v>0</v>
      </c>
    </row>
    <row r="827" spans="2:3" hidden="1">
      <c r="B827" s="1" t="s">
        <v>84</v>
      </c>
      <c r="C827" s="1">
        <v>1</v>
      </c>
    </row>
    <row r="828" spans="2:3" hidden="1">
      <c r="B828" s="1" t="s">
        <v>85</v>
      </c>
      <c r="C828" s="1">
        <v>0</v>
      </c>
    </row>
    <row r="829" spans="2:3" hidden="1">
      <c r="B829" s="1" t="s">
        <v>86</v>
      </c>
      <c r="C829" s="1">
        <v>0</v>
      </c>
    </row>
    <row r="830" spans="2:3" hidden="1">
      <c r="B830" s="1" t="s">
        <v>87</v>
      </c>
      <c r="C830" s="1">
        <v>0</v>
      </c>
    </row>
    <row r="831" spans="2:3" hidden="1">
      <c r="B831" s="1" t="s">
        <v>88</v>
      </c>
      <c r="C831" s="1">
        <v>0</v>
      </c>
    </row>
    <row r="832" spans="2:3" hidden="1">
      <c r="B832" s="1" t="s">
        <v>89</v>
      </c>
      <c r="C832" s="1">
        <v>0</v>
      </c>
    </row>
    <row r="833" spans="2:3" hidden="1">
      <c r="B833" s="1" t="s">
        <v>90</v>
      </c>
      <c r="C833" s="1">
        <v>0</v>
      </c>
    </row>
    <row r="834" spans="2:3" hidden="1">
      <c r="B834" s="1" t="s">
        <v>91</v>
      </c>
      <c r="C834" s="1">
        <v>0</v>
      </c>
    </row>
    <row r="835" spans="2:3" hidden="1">
      <c r="B835" s="1" t="s">
        <v>92</v>
      </c>
      <c r="C835" s="1">
        <v>19.38</v>
      </c>
    </row>
    <row r="836" spans="2:3" hidden="1">
      <c r="B836" s="1" t="s">
        <v>93</v>
      </c>
      <c r="C836" s="1">
        <v>0</v>
      </c>
    </row>
    <row r="837" spans="2:3" hidden="1">
      <c r="B837" s="1" t="s">
        <v>94</v>
      </c>
      <c r="C837" s="1">
        <v>0</v>
      </c>
    </row>
    <row r="838" spans="2:3" hidden="1">
      <c r="B838" s="1" t="s">
        <v>95</v>
      </c>
      <c r="C838" s="1">
        <v>0</v>
      </c>
    </row>
    <row r="839" spans="2:3" hidden="1">
      <c r="B839" s="1" t="s">
        <v>96</v>
      </c>
      <c r="C839" s="1">
        <v>0</v>
      </c>
    </row>
    <row r="840" spans="2:3" hidden="1">
      <c r="B840" s="1" t="s">
        <v>97</v>
      </c>
      <c r="C840" s="1">
        <v>0</v>
      </c>
    </row>
    <row r="841" spans="2:3" hidden="1">
      <c r="B841" s="1" t="s">
        <v>98</v>
      </c>
      <c r="C841" s="1">
        <v>0</v>
      </c>
    </row>
    <row r="842" spans="2:3" hidden="1">
      <c r="B842" s="1" t="s">
        <v>99</v>
      </c>
      <c r="C842" s="1">
        <v>0</v>
      </c>
    </row>
    <row r="843" spans="2:3" hidden="1">
      <c r="B843" s="1" t="s">
        <v>100</v>
      </c>
      <c r="C843" s="1">
        <v>0</v>
      </c>
    </row>
    <row r="844" spans="2:3" hidden="1">
      <c r="B844" s="1" t="s">
        <v>101</v>
      </c>
      <c r="C844" s="1">
        <v>0</v>
      </c>
    </row>
    <row r="845" spans="2:3" hidden="1">
      <c r="B845" s="1" t="s">
        <v>102</v>
      </c>
      <c r="C845" s="1">
        <v>0</v>
      </c>
    </row>
    <row r="846" spans="2:3" hidden="1">
      <c r="B846" s="1" t="s">
        <v>103</v>
      </c>
      <c r="C846" s="1">
        <v>0</v>
      </c>
    </row>
    <row r="847" spans="2:3" hidden="1">
      <c r="B847" s="1" t="s">
        <v>104</v>
      </c>
      <c r="C847" s="1">
        <v>0</v>
      </c>
    </row>
    <row r="848" spans="2:3" hidden="1">
      <c r="B848" s="1" t="s">
        <v>105</v>
      </c>
      <c r="C848" s="1">
        <v>0</v>
      </c>
    </row>
    <row r="849" spans="2:3" hidden="1">
      <c r="B849" s="1" t="s">
        <v>106</v>
      </c>
      <c r="C849" s="1">
        <v>0</v>
      </c>
    </row>
    <row r="850" spans="2:3" hidden="1">
      <c r="B850" s="1" t="s">
        <v>107</v>
      </c>
      <c r="C850" s="1">
        <v>0.5</v>
      </c>
    </row>
    <row r="851" spans="2:3" hidden="1">
      <c r="B851" s="1" t="s">
        <v>108</v>
      </c>
      <c r="C851" s="1">
        <v>13.5</v>
      </c>
    </row>
    <row r="852" spans="2:3" hidden="1">
      <c r="B852" s="1" t="s">
        <v>109</v>
      </c>
      <c r="C852" s="1">
        <v>18</v>
      </c>
    </row>
    <row r="853" spans="2:3" hidden="1">
      <c r="B853" s="1" t="s">
        <v>110</v>
      </c>
      <c r="C853" s="1">
        <v>0</v>
      </c>
    </row>
    <row r="854" spans="2:3" hidden="1">
      <c r="B854" s="1" t="s">
        <v>111</v>
      </c>
      <c r="C854" s="1">
        <v>0</v>
      </c>
    </row>
    <row r="855" spans="2:3" hidden="1">
      <c r="B855" s="1" t="s">
        <v>112</v>
      </c>
      <c r="C855" s="1">
        <v>0</v>
      </c>
    </row>
    <row r="856" spans="2:3" hidden="1">
      <c r="B856" s="1" t="s">
        <v>113</v>
      </c>
      <c r="C856" s="1">
        <v>3500</v>
      </c>
    </row>
    <row r="857" spans="2:3" hidden="1">
      <c r="B857" s="1" t="s">
        <v>114</v>
      </c>
      <c r="C857" s="1">
        <v>4</v>
      </c>
    </row>
    <row r="858" spans="2:3" hidden="1">
      <c r="B858" s="1" t="s">
        <v>115</v>
      </c>
      <c r="C858" s="1">
        <v>0</v>
      </c>
    </row>
    <row r="859" spans="2:3" hidden="1">
      <c r="B859" s="1" t="s">
        <v>116</v>
      </c>
      <c r="C859" s="1">
        <v>0</v>
      </c>
    </row>
    <row r="860" spans="2:3" hidden="1">
      <c r="B860" s="1" t="s">
        <v>117</v>
      </c>
      <c r="C860" s="1">
        <v>0</v>
      </c>
    </row>
    <row r="861" spans="2:3" hidden="1">
      <c r="B861" s="1" t="s">
        <v>118</v>
      </c>
      <c r="C861" s="1">
        <v>6</v>
      </c>
    </row>
    <row r="862" spans="2:3" hidden="1">
      <c r="B862" s="1" t="s">
        <v>119</v>
      </c>
      <c r="C862" s="1">
        <v>3.65</v>
      </c>
    </row>
    <row r="863" spans="2:3" hidden="1">
      <c r="B863" s="1" t="s">
        <v>120</v>
      </c>
      <c r="C863" s="1">
        <v>3.38</v>
      </c>
    </row>
    <row r="864" spans="2:3" hidden="1">
      <c r="B864" s="1" t="s">
        <v>121</v>
      </c>
      <c r="C864" s="1">
        <v>1</v>
      </c>
    </row>
    <row r="865" spans="2:3" hidden="1">
      <c r="B865" s="1" t="s">
        <v>122</v>
      </c>
      <c r="C865" s="1">
        <v>0</v>
      </c>
    </row>
    <row r="866" spans="2:3" hidden="1">
      <c r="B866" s="1" t="s">
        <v>123</v>
      </c>
      <c r="C866" s="1">
        <v>13</v>
      </c>
    </row>
    <row r="867" spans="2:3" hidden="1">
      <c r="B867" s="1" t="s">
        <v>124</v>
      </c>
      <c r="C867" s="1">
        <v>0</v>
      </c>
    </row>
    <row r="868" spans="2:3" hidden="1">
      <c r="B868" s="1" t="s">
        <v>125</v>
      </c>
      <c r="C868" s="1">
        <v>0</v>
      </c>
    </row>
    <row r="869" spans="2:3" hidden="1">
      <c r="B869" s="1" t="s">
        <v>126</v>
      </c>
      <c r="C869" s="1">
        <v>0</v>
      </c>
    </row>
    <row r="870" spans="2:3" hidden="1">
      <c r="B870" s="1" t="s">
        <v>127</v>
      </c>
      <c r="C870" s="1">
        <v>0</v>
      </c>
    </row>
    <row r="871" spans="2:3" hidden="1">
      <c r="B871" s="1" t="s">
        <v>128</v>
      </c>
      <c r="C871" s="1">
        <v>0</v>
      </c>
    </row>
    <row r="872" spans="2:3" hidden="1">
      <c r="B872" s="1" t="s">
        <v>129</v>
      </c>
      <c r="C872" s="1">
        <v>0</v>
      </c>
    </row>
    <row r="873" spans="2:3" hidden="1">
      <c r="B873" s="1" t="s">
        <v>130</v>
      </c>
      <c r="C873" s="1">
        <v>5</v>
      </c>
    </row>
    <row r="874" spans="2:3" hidden="1">
      <c r="B874" s="1" t="s">
        <v>131</v>
      </c>
      <c r="C874" s="1">
        <v>0</v>
      </c>
    </row>
    <row r="875" spans="2:3" hidden="1">
      <c r="B875" s="1" t="s">
        <v>132</v>
      </c>
      <c r="C875" s="1">
        <v>0</v>
      </c>
    </row>
    <row r="876" spans="2:3" hidden="1">
      <c r="B876" s="1" t="s">
        <v>133</v>
      </c>
      <c r="C876" s="1">
        <v>0</v>
      </c>
    </row>
    <row r="877" spans="2:3" hidden="1">
      <c r="B877" s="1" t="s">
        <v>134</v>
      </c>
      <c r="C877" s="1">
        <v>6800</v>
      </c>
    </row>
    <row r="878" spans="2:3" hidden="1">
      <c r="B878" s="1" t="s">
        <v>135</v>
      </c>
      <c r="C878" s="1">
        <v>0</v>
      </c>
    </row>
    <row r="879" spans="2:3" hidden="1">
      <c r="B879" s="1" t="s">
        <v>136</v>
      </c>
      <c r="C879" s="1">
        <v>0</v>
      </c>
    </row>
    <row r="880" spans="2:3" hidden="1">
      <c r="B880" s="1" t="s">
        <v>137</v>
      </c>
      <c r="C880" s="1">
        <v>8500</v>
      </c>
    </row>
    <row r="881" spans="2:3" hidden="1">
      <c r="B881" s="1" t="s">
        <v>138</v>
      </c>
      <c r="C881" s="1">
        <v>5</v>
      </c>
    </row>
    <row r="882" spans="2:3" hidden="1">
      <c r="B882" s="1" t="s">
        <v>139</v>
      </c>
      <c r="C882" s="1">
        <v>15000</v>
      </c>
    </row>
    <row r="883" spans="2:3" hidden="1">
      <c r="B883" s="1" t="s">
        <v>140</v>
      </c>
      <c r="C883" s="1">
        <v>5</v>
      </c>
    </row>
    <row r="884" spans="2:3" hidden="1">
      <c r="B884" s="1" t="s">
        <v>141</v>
      </c>
      <c r="C884" s="1">
        <v>0</v>
      </c>
    </row>
    <row r="885" spans="2:3" hidden="1">
      <c r="B885" s="1" t="s">
        <v>142</v>
      </c>
      <c r="C885" s="1">
        <v>0</v>
      </c>
    </row>
    <row r="886" spans="2:3" hidden="1">
      <c r="B886" s="1" t="s">
        <v>143</v>
      </c>
      <c r="C886" s="1">
        <v>0</v>
      </c>
    </row>
    <row r="887" spans="2:3" hidden="1">
      <c r="B887" s="1" t="s">
        <v>144</v>
      </c>
      <c r="C887" s="1">
        <v>0</v>
      </c>
    </row>
    <row r="888" spans="2:3" hidden="1">
      <c r="B888" s="1" t="s">
        <v>145</v>
      </c>
      <c r="C888" s="1">
        <v>0</v>
      </c>
    </row>
    <row r="889" spans="2:3" hidden="1">
      <c r="B889" s="1" t="s">
        <v>146</v>
      </c>
      <c r="C889" s="1">
        <v>0</v>
      </c>
    </row>
    <row r="890" spans="2:3" hidden="1">
      <c r="B890" s="1" t="s">
        <v>147</v>
      </c>
      <c r="C890" s="1">
        <v>0</v>
      </c>
    </row>
    <row r="891" spans="2:3" hidden="1">
      <c r="B891" s="1" t="s">
        <v>148</v>
      </c>
      <c r="C891" s="1">
        <v>0</v>
      </c>
    </row>
    <row r="892" spans="2:3" hidden="1">
      <c r="B892" s="1" t="s">
        <v>149</v>
      </c>
      <c r="C892" s="1">
        <v>0</v>
      </c>
    </row>
    <row r="893" spans="2:3" hidden="1">
      <c r="B893" s="1" t="s">
        <v>150</v>
      </c>
      <c r="C893" s="1">
        <v>0</v>
      </c>
    </row>
    <row r="894" spans="2:3" hidden="1">
      <c r="B894" s="1" t="s">
        <v>151</v>
      </c>
      <c r="C894" s="1">
        <v>0</v>
      </c>
    </row>
    <row r="895" spans="2:3" hidden="1">
      <c r="B895" s="1" t="s">
        <v>152</v>
      </c>
      <c r="C895" s="1">
        <v>6</v>
      </c>
    </row>
    <row r="896" spans="2:3" hidden="1">
      <c r="B896" s="1" t="s">
        <v>153</v>
      </c>
      <c r="C896" s="1">
        <v>0</v>
      </c>
    </row>
    <row r="897" spans="2:3" hidden="1">
      <c r="B897" s="1" t="s">
        <v>154</v>
      </c>
      <c r="C897" s="1">
        <v>0</v>
      </c>
    </row>
    <row r="898" spans="2:3" hidden="1">
      <c r="B898" s="1" t="s">
        <v>155</v>
      </c>
      <c r="C898" s="1">
        <v>0</v>
      </c>
    </row>
    <row r="899" spans="2:3" hidden="1">
      <c r="B899" s="1" t="s">
        <v>156</v>
      </c>
      <c r="C899" s="1">
        <v>0</v>
      </c>
    </row>
    <row r="900" spans="2:3" hidden="1">
      <c r="B900" s="1" t="s">
        <v>157</v>
      </c>
      <c r="C900" s="1">
        <v>0</v>
      </c>
    </row>
    <row r="901" spans="2:3" hidden="1">
      <c r="B901" s="1" t="s">
        <v>158</v>
      </c>
      <c r="C901" s="1">
        <v>0</v>
      </c>
    </row>
    <row r="902" spans="2:3" hidden="1">
      <c r="B902" s="1" t="s">
        <v>159</v>
      </c>
      <c r="C902" s="1">
        <v>0</v>
      </c>
    </row>
    <row r="903" spans="2:3" hidden="1">
      <c r="B903" s="1" t="s">
        <v>160</v>
      </c>
      <c r="C903" s="1">
        <v>0</v>
      </c>
    </row>
    <row r="904" spans="2:3" hidden="1">
      <c r="B904" s="1" t="s">
        <v>161</v>
      </c>
      <c r="C904" s="1">
        <v>0</v>
      </c>
    </row>
    <row r="905" spans="2:3" hidden="1">
      <c r="B905" s="1" t="s">
        <v>162</v>
      </c>
      <c r="C905" s="1">
        <v>0</v>
      </c>
    </row>
    <row r="906" spans="2:3" hidden="1">
      <c r="B906" s="1" t="s">
        <v>163</v>
      </c>
      <c r="C906" s="1">
        <v>0</v>
      </c>
    </row>
    <row r="907" spans="2:3" hidden="1">
      <c r="B907" s="1" t="s">
        <v>164</v>
      </c>
      <c r="C907" s="1">
        <v>0</v>
      </c>
    </row>
    <row r="908" spans="2:3" hidden="1">
      <c r="B908" s="1" t="s">
        <v>165</v>
      </c>
      <c r="C908" s="1">
        <v>2</v>
      </c>
    </row>
    <row r="909" spans="2:3" hidden="1">
      <c r="B909" s="1" t="s">
        <v>166</v>
      </c>
      <c r="C909" s="1">
        <v>0</v>
      </c>
    </row>
    <row r="910" spans="2:3" hidden="1">
      <c r="B910" s="1" t="s">
        <v>167</v>
      </c>
      <c r="C910" s="1">
        <v>0</v>
      </c>
    </row>
    <row r="911" spans="2:3" hidden="1">
      <c r="B911" s="1" t="s">
        <v>168</v>
      </c>
      <c r="C911" s="1">
        <v>0</v>
      </c>
    </row>
    <row r="912" spans="2:3" hidden="1">
      <c r="B912" s="1" t="s">
        <v>169</v>
      </c>
      <c r="C912" s="1">
        <v>0</v>
      </c>
    </row>
    <row r="913" spans="2:3" hidden="1">
      <c r="B913" s="1" t="s">
        <v>170</v>
      </c>
      <c r="C913" s="1">
        <v>0</v>
      </c>
    </row>
    <row r="914" spans="2:3" hidden="1">
      <c r="B914" s="1" t="s">
        <v>171</v>
      </c>
      <c r="C914" s="1">
        <v>0</v>
      </c>
    </row>
    <row r="915" spans="2:3" hidden="1">
      <c r="B915" s="1" t="s">
        <v>172</v>
      </c>
      <c r="C915" s="1">
        <v>0</v>
      </c>
    </row>
    <row r="916" spans="2:3" hidden="1">
      <c r="B916" s="1" t="s">
        <v>173</v>
      </c>
      <c r="C916" s="1" t="s">
        <v>174</v>
      </c>
    </row>
    <row r="917" spans="2:3" hidden="1">
      <c r="B917" s="1" t="s">
        <v>175</v>
      </c>
      <c r="C917" s="1" t="s">
        <v>176</v>
      </c>
    </row>
    <row r="918" spans="2:3" hidden="1">
      <c r="B918" s="1" t="s">
        <v>177</v>
      </c>
      <c r="C918" s="1" t="s">
        <v>178</v>
      </c>
    </row>
    <row r="919" spans="2:3" hidden="1">
      <c r="B919" s="1" t="s">
        <v>179</v>
      </c>
      <c r="C919" s="1" t="s">
        <v>180</v>
      </c>
    </row>
    <row r="920" spans="2:3" hidden="1">
      <c r="B920" s="1" t="s">
        <v>181</v>
      </c>
      <c r="C920" s="1" t="s">
        <v>182</v>
      </c>
    </row>
    <row r="921" spans="2:3" hidden="1">
      <c r="B921" s="1" t="s">
        <v>183</v>
      </c>
      <c r="C921" s="1" t="s">
        <v>184</v>
      </c>
    </row>
    <row r="922" spans="2:3" hidden="1">
      <c r="B922" s="1" t="s">
        <v>185</v>
      </c>
      <c r="C922" s="1" t="s">
        <v>186</v>
      </c>
    </row>
    <row r="923" spans="2:3" hidden="1">
      <c r="B923" s="1" t="s">
        <v>187</v>
      </c>
      <c r="C923" s="1" t="s">
        <v>188</v>
      </c>
    </row>
    <row r="924" spans="2:3" hidden="1">
      <c r="B924" s="1" t="s">
        <v>189</v>
      </c>
      <c r="C924" s="1" t="s">
        <v>190</v>
      </c>
    </row>
    <row r="925" spans="2:3" hidden="1">
      <c r="B925" s="1" t="s">
        <v>191</v>
      </c>
      <c r="C925" s="1" t="s">
        <v>192</v>
      </c>
    </row>
    <row r="926" spans="2:3" hidden="1">
      <c r="B926" s="1" t="s">
        <v>193</v>
      </c>
      <c r="C926" s="1" t="s">
        <v>194</v>
      </c>
    </row>
    <row r="927" spans="2:3" hidden="1">
      <c r="B927" s="1" t="s">
        <v>195</v>
      </c>
      <c r="C927" s="1" t="s">
        <v>196</v>
      </c>
    </row>
    <row r="928" spans="2:3" hidden="1">
      <c r="B928" s="1" t="s">
        <v>197</v>
      </c>
      <c r="C928" s="1" t="s">
        <v>194</v>
      </c>
    </row>
    <row r="929" spans="2:3" hidden="1">
      <c r="B929" s="1" t="s">
        <v>198</v>
      </c>
      <c r="C929" s="1" t="s">
        <v>186</v>
      </c>
    </row>
    <row r="930" spans="2:3" hidden="1">
      <c r="B930" s="1" t="s">
        <v>199</v>
      </c>
      <c r="C930" s="1" t="s">
        <v>200</v>
      </c>
    </row>
    <row r="931" spans="2:3" hidden="1">
      <c r="B931" s="1" t="s">
        <v>201</v>
      </c>
      <c r="C931" s="1" t="s">
        <v>194</v>
      </c>
    </row>
    <row r="932" spans="2:3" hidden="1">
      <c r="B932" s="1" t="s">
        <v>202</v>
      </c>
      <c r="C932" s="1" t="s">
        <v>194</v>
      </c>
    </row>
    <row r="933" spans="2:3" hidden="1">
      <c r="B933" s="1" t="s">
        <v>203</v>
      </c>
      <c r="C933" s="1" t="s">
        <v>182</v>
      </c>
    </row>
    <row r="934" spans="2:3" hidden="1">
      <c r="B934" s="1" t="s">
        <v>204</v>
      </c>
      <c r="C934" s="1" t="s">
        <v>205</v>
      </c>
    </row>
    <row r="935" spans="2:3" hidden="1">
      <c r="B935" s="1" t="s">
        <v>206</v>
      </c>
      <c r="C935" s="1" t="s">
        <v>178</v>
      </c>
    </row>
    <row r="936" spans="2:3" hidden="1">
      <c r="B936" s="1" t="s">
        <v>207</v>
      </c>
      <c r="C936" s="1" t="s">
        <v>205</v>
      </c>
    </row>
    <row r="937" spans="2:3" hidden="1">
      <c r="B937" s="1" t="s">
        <v>208</v>
      </c>
      <c r="C937" s="1" t="s">
        <v>209</v>
      </c>
    </row>
    <row r="938" spans="2:3" hidden="1">
      <c r="B938" s="1" t="s">
        <v>210</v>
      </c>
      <c r="C938" s="1" t="s">
        <v>211</v>
      </c>
    </row>
    <row r="939" spans="2:3" hidden="1">
      <c r="B939" s="1" t="s">
        <v>212</v>
      </c>
      <c r="C939" s="1" t="s">
        <v>213</v>
      </c>
    </row>
    <row r="940" spans="2:3" hidden="1">
      <c r="B940" s="1" t="s">
        <v>214</v>
      </c>
      <c r="C940" s="1" t="s">
        <v>182</v>
      </c>
    </row>
    <row r="941" spans="2:3" hidden="1">
      <c r="B941" s="1" t="s">
        <v>215</v>
      </c>
      <c r="C941" s="1" t="s">
        <v>182</v>
      </c>
    </row>
    <row r="942" spans="2:3" hidden="1">
      <c r="B942" s="1" t="s">
        <v>216</v>
      </c>
      <c r="C942" s="1" t="s">
        <v>217</v>
      </c>
    </row>
    <row r="943" spans="2:3" hidden="1">
      <c r="B943" s="1" t="s">
        <v>218</v>
      </c>
      <c r="C943" s="1" t="s">
        <v>219</v>
      </c>
    </row>
    <row r="944" spans="2:3" hidden="1">
      <c r="B944" s="1" t="s">
        <v>220</v>
      </c>
      <c r="C944" s="1">
        <v>0</v>
      </c>
    </row>
    <row r="945" spans="2:3" hidden="1">
      <c r="B945" s="1" t="s">
        <v>221</v>
      </c>
      <c r="C945" s="1">
        <v>0</v>
      </c>
    </row>
    <row r="946" spans="2:3" hidden="1">
      <c r="B946" s="1" t="s">
        <v>222</v>
      </c>
      <c r="C946" s="1">
        <v>0</v>
      </c>
    </row>
    <row r="947" spans="2:3" hidden="1">
      <c r="B947" s="1" t="s">
        <v>223</v>
      </c>
      <c r="C947" s="1">
        <v>0</v>
      </c>
    </row>
    <row r="948" spans="2:3" hidden="1">
      <c r="B948" s="1" t="s">
        <v>224</v>
      </c>
      <c r="C948" s="1">
        <v>0</v>
      </c>
    </row>
    <row r="949" spans="2:3" hidden="1">
      <c r="B949" s="1" t="s">
        <v>225</v>
      </c>
      <c r="C949" s="1">
        <v>0</v>
      </c>
    </row>
    <row r="950" spans="2:3" hidden="1">
      <c r="B950" s="1" t="s">
        <v>226</v>
      </c>
      <c r="C950" s="1">
        <v>0</v>
      </c>
    </row>
    <row r="951" spans="2:3" hidden="1">
      <c r="B951" s="1" t="s">
        <v>227</v>
      </c>
      <c r="C951" s="1">
        <v>0</v>
      </c>
    </row>
    <row r="952" spans="2:3" hidden="1">
      <c r="B952" s="1" t="s">
        <v>228</v>
      </c>
      <c r="C952" s="1">
        <v>0</v>
      </c>
    </row>
    <row r="953" spans="2:3" hidden="1">
      <c r="B953" s="1" t="s">
        <v>229</v>
      </c>
      <c r="C953" s="1">
        <v>0</v>
      </c>
    </row>
    <row r="954" spans="2:3" hidden="1">
      <c r="B954" s="1" t="s">
        <v>230</v>
      </c>
      <c r="C954" s="1">
        <v>0</v>
      </c>
    </row>
    <row r="955" spans="2:3" hidden="1">
      <c r="B955" s="1" t="s">
        <v>231</v>
      </c>
      <c r="C955" s="1">
        <v>0</v>
      </c>
    </row>
    <row r="956" spans="2:3" hidden="1">
      <c r="B956" s="1" t="s">
        <v>232</v>
      </c>
      <c r="C956" s="1">
        <v>0</v>
      </c>
    </row>
    <row r="957" spans="2:3" hidden="1">
      <c r="B957" s="1" t="s">
        <v>233</v>
      </c>
      <c r="C957" s="1">
        <v>0</v>
      </c>
    </row>
    <row r="958" spans="2:3" hidden="1">
      <c r="B958" s="1" t="s">
        <v>234</v>
      </c>
      <c r="C958" s="1" t="s">
        <v>235</v>
      </c>
    </row>
    <row r="959" spans="2:3" hidden="1">
      <c r="B959" s="1" t="s">
        <v>236</v>
      </c>
      <c r="C959" s="1">
        <v>0</v>
      </c>
    </row>
    <row r="960" spans="2:3" hidden="1">
      <c r="B960" s="1" t="s">
        <v>237</v>
      </c>
      <c r="C960" s="1">
        <v>0</v>
      </c>
    </row>
    <row r="961" spans="2:3" hidden="1">
      <c r="B961" s="1" t="s">
        <v>238</v>
      </c>
      <c r="C961" s="1">
        <v>0</v>
      </c>
    </row>
    <row r="962" spans="2:3" hidden="1">
      <c r="B962" s="1" t="s">
        <v>239</v>
      </c>
      <c r="C962" s="1">
        <v>0</v>
      </c>
    </row>
    <row r="963" spans="2:3" hidden="1">
      <c r="B963" s="1" t="s">
        <v>240</v>
      </c>
      <c r="C963" s="1" t="s">
        <v>241</v>
      </c>
    </row>
    <row r="964" spans="2:3" hidden="1">
      <c r="B964" s="1" t="s">
        <v>242</v>
      </c>
      <c r="C964" s="1">
        <v>0</v>
      </c>
    </row>
    <row r="965" spans="2:3" hidden="1">
      <c r="B965" s="1" t="s">
        <v>243</v>
      </c>
      <c r="C965" s="1">
        <v>0</v>
      </c>
    </row>
    <row r="966" spans="2:3" hidden="1">
      <c r="B966" s="1" t="s">
        <v>244</v>
      </c>
      <c r="C966" s="1">
        <v>0</v>
      </c>
    </row>
    <row r="967" spans="2:3" hidden="1">
      <c r="B967" s="1" t="s">
        <v>245</v>
      </c>
      <c r="C967" s="1">
        <v>0</v>
      </c>
    </row>
    <row r="968" spans="2:3" hidden="1">
      <c r="B968" s="1" t="s">
        <v>246</v>
      </c>
      <c r="C968" s="1">
        <v>0</v>
      </c>
    </row>
    <row r="969" spans="2:3" hidden="1">
      <c r="B969" s="1" t="s">
        <v>247</v>
      </c>
      <c r="C969" s="1">
        <v>0</v>
      </c>
    </row>
    <row r="970" spans="2:3" hidden="1">
      <c r="B970" s="1" t="s">
        <v>248</v>
      </c>
      <c r="C970" s="1">
        <v>0</v>
      </c>
    </row>
    <row r="971" spans="2:3" hidden="1">
      <c r="B971" s="1" t="s">
        <v>249</v>
      </c>
      <c r="C971" s="1">
        <v>0</v>
      </c>
    </row>
    <row r="972" spans="2:3" hidden="1">
      <c r="B972" s="1" t="s">
        <v>250</v>
      </c>
      <c r="C972" s="1">
        <v>0</v>
      </c>
    </row>
    <row r="973" spans="2:3" hidden="1">
      <c r="B973" s="1" t="s">
        <v>251</v>
      </c>
      <c r="C973" s="1">
        <v>0</v>
      </c>
    </row>
    <row r="974" spans="2:3" hidden="1">
      <c r="B974" s="1" t="s">
        <v>252</v>
      </c>
      <c r="C974" s="1">
        <v>0</v>
      </c>
    </row>
    <row r="975" spans="2:3" hidden="1">
      <c r="B975" s="1" t="s">
        <v>253</v>
      </c>
      <c r="C975" s="1">
        <v>0</v>
      </c>
    </row>
    <row r="976" spans="2:3" hidden="1">
      <c r="B976" s="1" t="s">
        <v>254</v>
      </c>
      <c r="C976" s="1">
        <v>0</v>
      </c>
    </row>
    <row r="977" spans="2:3" hidden="1">
      <c r="B977" s="1" t="s">
        <v>255</v>
      </c>
      <c r="C977" s="1">
        <v>0</v>
      </c>
    </row>
    <row r="978" spans="2:3" hidden="1">
      <c r="B978" s="1" t="s">
        <v>256</v>
      </c>
      <c r="C978" s="1">
        <v>0</v>
      </c>
    </row>
    <row r="979" spans="2:3" hidden="1">
      <c r="B979" s="1" t="s">
        <v>257</v>
      </c>
      <c r="C979" s="1">
        <v>0</v>
      </c>
    </row>
    <row r="980" spans="2:3" hidden="1">
      <c r="B980" s="1" t="s">
        <v>258</v>
      </c>
      <c r="C980" s="1" t="s">
        <v>235</v>
      </c>
    </row>
    <row r="981" spans="2:3" hidden="1">
      <c r="B981" s="1" t="s">
        <v>259</v>
      </c>
      <c r="C981" s="1" t="s">
        <v>241</v>
      </c>
    </row>
    <row r="982" spans="2:3" hidden="1">
      <c r="B982" s="1" t="s">
        <v>260</v>
      </c>
      <c r="C982" s="1">
        <v>0</v>
      </c>
    </row>
    <row r="983" spans="2:3" hidden="1">
      <c r="B983" s="1" t="s">
        <v>261</v>
      </c>
      <c r="C983" s="1">
        <v>0</v>
      </c>
    </row>
    <row r="984" spans="2:3" hidden="1">
      <c r="B984" s="1" t="s">
        <v>262</v>
      </c>
      <c r="C984" s="1">
        <v>0</v>
      </c>
    </row>
    <row r="985" spans="2:3" hidden="1">
      <c r="B985" s="1" t="s">
        <v>263</v>
      </c>
      <c r="C985" s="1">
        <v>0</v>
      </c>
    </row>
    <row r="986" spans="2:3" hidden="1">
      <c r="B986" s="1" t="s">
        <v>264</v>
      </c>
      <c r="C986" s="1">
        <v>0</v>
      </c>
    </row>
    <row r="987" spans="2:3" hidden="1">
      <c r="B987" s="1" t="s">
        <v>265</v>
      </c>
      <c r="C987" s="1">
        <v>0</v>
      </c>
    </row>
    <row r="988" spans="2:3" hidden="1">
      <c r="B988" s="1" t="s">
        <v>266</v>
      </c>
      <c r="C988" s="1">
        <v>0</v>
      </c>
    </row>
    <row r="989" spans="2:3" hidden="1">
      <c r="B989" s="1" t="s">
        <v>267</v>
      </c>
      <c r="C989" s="1">
        <v>0</v>
      </c>
    </row>
    <row r="990" spans="2:3" hidden="1">
      <c r="B990" s="1" t="s">
        <v>268</v>
      </c>
      <c r="C990" s="1">
        <v>0</v>
      </c>
    </row>
    <row r="991" spans="2:3" hidden="1">
      <c r="B991" s="1" t="s">
        <v>269</v>
      </c>
      <c r="C991" s="1">
        <v>0</v>
      </c>
    </row>
    <row r="992" spans="2:3" hidden="1">
      <c r="B992" s="1" t="s">
        <v>270</v>
      </c>
      <c r="C992" s="1">
        <v>0</v>
      </c>
    </row>
    <row r="993" spans="2:3" hidden="1">
      <c r="B993" s="1" t="s">
        <v>271</v>
      </c>
      <c r="C993" s="1">
        <v>0</v>
      </c>
    </row>
    <row r="994" spans="2:3" hidden="1">
      <c r="B994" s="1" t="s">
        <v>272</v>
      </c>
      <c r="C994" s="1">
        <v>0</v>
      </c>
    </row>
    <row r="995" spans="2:3" hidden="1">
      <c r="B995" s="1" t="s">
        <v>273</v>
      </c>
      <c r="C995" s="1">
        <v>0</v>
      </c>
    </row>
    <row r="996" spans="2:3" hidden="1">
      <c r="B996" s="1" t="s">
        <v>274</v>
      </c>
      <c r="C996" s="1">
        <v>1</v>
      </c>
    </row>
    <row r="997" spans="2:3" hidden="1">
      <c r="B997" s="1" t="s">
        <v>275</v>
      </c>
      <c r="C997" s="1">
        <v>0</v>
      </c>
    </row>
    <row r="998" spans="2:3" hidden="1">
      <c r="B998" s="1" t="s">
        <v>276</v>
      </c>
      <c r="C998" s="1">
        <v>0</v>
      </c>
    </row>
    <row r="999" spans="2:3" hidden="1">
      <c r="B999" s="1" t="s">
        <v>277</v>
      </c>
      <c r="C999" s="1">
        <v>0</v>
      </c>
    </row>
    <row r="1000" spans="2:3" hidden="1">
      <c r="B1000" s="1" t="s">
        <v>278</v>
      </c>
      <c r="C1000" s="1">
        <v>0</v>
      </c>
    </row>
    <row r="1001" spans="2:3" hidden="1">
      <c r="B1001" s="1" t="s">
        <v>279</v>
      </c>
      <c r="C1001" s="1">
        <v>1</v>
      </c>
    </row>
    <row r="1002" spans="2:3" hidden="1">
      <c r="B1002" s="1" t="s">
        <v>280</v>
      </c>
      <c r="C1002" s="1">
        <v>0</v>
      </c>
    </row>
    <row r="1003" spans="2:3" hidden="1">
      <c r="B1003" s="1" t="s">
        <v>281</v>
      </c>
      <c r="C1003" s="1">
        <v>0</v>
      </c>
    </row>
    <row r="1004" spans="2:3" hidden="1">
      <c r="B1004" s="1" t="s">
        <v>282</v>
      </c>
      <c r="C1004" s="1">
        <v>0</v>
      </c>
    </row>
    <row r="1005" spans="2:3" hidden="1">
      <c r="B1005" s="1" t="s">
        <v>283</v>
      </c>
      <c r="C1005" s="1">
        <v>0</v>
      </c>
    </row>
    <row r="1006" spans="2:3" hidden="1">
      <c r="B1006" s="1" t="s">
        <v>284</v>
      </c>
      <c r="C1006" s="1">
        <v>0</v>
      </c>
    </row>
    <row r="1007" spans="2:3" hidden="1">
      <c r="B1007" s="1" t="s">
        <v>285</v>
      </c>
      <c r="C1007" s="1">
        <v>0</v>
      </c>
    </row>
    <row r="1008" spans="2:3" hidden="1">
      <c r="B1008" s="1" t="s">
        <v>286</v>
      </c>
      <c r="C1008" s="1">
        <v>0</v>
      </c>
    </row>
    <row r="1009" spans="2:3" hidden="1">
      <c r="B1009" s="1" t="s">
        <v>287</v>
      </c>
      <c r="C1009" s="1">
        <v>0</v>
      </c>
    </row>
    <row r="1010" spans="2:3" hidden="1">
      <c r="B1010" s="1" t="s">
        <v>288</v>
      </c>
      <c r="C1010" s="1">
        <v>0</v>
      </c>
    </row>
    <row r="1011" spans="2:3" hidden="1">
      <c r="B1011" s="1" t="s">
        <v>289</v>
      </c>
      <c r="C1011" s="1">
        <v>0</v>
      </c>
    </row>
    <row r="1012" spans="2:3" hidden="1">
      <c r="B1012" s="1" t="s">
        <v>290</v>
      </c>
      <c r="C1012" s="1">
        <v>0</v>
      </c>
    </row>
    <row r="1013" spans="2:3" hidden="1">
      <c r="B1013" s="1" t="s">
        <v>291</v>
      </c>
      <c r="C1013" s="1">
        <v>0</v>
      </c>
    </row>
    <row r="1014" spans="2:3" hidden="1">
      <c r="B1014" s="1" t="s">
        <v>292</v>
      </c>
      <c r="C1014" s="1">
        <v>0</v>
      </c>
    </row>
    <row r="1015" spans="2:3" hidden="1">
      <c r="B1015" s="1" t="s">
        <v>293</v>
      </c>
      <c r="C1015" s="1">
        <v>0</v>
      </c>
    </row>
    <row r="1016" spans="2:3" hidden="1">
      <c r="B1016" s="1" t="s">
        <v>294</v>
      </c>
      <c r="C1016" s="1">
        <v>0</v>
      </c>
    </row>
    <row r="1017" spans="2:3" hidden="1">
      <c r="B1017" s="1" t="s">
        <v>295</v>
      </c>
      <c r="C1017" s="1">
        <v>0</v>
      </c>
    </row>
    <row r="1018" spans="2:3" hidden="1">
      <c r="B1018" s="1" t="s">
        <v>296</v>
      </c>
      <c r="C1018" s="1">
        <v>0</v>
      </c>
    </row>
    <row r="1019" spans="2:3" hidden="1">
      <c r="B1019" s="1" t="s">
        <v>297</v>
      </c>
      <c r="C1019" s="1">
        <v>1</v>
      </c>
    </row>
    <row r="1020" spans="2:3" hidden="1">
      <c r="B1020" s="1" t="s">
        <v>298</v>
      </c>
      <c r="C1020" s="1">
        <v>0</v>
      </c>
    </row>
    <row r="1021" spans="2:3" hidden="1">
      <c r="B1021" s="1" t="s">
        <v>299</v>
      </c>
      <c r="C1021" s="1">
        <v>0</v>
      </c>
    </row>
    <row r="1022" spans="2:3" hidden="1">
      <c r="B1022" s="1" t="s">
        <v>300</v>
      </c>
      <c r="C1022" s="1">
        <v>0</v>
      </c>
    </row>
    <row r="1023" spans="2:3" hidden="1">
      <c r="B1023" s="1" t="s">
        <v>301</v>
      </c>
      <c r="C1023" s="1">
        <v>0</v>
      </c>
    </row>
    <row r="1024" spans="2:3" hidden="1">
      <c r="B1024" s="1" t="s">
        <v>302</v>
      </c>
      <c r="C1024" s="1">
        <v>0</v>
      </c>
    </row>
    <row r="1025" spans="2:3" hidden="1">
      <c r="B1025" s="1" t="s">
        <v>303</v>
      </c>
      <c r="C1025" s="1">
        <v>0</v>
      </c>
    </row>
    <row r="1026" spans="2:3" hidden="1">
      <c r="B1026" s="1" t="s">
        <v>304</v>
      </c>
      <c r="C1026" s="1">
        <v>0</v>
      </c>
    </row>
    <row r="1027" spans="2:3" hidden="1">
      <c r="B1027" s="1" t="s">
        <v>305</v>
      </c>
      <c r="C1027" s="1">
        <v>0</v>
      </c>
    </row>
    <row r="1028" spans="2:3" hidden="1">
      <c r="B1028" s="1" t="s">
        <v>306</v>
      </c>
      <c r="C1028" s="1">
        <v>0</v>
      </c>
    </row>
    <row r="1029" spans="2:3" hidden="1">
      <c r="B1029" s="1" t="s">
        <v>307</v>
      </c>
      <c r="C1029" s="1">
        <v>0</v>
      </c>
    </row>
    <row r="1030" spans="2:3" hidden="1">
      <c r="B1030" s="1" t="s">
        <v>308</v>
      </c>
      <c r="C1030" s="1">
        <v>0</v>
      </c>
    </row>
    <row r="1031" spans="2:3" hidden="1">
      <c r="B1031" s="1" t="s">
        <v>309</v>
      </c>
      <c r="C1031" s="1">
        <v>0</v>
      </c>
    </row>
    <row r="1032" spans="2:3" hidden="1">
      <c r="B1032" s="1" t="s">
        <v>310</v>
      </c>
      <c r="C1032" s="1">
        <v>0</v>
      </c>
    </row>
    <row r="1033" spans="2:3" hidden="1">
      <c r="B1033" s="1" t="s">
        <v>311</v>
      </c>
      <c r="C1033" s="1">
        <v>0</v>
      </c>
    </row>
    <row r="1034" spans="2:3" hidden="1">
      <c r="B1034" s="1" t="s">
        <v>312</v>
      </c>
      <c r="C1034" s="1">
        <v>0</v>
      </c>
    </row>
    <row r="1035" spans="2:3" hidden="1">
      <c r="B1035" s="1" t="s">
        <v>313</v>
      </c>
      <c r="C1035" s="1">
        <v>0</v>
      </c>
    </row>
    <row r="1036" spans="2:3" hidden="1">
      <c r="B1036" s="1" t="s">
        <v>314</v>
      </c>
      <c r="C1036" s="1">
        <v>0</v>
      </c>
    </row>
    <row r="1037" spans="2:3" hidden="1">
      <c r="B1037" s="1" t="s">
        <v>315</v>
      </c>
      <c r="C1037" s="1">
        <v>0</v>
      </c>
    </row>
    <row r="1038" spans="2:3" hidden="1">
      <c r="B1038" s="1" t="s">
        <v>316</v>
      </c>
      <c r="C1038" s="1">
        <v>0</v>
      </c>
    </row>
    <row r="1039" spans="2:3" hidden="1">
      <c r="B1039" s="1" t="s">
        <v>317</v>
      </c>
      <c r="C1039" s="1">
        <v>0</v>
      </c>
    </row>
    <row r="1040" spans="2:3" hidden="1">
      <c r="B1040" s="1" t="s">
        <v>318</v>
      </c>
      <c r="C1040" s="1">
        <v>0</v>
      </c>
    </row>
    <row r="1041" spans="2:3" hidden="1">
      <c r="B1041" s="1" t="s">
        <v>319</v>
      </c>
      <c r="C1041" s="1">
        <v>0</v>
      </c>
    </row>
    <row r="1042" spans="2:3" hidden="1">
      <c r="B1042" s="1" t="s">
        <v>320</v>
      </c>
      <c r="C1042" s="1">
        <v>0</v>
      </c>
    </row>
    <row r="1043" spans="2:3" hidden="1">
      <c r="B1043" s="1" t="s">
        <v>321</v>
      </c>
      <c r="C1043" s="1">
        <v>0</v>
      </c>
    </row>
    <row r="1044" spans="2:3" hidden="1">
      <c r="B1044" s="1" t="s">
        <v>322</v>
      </c>
      <c r="C1044" s="1">
        <v>0</v>
      </c>
    </row>
    <row r="1045" spans="2:3" hidden="1">
      <c r="B1045" s="1" t="s">
        <v>323</v>
      </c>
      <c r="C1045" s="1">
        <v>0</v>
      </c>
    </row>
    <row r="1046" spans="2:3" hidden="1">
      <c r="B1046" s="1" t="s">
        <v>324</v>
      </c>
      <c r="C1046" s="1">
        <v>0</v>
      </c>
    </row>
    <row r="1047" spans="2:3" hidden="1">
      <c r="B1047" s="1" t="s">
        <v>325</v>
      </c>
      <c r="C1047" s="1">
        <v>0</v>
      </c>
    </row>
    <row r="1048" spans="2:3" hidden="1">
      <c r="B1048" s="1" t="s">
        <v>326</v>
      </c>
      <c r="C1048" s="1">
        <v>0</v>
      </c>
    </row>
    <row r="1049" spans="2:3" hidden="1">
      <c r="B1049" s="1" t="s">
        <v>327</v>
      </c>
      <c r="C1049" s="1">
        <v>0</v>
      </c>
    </row>
    <row r="1050" spans="2:3" hidden="1">
      <c r="B1050" s="1" t="s">
        <v>328</v>
      </c>
      <c r="C1050" s="1">
        <v>0</v>
      </c>
    </row>
    <row r="1051" spans="2:3" hidden="1">
      <c r="B1051" s="1" t="s">
        <v>329</v>
      </c>
      <c r="C1051" s="1">
        <v>0</v>
      </c>
    </row>
    <row r="1052" spans="2:3" hidden="1">
      <c r="B1052" s="1" t="s">
        <v>330</v>
      </c>
      <c r="C1052" s="1">
        <v>0</v>
      </c>
    </row>
    <row r="1053" spans="2:3" hidden="1">
      <c r="B1053" s="1" t="s">
        <v>331</v>
      </c>
      <c r="C1053" s="1">
        <v>0</v>
      </c>
    </row>
    <row r="1054" spans="2:3" hidden="1">
      <c r="B1054" s="1" t="s">
        <v>332</v>
      </c>
      <c r="C1054" s="1">
        <v>0</v>
      </c>
    </row>
    <row r="1055" spans="2:3" hidden="1">
      <c r="B1055" s="1" t="s">
        <v>333</v>
      </c>
      <c r="C1055" s="1">
        <v>0</v>
      </c>
    </row>
    <row r="1056" spans="2:3" hidden="1">
      <c r="B1056" s="1" t="s">
        <v>334</v>
      </c>
      <c r="C1056" s="1">
        <v>0</v>
      </c>
    </row>
    <row r="1057" spans="2:3" hidden="1">
      <c r="B1057" s="1" t="s">
        <v>335</v>
      </c>
      <c r="C1057" s="1">
        <v>0</v>
      </c>
    </row>
    <row r="1058" spans="2:3" hidden="1">
      <c r="B1058" s="1" t="s">
        <v>336</v>
      </c>
      <c r="C1058" s="1">
        <v>0</v>
      </c>
    </row>
    <row r="1059" spans="2:3" hidden="1">
      <c r="B1059" s="1" t="s">
        <v>337</v>
      </c>
      <c r="C1059" s="1">
        <v>0</v>
      </c>
    </row>
    <row r="1060" spans="2:3" hidden="1">
      <c r="B1060" s="1" t="s">
        <v>338</v>
      </c>
      <c r="C1060" s="1">
        <v>0</v>
      </c>
    </row>
    <row r="1061" spans="2:3" hidden="1">
      <c r="B1061" s="1" t="s">
        <v>339</v>
      </c>
      <c r="C1061" s="1">
        <v>0</v>
      </c>
    </row>
  </sheetData>
  <sheetProtection sheet="1" objects="1" scenarios="1"/>
  <protectedRanges>
    <protectedRange sqref="B58:D66" name="Grey edit cells_1"/>
    <protectedRange sqref="B49:B52 E49:F52" name="Grey edit cells_2"/>
  </protectedRanges>
  <mergeCells count="10">
    <mergeCell ref="B55:B56"/>
    <mergeCell ref="C55:C56"/>
    <mergeCell ref="E55:E56"/>
    <mergeCell ref="F55:F56"/>
    <mergeCell ref="I55:I56"/>
    <mergeCell ref="B2:F2"/>
    <mergeCell ref="J3:Q3"/>
    <mergeCell ref="I4:I11"/>
    <mergeCell ref="B47:F47"/>
    <mergeCell ref="B54:I54"/>
  </mergeCells>
  <conditionalFormatting sqref="D4">
    <cfRule type="expression" dxfId="18" priority="3">
      <formula>$F$1="no"</formula>
    </cfRule>
  </conditionalFormatting>
  <conditionalFormatting sqref="D9">
    <cfRule type="expression" dxfId="17" priority="2">
      <formula>#REF!="no"</formula>
    </cfRule>
  </conditionalFormatting>
  <conditionalFormatting sqref="D22:E23 E24">
    <cfRule type="expression" dxfId="16" priority="1">
      <formula>#REF!="No"</formula>
    </cfRule>
  </conditionalFormatting>
  <pageMargins left="0.7" right="0.7" top="0.75" bottom="0.75" header="0.3" footer="0.3"/>
  <pageSetup scale="77" orientation="portrait" r:id="rId1"/>
  <rowBreaks count="1" manualBreakCount="1">
    <brk id="46" max="16383" man="1"/>
  </rowBreaks>
  <ignoredErrors>
    <ignoredError sqref="F16" unlockedFormula="1"/>
  </ignoredErrors>
  <extLst>
    <ext xmlns:x14="http://schemas.microsoft.com/office/spreadsheetml/2009/9/main" uri="{CCE6A557-97BC-4b89-ADB6-D9C93CAAB3DF}">
      <x14:dataValidations xmlns:xm="http://schemas.microsoft.com/office/excel/2006/main" count="3">
        <x14:dataValidation type="list" allowBlank="1" showInputMessage="1" showErrorMessage="1" xr:uid="{6AAD5F61-BB90-4706-87A9-8C9BC1788218}">
          <x14:formula1>
            <xm:f>'Machinery Input Tables'!$AG$6:$AG$32</xm:f>
          </x14:formula1>
          <xm:sqref>C58:C66</xm:sqref>
        </x14:dataValidation>
        <x14:dataValidation type="list" allowBlank="1" showInputMessage="1" showErrorMessage="1" xr:uid="{7858D5B8-D8AB-4CEA-AF2D-6D2A88EC487C}">
          <x14:formula1>
            <xm:f>'Machinery Input Tables'!$A$6:$A$121</xm:f>
          </x14:formula1>
          <xm:sqref>B58:B66</xm:sqref>
        </x14:dataValidation>
        <x14:dataValidation type="list" allowBlank="1" showInputMessage="1" showErrorMessage="1" xr:uid="{CCF47661-FB23-4360-8A67-60C3427B1983}">
          <x14:formula1>
            <xm:f>'Machinery Input Tables'!$B$133:$B$182</xm:f>
          </x14:formula1>
          <xm:sqref>B49:B52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A4B978-A89F-4293-B400-320A924FA916}">
  <dimension ref="A1:XFD1058"/>
  <sheetViews>
    <sheetView showGridLines="0" zoomScaleNormal="100" workbookViewId="0">
      <selection activeCell="I22" sqref="I22"/>
    </sheetView>
  </sheetViews>
  <sheetFormatPr defaultColWidth="0" defaultRowHeight="15" zeroHeight="1"/>
  <cols>
    <col min="1" max="1" width="3.125" style="1" customWidth="1"/>
    <col min="2" max="2" width="42.625" style="1" customWidth="1"/>
    <col min="3" max="3" width="12.625" style="1" customWidth="1"/>
    <col min="4" max="4" width="12.375" style="1" customWidth="1"/>
    <col min="5" max="6" width="11.625" style="1" customWidth="1"/>
    <col min="7" max="8" width="10.625" style="1" customWidth="1"/>
    <col min="9" max="9" width="11" style="1" bestFit="1" customWidth="1"/>
    <col min="10" max="17" width="9" style="1" customWidth="1"/>
    <col min="18" max="18" width="3.125" style="1" customWidth="1"/>
    <col min="19" max="257" width="8" style="1" hidden="1"/>
    <col min="258" max="258" width="28.125" style="1" hidden="1"/>
    <col min="259" max="259" width="8.125" style="1" hidden="1"/>
    <col min="260" max="260" width="9.125" style="1" hidden="1"/>
    <col min="261" max="261" width="9.75" style="1" hidden="1"/>
    <col min="262" max="262" width="11.125" style="1" hidden="1"/>
    <col min="263" max="263" width="10.375" style="1" hidden="1"/>
    <col min="264" max="264" width="10.5" style="1" hidden="1"/>
    <col min="265" max="513" width="8" style="1" hidden="1"/>
    <col min="514" max="514" width="28.125" style="1" hidden="1"/>
    <col min="515" max="515" width="8.125" style="1" hidden="1"/>
    <col min="516" max="516" width="9.125" style="1" hidden="1"/>
    <col min="517" max="517" width="9.75" style="1" hidden="1"/>
    <col min="518" max="518" width="11.125" style="1" hidden="1"/>
    <col min="519" max="519" width="10.375" style="1" hidden="1"/>
    <col min="520" max="520" width="10.5" style="1" hidden="1"/>
    <col min="521" max="769" width="8" style="1" hidden="1"/>
    <col min="770" max="770" width="28.125" style="1" hidden="1"/>
    <col min="771" max="771" width="8.125" style="1" hidden="1"/>
    <col min="772" max="772" width="9.125" style="1" hidden="1"/>
    <col min="773" max="773" width="9.75" style="1" hidden="1"/>
    <col min="774" max="774" width="11.125" style="1" hidden="1"/>
    <col min="775" max="775" width="10.375" style="1" hidden="1"/>
    <col min="776" max="776" width="10.5" style="1" hidden="1"/>
    <col min="777" max="1025" width="9" style="1" hidden="1"/>
    <col min="1026" max="1026" width="28.125" style="1" hidden="1"/>
    <col min="1027" max="1027" width="8.125" style="1" hidden="1"/>
    <col min="1028" max="1028" width="9.125" style="1" hidden="1"/>
    <col min="1029" max="1029" width="9.75" style="1" hidden="1"/>
    <col min="1030" max="1030" width="11.125" style="1" hidden="1"/>
    <col min="1031" max="1031" width="10.375" style="1" hidden="1"/>
    <col min="1032" max="1032" width="10.5" style="1" hidden="1"/>
    <col min="1033" max="1281" width="8" style="1" hidden="1"/>
    <col min="1282" max="1282" width="28.125" style="1" hidden="1"/>
    <col min="1283" max="1283" width="8.125" style="1" hidden="1"/>
    <col min="1284" max="1284" width="9.125" style="1" hidden="1"/>
    <col min="1285" max="1285" width="9.75" style="1" hidden="1"/>
    <col min="1286" max="1286" width="11.125" style="1" hidden="1"/>
    <col min="1287" max="1287" width="10.375" style="1" hidden="1"/>
    <col min="1288" max="1288" width="10.5" style="1" hidden="1"/>
    <col min="1289" max="1537" width="8" style="1" hidden="1"/>
    <col min="1538" max="1538" width="28.125" style="1" hidden="1"/>
    <col min="1539" max="1539" width="8.125" style="1" hidden="1"/>
    <col min="1540" max="1540" width="9.125" style="1" hidden="1"/>
    <col min="1541" max="1541" width="9.75" style="1" hidden="1"/>
    <col min="1542" max="1542" width="11.125" style="1" hidden="1"/>
    <col min="1543" max="1543" width="10.375" style="1" hidden="1"/>
    <col min="1544" max="1544" width="10.5" style="1" hidden="1"/>
    <col min="1545" max="1793" width="8" style="1" hidden="1"/>
    <col min="1794" max="1794" width="28.125" style="1" hidden="1"/>
    <col min="1795" max="1795" width="8.125" style="1" hidden="1"/>
    <col min="1796" max="1796" width="9.125" style="1" hidden="1"/>
    <col min="1797" max="1797" width="9.75" style="1" hidden="1"/>
    <col min="1798" max="1798" width="11.125" style="1" hidden="1"/>
    <col min="1799" max="1799" width="10.375" style="1" hidden="1"/>
    <col min="1800" max="1800" width="10.5" style="1" hidden="1"/>
    <col min="1801" max="2049" width="9" style="1" hidden="1"/>
    <col min="2050" max="2050" width="28.125" style="1" hidden="1"/>
    <col min="2051" max="2051" width="8.125" style="1" hidden="1"/>
    <col min="2052" max="2052" width="9.125" style="1" hidden="1"/>
    <col min="2053" max="2053" width="9.75" style="1" hidden="1"/>
    <col min="2054" max="2054" width="11.125" style="1" hidden="1"/>
    <col min="2055" max="2055" width="10.375" style="1" hidden="1"/>
    <col min="2056" max="2056" width="10.5" style="1" hidden="1"/>
    <col min="2057" max="2305" width="8" style="1" hidden="1"/>
    <col min="2306" max="2306" width="28.125" style="1" hidden="1"/>
    <col min="2307" max="2307" width="8.125" style="1" hidden="1"/>
    <col min="2308" max="2308" width="9.125" style="1" hidden="1"/>
    <col min="2309" max="2309" width="9.75" style="1" hidden="1"/>
    <col min="2310" max="2310" width="11.125" style="1" hidden="1"/>
    <col min="2311" max="2311" width="10.375" style="1" hidden="1"/>
    <col min="2312" max="2312" width="10.5" style="1" hidden="1"/>
    <col min="2313" max="2561" width="8" style="1" hidden="1"/>
    <col min="2562" max="2562" width="28.125" style="1" hidden="1"/>
    <col min="2563" max="2563" width="8.125" style="1" hidden="1"/>
    <col min="2564" max="2564" width="9.125" style="1" hidden="1"/>
    <col min="2565" max="2565" width="9.75" style="1" hidden="1"/>
    <col min="2566" max="2566" width="11.125" style="1" hidden="1"/>
    <col min="2567" max="2567" width="10.375" style="1" hidden="1"/>
    <col min="2568" max="2568" width="10.5" style="1" hidden="1"/>
    <col min="2569" max="2817" width="8" style="1" hidden="1"/>
    <col min="2818" max="2818" width="28.125" style="1" hidden="1"/>
    <col min="2819" max="2819" width="8.125" style="1" hidden="1"/>
    <col min="2820" max="2820" width="9.125" style="1" hidden="1"/>
    <col min="2821" max="2821" width="9.75" style="1" hidden="1"/>
    <col min="2822" max="2822" width="11.125" style="1" hidden="1"/>
    <col min="2823" max="2823" width="10.375" style="1" hidden="1"/>
    <col min="2824" max="2824" width="10.5" style="1" hidden="1"/>
    <col min="2825" max="3073" width="9" style="1" hidden="1"/>
    <col min="3074" max="3074" width="28.125" style="1" hidden="1"/>
    <col min="3075" max="3075" width="8.125" style="1" hidden="1"/>
    <col min="3076" max="3076" width="9.125" style="1" hidden="1"/>
    <col min="3077" max="3077" width="9.75" style="1" hidden="1"/>
    <col min="3078" max="3078" width="11.125" style="1" hidden="1"/>
    <col min="3079" max="3079" width="10.375" style="1" hidden="1"/>
    <col min="3080" max="3080" width="10.5" style="1" hidden="1"/>
    <col min="3081" max="3329" width="8" style="1" hidden="1"/>
    <col min="3330" max="3330" width="28.125" style="1" hidden="1"/>
    <col min="3331" max="3331" width="8.125" style="1" hidden="1"/>
    <col min="3332" max="3332" width="9.125" style="1" hidden="1"/>
    <col min="3333" max="3333" width="9.75" style="1" hidden="1"/>
    <col min="3334" max="3334" width="11.125" style="1" hidden="1"/>
    <col min="3335" max="3335" width="10.375" style="1" hidden="1"/>
    <col min="3336" max="3336" width="10.5" style="1" hidden="1"/>
    <col min="3337" max="3585" width="8" style="1" hidden="1"/>
    <col min="3586" max="3586" width="28.125" style="1" hidden="1"/>
    <col min="3587" max="3587" width="8.125" style="1" hidden="1"/>
    <col min="3588" max="3588" width="9.125" style="1" hidden="1"/>
    <col min="3589" max="3589" width="9.75" style="1" hidden="1"/>
    <col min="3590" max="3590" width="11.125" style="1" hidden="1"/>
    <col min="3591" max="3591" width="10.375" style="1" hidden="1"/>
    <col min="3592" max="3592" width="10.5" style="1" hidden="1"/>
    <col min="3593" max="3841" width="8" style="1" hidden="1"/>
    <col min="3842" max="3842" width="28.125" style="1" hidden="1"/>
    <col min="3843" max="3843" width="8.125" style="1" hidden="1"/>
    <col min="3844" max="3844" width="9.125" style="1" hidden="1"/>
    <col min="3845" max="3845" width="9.75" style="1" hidden="1"/>
    <col min="3846" max="3846" width="11.125" style="1" hidden="1"/>
    <col min="3847" max="3847" width="10.375" style="1" hidden="1"/>
    <col min="3848" max="3848" width="10.5" style="1" hidden="1"/>
    <col min="3849" max="4097" width="9" style="1" hidden="1"/>
    <col min="4098" max="4098" width="28.125" style="1" hidden="1"/>
    <col min="4099" max="4099" width="8.125" style="1" hidden="1"/>
    <col min="4100" max="4100" width="9.125" style="1" hidden="1"/>
    <col min="4101" max="4101" width="9.75" style="1" hidden="1"/>
    <col min="4102" max="4102" width="11.125" style="1" hidden="1"/>
    <col min="4103" max="4103" width="10.375" style="1" hidden="1"/>
    <col min="4104" max="4104" width="10.5" style="1" hidden="1"/>
    <col min="4105" max="4353" width="8" style="1" hidden="1"/>
    <col min="4354" max="4354" width="28.125" style="1" hidden="1"/>
    <col min="4355" max="4355" width="8.125" style="1" hidden="1"/>
    <col min="4356" max="4356" width="9.125" style="1" hidden="1"/>
    <col min="4357" max="4357" width="9.75" style="1" hidden="1"/>
    <col min="4358" max="4358" width="11.125" style="1" hidden="1"/>
    <col min="4359" max="4359" width="10.375" style="1" hidden="1"/>
    <col min="4360" max="4360" width="10.5" style="1" hidden="1"/>
    <col min="4361" max="4609" width="8" style="1" hidden="1"/>
    <col min="4610" max="4610" width="28.125" style="1" hidden="1"/>
    <col min="4611" max="4611" width="8.125" style="1" hidden="1"/>
    <col min="4612" max="4612" width="9.125" style="1" hidden="1"/>
    <col min="4613" max="4613" width="9.75" style="1" hidden="1"/>
    <col min="4614" max="4614" width="11.125" style="1" hidden="1"/>
    <col min="4615" max="4615" width="10.375" style="1" hidden="1"/>
    <col min="4616" max="4616" width="10.5" style="1" hidden="1"/>
    <col min="4617" max="4865" width="8" style="1" hidden="1"/>
    <col min="4866" max="4866" width="28.125" style="1" hidden="1"/>
    <col min="4867" max="4867" width="8.125" style="1" hidden="1"/>
    <col min="4868" max="4868" width="9.125" style="1" hidden="1"/>
    <col min="4869" max="4869" width="9.75" style="1" hidden="1"/>
    <col min="4870" max="4870" width="11.125" style="1" hidden="1"/>
    <col min="4871" max="4871" width="10.375" style="1" hidden="1"/>
    <col min="4872" max="4872" width="10.5" style="1" hidden="1"/>
    <col min="4873" max="5121" width="9" style="1" hidden="1"/>
    <col min="5122" max="5122" width="28.125" style="1" hidden="1"/>
    <col min="5123" max="5123" width="8.125" style="1" hidden="1"/>
    <col min="5124" max="5124" width="9.125" style="1" hidden="1"/>
    <col min="5125" max="5125" width="9.75" style="1" hidden="1"/>
    <col min="5126" max="5126" width="11.125" style="1" hidden="1"/>
    <col min="5127" max="5127" width="10.375" style="1" hidden="1"/>
    <col min="5128" max="5128" width="10.5" style="1" hidden="1"/>
    <col min="5129" max="5377" width="8" style="1" hidden="1"/>
    <col min="5378" max="5378" width="28.125" style="1" hidden="1"/>
    <col min="5379" max="5379" width="8.125" style="1" hidden="1"/>
    <col min="5380" max="5380" width="9.125" style="1" hidden="1"/>
    <col min="5381" max="5381" width="9.75" style="1" hidden="1"/>
    <col min="5382" max="5382" width="11.125" style="1" hidden="1"/>
    <col min="5383" max="5383" width="10.375" style="1" hidden="1"/>
    <col min="5384" max="5384" width="10.5" style="1" hidden="1"/>
    <col min="5385" max="5633" width="8" style="1" hidden="1"/>
    <col min="5634" max="5634" width="28.125" style="1" hidden="1"/>
    <col min="5635" max="5635" width="8.125" style="1" hidden="1"/>
    <col min="5636" max="5636" width="9.125" style="1" hidden="1"/>
    <col min="5637" max="5637" width="9.75" style="1" hidden="1"/>
    <col min="5638" max="5638" width="11.125" style="1" hidden="1"/>
    <col min="5639" max="5639" width="10.375" style="1" hidden="1"/>
    <col min="5640" max="5640" width="10.5" style="1" hidden="1"/>
    <col min="5641" max="5889" width="8" style="1" hidden="1"/>
    <col min="5890" max="5890" width="28.125" style="1" hidden="1"/>
    <col min="5891" max="5891" width="8.125" style="1" hidden="1"/>
    <col min="5892" max="5892" width="9.125" style="1" hidden="1"/>
    <col min="5893" max="5893" width="9.75" style="1" hidden="1"/>
    <col min="5894" max="5894" width="11.125" style="1" hidden="1"/>
    <col min="5895" max="5895" width="10.375" style="1" hidden="1"/>
    <col min="5896" max="5896" width="10.5" style="1" hidden="1"/>
    <col min="5897" max="6145" width="9" style="1" hidden="1"/>
    <col min="6146" max="6146" width="28.125" style="1" hidden="1"/>
    <col min="6147" max="6147" width="8.125" style="1" hidden="1"/>
    <col min="6148" max="6148" width="9.125" style="1" hidden="1"/>
    <col min="6149" max="6149" width="9.75" style="1" hidden="1"/>
    <col min="6150" max="6150" width="11.125" style="1" hidden="1"/>
    <col min="6151" max="6151" width="10.375" style="1" hidden="1"/>
    <col min="6152" max="6152" width="10.5" style="1" hidden="1"/>
    <col min="6153" max="6401" width="8" style="1" hidden="1"/>
    <col min="6402" max="6402" width="28.125" style="1" hidden="1"/>
    <col min="6403" max="6403" width="8.125" style="1" hidden="1"/>
    <col min="6404" max="6404" width="9.125" style="1" hidden="1"/>
    <col min="6405" max="6405" width="9.75" style="1" hidden="1"/>
    <col min="6406" max="6406" width="11.125" style="1" hidden="1"/>
    <col min="6407" max="6407" width="10.375" style="1" hidden="1"/>
    <col min="6408" max="6408" width="10.5" style="1" hidden="1"/>
    <col min="6409" max="6657" width="8" style="1" hidden="1"/>
    <col min="6658" max="6658" width="28.125" style="1" hidden="1"/>
    <col min="6659" max="6659" width="8.125" style="1" hidden="1"/>
    <col min="6660" max="6660" width="9.125" style="1" hidden="1"/>
    <col min="6661" max="6661" width="9.75" style="1" hidden="1"/>
    <col min="6662" max="6662" width="11.125" style="1" hidden="1"/>
    <col min="6663" max="6663" width="10.375" style="1" hidden="1"/>
    <col min="6664" max="6664" width="10.5" style="1" hidden="1"/>
    <col min="6665" max="6913" width="8" style="1" hidden="1"/>
    <col min="6914" max="6914" width="28.125" style="1" hidden="1"/>
    <col min="6915" max="6915" width="8.125" style="1" hidden="1"/>
    <col min="6916" max="6916" width="9.125" style="1" hidden="1"/>
    <col min="6917" max="6917" width="9.75" style="1" hidden="1"/>
    <col min="6918" max="6918" width="11.125" style="1" hidden="1"/>
    <col min="6919" max="6919" width="10.375" style="1" hidden="1"/>
    <col min="6920" max="6920" width="10.5" style="1" hidden="1"/>
    <col min="6921" max="7169" width="9" style="1" hidden="1"/>
    <col min="7170" max="7170" width="28.125" style="1" hidden="1"/>
    <col min="7171" max="7171" width="8.125" style="1" hidden="1"/>
    <col min="7172" max="7172" width="9.125" style="1" hidden="1"/>
    <col min="7173" max="7173" width="9.75" style="1" hidden="1"/>
    <col min="7174" max="7174" width="11.125" style="1" hidden="1"/>
    <col min="7175" max="7175" width="10.375" style="1" hidden="1"/>
    <col min="7176" max="7176" width="10.5" style="1" hidden="1"/>
    <col min="7177" max="7425" width="8" style="1" hidden="1"/>
    <col min="7426" max="7426" width="28.125" style="1" hidden="1"/>
    <col min="7427" max="7427" width="8.125" style="1" hidden="1"/>
    <col min="7428" max="7428" width="9.125" style="1" hidden="1"/>
    <col min="7429" max="7429" width="9.75" style="1" hidden="1"/>
    <col min="7430" max="7430" width="11.125" style="1" hidden="1"/>
    <col min="7431" max="7431" width="10.375" style="1" hidden="1"/>
    <col min="7432" max="7432" width="10.5" style="1" hidden="1"/>
    <col min="7433" max="7681" width="8" style="1" hidden="1"/>
    <col min="7682" max="7682" width="28.125" style="1" hidden="1"/>
    <col min="7683" max="7683" width="8.125" style="1" hidden="1"/>
    <col min="7684" max="7684" width="9.125" style="1" hidden="1"/>
    <col min="7685" max="7685" width="9.75" style="1" hidden="1"/>
    <col min="7686" max="7686" width="11.125" style="1" hidden="1"/>
    <col min="7687" max="7687" width="10.375" style="1" hidden="1"/>
    <col min="7688" max="7688" width="10.5" style="1" hidden="1"/>
    <col min="7689" max="7937" width="8" style="1" hidden="1"/>
    <col min="7938" max="7938" width="28.125" style="1" hidden="1"/>
    <col min="7939" max="7939" width="8.125" style="1" hidden="1"/>
    <col min="7940" max="7940" width="9.125" style="1" hidden="1"/>
    <col min="7941" max="7941" width="9.75" style="1" hidden="1"/>
    <col min="7942" max="7942" width="11.125" style="1" hidden="1"/>
    <col min="7943" max="7943" width="10.375" style="1" hidden="1"/>
    <col min="7944" max="7944" width="10.5" style="1" hidden="1"/>
    <col min="7945" max="8193" width="9" style="1" hidden="1"/>
    <col min="8194" max="8194" width="28.125" style="1" hidden="1"/>
    <col min="8195" max="8195" width="8.125" style="1" hidden="1"/>
    <col min="8196" max="8196" width="9.125" style="1" hidden="1"/>
    <col min="8197" max="8197" width="9.75" style="1" hidden="1"/>
    <col min="8198" max="8198" width="11.125" style="1" hidden="1"/>
    <col min="8199" max="8199" width="10.375" style="1" hidden="1"/>
    <col min="8200" max="8200" width="10.5" style="1" hidden="1"/>
    <col min="8201" max="8449" width="8" style="1" hidden="1"/>
    <col min="8450" max="8450" width="28.125" style="1" hidden="1"/>
    <col min="8451" max="8451" width="8.125" style="1" hidden="1"/>
    <col min="8452" max="8452" width="9.125" style="1" hidden="1"/>
    <col min="8453" max="8453" width="9.75" style="1" hidden="1"/>
    <col min="8454" max="8454" width="11.125" style="1" hidden="1"/>
    <col min="8455" max="8455" width="10.375" style="1" hidden="1"/>
    <col min="8456" max="8456" width="10.5" style="1" hidden="1"/>
    <col min="8457" max="8705" width="8" style="1" hidden="1"/>
    <col min="8706" max="8706" width="28.125" style="1" hidden="1"/>
    <col min="8707" max="8707" width="8.125" style="1" hidden="1"/>
    <col min="8708" max="8708" width="9.125" style="1" hidden="1"/>
    <col min="8709" max="8709" width="9.75" style="1" hidden="1"/>
    <col min="8710" max="8710" width="11.125" style="1" hidden="1"/>
    <col min="8711" max="8711" width="10.375" style="1" hidden="1"/>
    <col min="8712" max="8712" width="10.5" style="1" hidden="1"/>
    <col min="8713" max="8961" width="8" style="1" hidden="1"/>
    <col min="8962" max="8962" width="28.125" style="1" hidden="1"/>
    <col min="8963" max="8963" width="8.125" style="1" hidden="1"/>
    <col min="8964" max="8964" width="9.125" style="1" hidden="1"/>
    <col min="8965" max="8965" width="9.75" style="1" hidden="1"/>
    <col min="8966" max="8966" width="11.125" style="1" hidden="1"/>
    <col min="8967" max="8967" width="10.375" style="1" hidden="1"/>
    <col min="8968" max="8968" width="10.5" style="1" hidden="1"/>
    <col min="8969" max="9217" width="9" style="1" hidden="1"/>
    <col min="9218" max="9218" width="28.125" style="1" hidden="1"/>
    <col min="9219" max="9219" width="8.125" style="1" hidden="1"/>
    <col min="9220" max="9220" width="9.125" style="1" hidden="1"/>
    <col min="9221" max="9221" width="9.75" style="1" hidden="1"/>
    <col min="9222" max="9222" width="11.125" style="1" hidden="1"/>
    <col min="9223" max="9223" width="10.375" style="1" hidden="1"/>
    <col min="9224" max="9224" width="10.5" style="1" hidden="1"/>
    <col min="9225" max="9473" width="8" style="1" hidden="1"/>
    <col min="9474" max="9474" width="28.125" style="1" hidden="1"/>
    <col min="9475" max="9475" width="8.125" style="1" hidden="1"/>
    <col min="9476" max="9476" width="9.125" style="1" hidden="1"/>
    <col min="9477" max="9477" width="9.75" style="1" hidden="1"/>
    <col min="9478" max="9478" width="11.125" style="1" hidden="1"/>
    <col min="9479" max="9479" width="10.375" style="1" hidden="1"/>
    <col min="9480" max="9480" width="10.5" style="1" hidden="1"/>
    <col min="9481" max="9729" width="8" style="1" hidden="1"/>
    <col min="9730" max="9730" width="28.125" style="1" hidden="1"/>
    <col min="9731" max="9731" width="8.125" style="1" hidden="1"/>
    <col min="9732" max="9732" width="9.125" style="1" hidden="1"/>
    <col min="9733" max="9733" width="9.75" style="1" hidden="1"/>
    <col min="9734" max="9734" width="11.125" style="1" hidden="1"/>
    <col min="9735" max="9735" width="10.375" style="1" hidden="1"/>
    <col min="9736" max="9736" width="10.5" style="1" hidden="1"/>
    <col min="9737" max="9985" width="8" style="1" hidden="1"/>
    <col min="9986" max="9986" width="28.125" style="1" hidden="1"/>
    <col min="9987" max="9987" width="8.125" style="1" hidden="1"/>
    <col min="9988" max="9988" width="9.125" style="1" hidden="1"/>
    <col min="9989" max="9989" width="9.75" style="1" hidden="1"/>
    <col min="9990" max="9990" width="11.125" style="1" hidden="1"/>
    <col min="9991" max="9991" width="10.375" style="1" hidden="1"/>
    <col min="9992" max="9992" width="10.5" style="1" hidden="1"/>
    <col min="9993" max="10241" width="9" style="1" hidden="1"/>
    <col min="10242" max="10242" width="28.125" style="1" hidden="1"/>
    <col min="10243" max="10243" width="8.125" style="1" hidden="1"/>
    <col min="10244" max="10244" width="9.125" style="1" hidden="1"/>
    <col min="10245" max="10245" width="9.75" style="1" hidden="1"/>
    <col min="10246" max="10246" width="11.125" style="1" hidden="1"/>
    <col min="10247" max="10247" width="10.375" style="1" hidden="1"/>
    <col min="10248" max="10248" width="10.5" style="1" hidden="1"/>
    <col min="10249" max="10497" width="8" style="1" hidden="1"/>
    <col min="10498" max="10498" width="28.125" style="1" hidden="1"/>
    <col min="10499" max="10499" width="8.125" style="1" hidden="1"/>
    <col min="10500" max="10500" width="9.125" style="1" hidden="1"/>
    <col min="10501" max="10501" width="9.75" style="1" hidden="1"/>
    <col min="10502" max="10502" width="11.125" style="1" hidden="1"/>
    <col min="10503" max="10503" width="10.375" style="1" hidden="1"/>
    <col min="10504" max="10504" width="10.5" style="1" hidden="1"/>
    <col min="10505" max="10753" width="8" style="1" hidden="1"/>
    <col min="10754" max="10754" width="28.125" style="1" hidden="1"/>
    <col min="10755" max="10755" width="8.125" style="1" hidden="1"/>
    <col min="10756" max="10756" width="9.125" style="1" hidden="1"/>
    <col min="10757" max="10757" width="9.75" style="1" hidden="1"/>
    <col min="10758" max="10758" width="11.125" style="1" hidden="1"/>
    <col min="10759" max="10759" width="10.375" style="1" hidden="1"/>
    <col min="10760" max="10760" width="10.5" style="1" hidden="1"/>
    <col min="10761" max="11009" width="8" style="1" hidden="1"/>
    <col min="11010" max="11010" width="28.125" style="1" hidden="1"/>
    <col min="11011" max="11011" width="8.125" style="1" hidden="1"/>
    <col min="11012" max="11012" width="9.125" style="1" hidden="1"/>
    <col min="11013" max="11013" width="9.75" style="1" hidden="1"/>
    <col min="11014" max="11014" width="11.125" style="1" hidden="1"/>
    <col min="11015" max="11015" width="10.375" style="1" hidden="1"/>
    <col min="11016" max="11016" width="10.5" style="1" hidden="1"/>
    <col min="11017" max="11265" width="9" style="1" hidden="1"/>
    <col min="11266" max="11266" width="28.125" style="1" hidden="1"/>
    <col min="11267" max="11267" width="8.125" style="1" hidden="1"/>
    <col min="11268" max="11268" width="9.125" style="1" hidden="1"/>
    <col min="11269" max="11269" width="9.75" style="1" hidden="1"/>
    <col min="11270" max="11270" width="11.125" style="1" hidden="1"/>
    <col min="11271" max="11271" width="10.375" style="1" hidden="1"/>
    <col min="11272" max="11272" width="10.5" style="1" hidden="1"/>
    <col min="11273" max="11521" width="8" style="1" hidden="1"/>
    <col min="11522" max="11522" width="28.125" style="1" hidden="1"/>
    <col min="11523" max="11523" width="8.125" style="1" hidden="1"/>
    <col min="11524" max="11524" width="9.125" style="1" hidden="1"/>
    <col min="11525" max="11525" width="9.75" style="1" hidden="1"/>
    <col min="11526" max="11526" width="11.125" style="1" hidden="1"/>
    <col min="11527" max="11527" width="10.375" style="1" hidden="1"/>
    <col min="11528" max="11528" width="10.5" style="1" hidden="1"/>
    <col min="11529" max="11777" width="8" style="1" hidden="1"/>
    <col min="11778" max="11778" width="28.125" style="1" hidden="1"/>
    <col min="11779" max="11779" width="8.125" style="1" hidden="1"/>
    <col min="11780" max="11780" width="9.125" style="1" hidden="1"/>
    <col min="11781" max="11781" width="9.75" style="1" hidden="1"/>
    <col min="11782" max="11782" width="11.125" style="1" hidden="1"/>
    <col min="11783" max="11783" width="10.375" style="1" hidden="1"/>
    <col min="11784" max="11784" width="10.5" style="1" hidden="1"/>
    <col min="11785" max="12033" width="8" style="1" hidden="1"/>
    <col min="12034" max="12034" width="28.125" style="1" hidden="1"/>
    <col min="12035" max="12035" width="8.125" style="1" hidden="1"/>
    <col min="12036" max="12036" width="9.125" style="1" hidden="1"/>
    <col min="12037" max="12037" width="9.75" style="1" hidden="1"/>
    <col min="12038" max="12038" width="11.125" style="1" hidden="1"/>
    <col min="12039" max="12039" width="10.375" style="1" hidden="1"/>
    <col min="12040" max="12040" width="10.5" style="1" hidden="1"/>
    <col min="12041" max="12289" width="9" style="1" hidden="1"/>
    <col min="12290" max="12290" width="28.125" style="1" hidden="1"/>
    <col min="12291" max="12291" width="8.125" style="1" hidden="1"/>
    <col min="12292" max="12292" width="9.125" style="1" hidden="1"/>
    <col min="12293" max="12293" width="9.75" style="1" hidden="1"/>
    <col min="12294" max="12294" width="11.125" style="1" hidden="1"/>
    <col min="12295" max="12295" width="10.375" style="1" hidden="1"/>
    <col min="12296" max="12296" width="10.5" style="1" hidden="1"/>
    <col min="12297" max="12545" width="8" style="1" hidden="1"/>
    <col min="12546" max="12546" width="28.125" style="1" hidden="1"/>
    <col min="12547" max="12547" width="8.125" style="1" hidden="1"/>
    <col min="12548" max="12548" width="9.125" style="1" hidden="1"/>
    <col min="12549" max="12549" width="9.75" style="1" hidden="1"/>
    <col min="12550" max="12550" width="11.125" style="1" hidden="1"/>
    <col min="12551" max="12551" width="10.375" style="1" hidden="1"/>
    <col min="12552" max="12552" width="10.5" style="1" hidden="1"/>
    <col min="12553" max="12801" width="8" style="1" hidden="1"/>
    <col min="12802" max="12802" width="28.125" style="1" hidden="1"/>
    <col min="12803" max="12803" width="8.125" style="1" hidden="1"/>
    <col min="12804" max="12804" width="9.125" style="1" hidden="1"/>
    <col min="12805" max="12805" width="9.75" style="1" hidden="1"/>
    <col min="12806" max="12806" width="11.125" style="1" hidden="1"/>
    <col min="12807" max="12807" width="10.375" style="1" hidden="1"/>
    <col min="12808" max="12808" width="10.5" style="1" hidden="1"/>
    <col min="12809" max="13057" width="8" style="1" hidden="1"/>
    <col min="13058" max="13058" width="28.125" style="1" hidden="1"/>
    <col min="13059" max="13059" width="8.125" style="1" hidden="1"/>
    <col min="13060" max="13060" width="9.125" style="1" hidden="1"/>
    <col min="13061" max="13061" width="9.75" style="1" hidden="1"/>
    <col min="13062" max="13062" width="11.125" style="1" hidden="1"/>
    <col min="13063" max="13063" width="10.375" style="1" hidden="1"/>
    <col min="13064" max="13064" width="10.5" style="1" hidden="1"/>
    <col min="13065" max="13313" width="9" style="1" hidden="1"/>
    <col min="13314" max="13314" width="28.125" style="1" hidden="1"/>
    <col min="13315" max="13315" width="8.125" style="1" hidden="1"/>
    <col min="13316" max="13316" width="9.125" style="1" hidden="1"/>
    <col min="13317" max="13317" width="9.75" style="1" hidden="1"/>
    <col min="13318" max="13318" width="11.125" style="1" hidden="1"/>
    <col min="13319" max="13319" width="10.375" style="1" hidden="1"/>
    <col min="13320" max="13320" width="10.5" style="1" hidden="1"/>
    <col min="13321" max="13569" width="8" style="1" hidden="1"/>
    <col min="13570" max="13570" width="28.125" style="1" hidden="1"/>
    <col min="13571" max="13571" width="8.125" style="1" hidden="1"/>
    <col min="13572" max="13572" width="9.125" style="1" hidden="1"/>
    <col min="13573" max="13573" width="9.75" style="1" hidden="1"/>
    <col min="13574" max="13574" width="11.125" style="1" hidden="1"/>
    <col min="13575" max="13575" width="10.375" style="1" hidden="1"/>
    <col min="13576" max="13576" width="10.5" style="1" hidden="1"/>
    <col min="13577" max="13825" width="8" style="1" hidden="1"/>
    <col min="13826" max="13826" width="28.125" style="1" hidden="1"/>
    <col min="13827" max="13827" width="8.125" style="1" hidden="1"/>
    <col min="13828" max="13828" width="9.125" style="1" hidden="1"/>
    <col min="13829" max="13829" width="9.75" style="1" hidden="1"/>
    <col min="13830" max="13830" width="11.125" style="1" hidden="1"/>
    <col min="13831" max="13831" width="10.375" style="1" hidden="1"/>
    <col min="13832" max="13832" width="10.5" style="1" hidden="1"/>
    <col min="13833" max="14081" width="8" style="1" hidden="1"/>
    <col min="14082" max="14082" width="28.125" style="1" hidden="1"/>
    <col min="14083" max="14083" width="8.125" style="1" hidden="1"/>
    <col min="14084" max="14084" width="9.125" style="1" hidden="1"/>
    <col min="14085" max="14085" width="9.75" style="1" hidden="1"/>
    <col min="14086" max="14086" width="11.125" style="1" hidden="1"/>
    <col min="14087" max="14087" width="10.375" style="1" hidden="1"/>
    <col min="14088" max="14088" width="10.5" style="1" hidden="1"/>
    <col min="14089" max="14337" width="9" style="1" hidden="1"/>
    <col min="14338" max="14338" width="28.125" style="1" hidden="1"/>
    <col min="14339" max="14339" width="8.125" style="1" hidden="1"/>
    <col min="14340" max="14340" width="9.125" style="1" hidden="1"/>
    <col min="14341" max="14341" width="9.75" style="1" hidden="1"/>
    <col min="14342" max="14342" width="11.125" style="1" hidden="1"/>
    <col min="14343" max="14343" width="10.375" style="1" hidden="1"/>
    <col min="14344" max="14344" width="10.5" style="1" hidden="1"/>
    <col min="14345" max="14593" width="8" style="1" hidden="1"/>
    <col min="14594" max="14594" width="28.125" style="1" hidden="1"/>
    <col min="14595" max="14595" width="8.125" style="1" hidden="1"/>
    <col min="14596" max="14596" width="9.125" style="1" hidden="1"/>
    <col min="14597" max="14597" width="9.75" style="1" hidden="1"/>
    <col min="14598" max="14598" width="11.125" style="1" hidden="1"/>
    <col min="14599" max="14599" width="10.375" style="1" hidden="1"/>
    <col min="14600" max="14600" width="10.5" style="1" hidden="1"/>
    <col min="14601" max="14849" width="8" style="1" hidden="1"/>
    <col min="14850" max="14850" width="28.125" style="1" hidden="1"/>
    <col min="14851" max="14851" width="8.125" style="1" hidden="1"/>
    <col min="14852" max="14852" width="9.125" style="1" hidden="1"/>
    <col min="14853" max="14853" width="9.75" style="1" hidden="1"/>
    <col min="14854" max="14854" width="11.125" style="1" hidden="1"/>
    <col min="14855" max="14855" width="10.375" style="1" hidden="1"/>
    <col min="14856" max="14856" width="10.5" style="1" hidden="1"/>
    <col min="14857" max="15105" width="8" style="1" hidden="1"/>
    <col min="15106" max="15106" width="28.125" style="1" hidden="1"/>
    <col min="15107" max="15107" width="8.125" style="1" hidden="1"/>
    <col min="15108" max="15108" width="9.125" style="1" hidden="1"/>
    <col min="15109" max="15109" width="9.75" style="1" hidden="1"/>
    <col min="15110" max="15110" width="11.125" style="1" hidden="1"/>
    <col min="15111" max="15111" width="10.375" style="1" hidden="1"/>
    <col min="15112" max="15112" width="10.5" style="1" hidden="1"/>
    <col min="15113" max="15361" width="9" style="1" hidden="1"/>
    <col min="15362" max="15362" width="28.125" style="1" hidden="1"/>
    <col min="15363" max="15363" width="8.125" style="1" hidden="1"/>
    <col min="15364" max="15364" width="9.125" style="1" hidden="1"/>
    <col min="15365" max="15365" width="9.75" style="1" hidden="1"/>
    <col min="15366" max="15366" width="11.125" style="1" hidden="1"/>
    <col min="15367" max="15367" width="10.375" style="1" hidden="1"/>
    <col min="15368" max="15368" width="10.5" style="1" hidden="1"/>
    <col min="15369" max="15617" width="8" style="1" hidden="1"/>
    <col min="15618" max="15618" width="28.125" style="1" hidden="1"/>
    <col min="15619" max="15619" width="8.125" style="1" hidden="1"/>
    <col min="15620" max="15620" width="9.125" style="1" hidden="1"/>
    <col min="15621" max="15621" width="9.75" style="1" hidden="1"/>
    <col min="15622" max="15622" width="11.125" style="1" hidden="1"/>
    <col min="15623" max="15623" width="10.375" style="1" hidden="1"/>
    <col min="15624" max="15624" width="10.5" style="1" hidden="1"/>
    <col min="15625" max="15873" width="8" style="1" hidden="1"/>
    <col min="15874" max="15874" width="28.125" style="1" hidden="1"/>
    <col min="15875" max="15875" width="8.125" style="1" hidden="1"/>
    <col min="15876" max="15876" width="9.125" style="1" hidden="1"/>
    <col min="15877" max="15877" width="9.75" style="1" hidden="1"/>
    <col min="15878" max="15878" width="11.125" style="1" hidden="1"/>
    <col min="15879" max="15879" width="10.375" style="1" hidden="1"/>
    <col min="15880" max="15880" width="10.5" style="1" hidden="1"/>
    <col min="15881" max="16129" width="8" style="1" hidden="1"/>
    <col min="16130" max="16130" width="28.125" style="1" hidden="1"/>
    <col min="16131" max="16131" width="8.125" style="1" hidden="1"/>
    <col min="16132" max="16132" width="9.125" style="1" hidden="1"/>
    <col min="16133" max="16133" width="9.75" style="1" hidden="1"/>
    <col min="16134" max="16134" width="11.125" style="1" hidden="1"/>
    <col min="16135" max="16135" width="10.375" style="1" hidden="1"/>
    <col min="16136" max="16136" width="10.5" style="1" hidden="1"/>
    <col min="16137" max="16384" width="9" style="1" hidden="1"/>
  </cols>
  <sheetData>
    <row r="1" spans="2:17" ht="15.95" customHeight="1">
      <c r="B1" s="136"/>
      <c r="C1" s="137"/>
      <c r="E1" s="137"/>
      <c r="F1" s="138"/>
      <c r="G1" s="138"/>
      <c r="H1" s="138"/>
    </row>
    <row r="2" spans="2:17" ht="21.75" customHeight="1">
      <c r="B2" s="317" t="s">
        <v>805</v>
      </c>
      <c r="C2" s="317"/>
      <c r="D2" s="317"/>
      <c r="E2" s="317"/>
      <c r="F2" s="317"/>
      <c r="G2" s="138"/>
      <c r="H2" s="138"/>
      <c r="J2" s="139" t="s">
        <v>620</v>
      </c>
    </row>
    <row r="3" spans="2:17" ht="16.5" customHeight="1">
      <c r="B3" s="205"/>
      <c r="C3" s="206"/>
      <c r="D3" s="162"/>
      <c r="E3" s="149"/>
      <c r="F3" s="207"/>
      <c r="G3" s="143"/>
      <c r="H3" s="137"/>
      <c r="I3" s="162"/>
      <c r="J3" s="326" t="s">
        <v>3</v>
      </c>
      <c r="K3" s="326"/>
      <c r="L3" s="326"/>
      <c r="M3" s="326"/>
      <c r="N3" s="326"/>
      <c r="O3" s="326"/>
      <c r="P3" s="326"/>
      <c r="Q3" s="326"/>
    </row>
    <row r="4" spans="2:17" ht="16.5" customHeight="1">
      <c r="B4" s="141" t="s">
        <v>364</v>
      </c>
      <c r="C4" s="141" t="s">
        <v>372</v>
      </c>
      <c r="D4" s="142" t="s">
        <v>10</v>
      </c>
      <c r="E4" s="142" t="s">
        <v>614</v>
      </c>
      <c r="F4" s="142" t="s">
        <v>613</v>
      </c>
      <c r="G4" s="143"/>
      <c r="H4" s="274"/>
      <c r="I4" s="327" t="s">
        <v>631</v>
      </c>
      <c r="J4" s="208"/>
      <c r="K4" s="209">
        <f>N4*0.7</f>
        <v>6.3</v>
      </c>
      <c r="L4" s="209">
        <f>N4*0.8</f>
        <v>7.2</v>
      </c>
      <c r="M4" s="209">
        <f>N4*0.9</f>
        <v>8.1</v>
      </c>
      <c r="N4" s="209">
        <f>D5</f>
        <v>9</v>
      </c>
      <c r="O4" s="209">
        <f>N4*1.1</f>
        <v>9.9</v>
      </c>
      <c r="P4" s="209">
        <f>N4*1.2</f>
        <v>10.799999999999999</v>
      </c>
      <c r="Q4" s="210">
        <f>N4*1.3</f>
        <v>11.700000000000001</v>
      </c>
    </row>
    <row r="5" spans="2:17" ht="16.5" customHeight="1">
      <c r="B5" s="144" t="s">
        <v>356</v>
      </c>
      <c r="C5" s="145" t="s">
        <v>611</v>
      </c>
      <c r="D5" s="29">
        <v>9</v>
      </c>
      <c r="E5" s="28">
        <v>93</v>
      </c>
      <c r="F5" s="146">
        <f>D5*E5</f>
        <v>837</v>
      </c>
      <c r="G5" s="137"/>
      <c r="H5" s="138"/>
      <c r="I5" s="327"/>
      <c r="J5" s="211">
        <f>J8*0.7</f>
        <v>65.099999999999994</v>
      </c>
      <c r="K5" s="34">
        <f t="shared" ref="K5:Q11" si="0">(K$4*$J5+$F$6)-$F$37+$F$34+$F$25-$F$31+(K$4*$J5+$F$6)*$E$31</f>
        <v>-248.46972609978283</v>
      </c>
      <c r="L5" s="34">
        <f t="shared" si="0"/>
        <v>-188.41497609978282</v>
      </c>
      <c r="M5" s="34">
        <f t="shared" si="0"/>
        <v>-128.36022609978284</v>
      </c>
      <c r="N5" s="34">
        <f t="shared" si="0"/>
        <v>-68.305476099782794</v>
      </c>
      <c r="O5" s="34">
        <f t="shared" si="0"/>
        <v>-8.2507260997827743</v>
      </c>
      <c r="P5" s="34">
        <f t="shared" si="0"/>
        <v>51.804023900217032</v>
      </c>
      <c r="Q5" s="34">
        <f t="shared" si="0"/>
        <v>111.85877390021719</v>
      </c>
    </row>
    <row r="6" spans="2:17" ht="16.5" customHeight="1">
      <c r="B6" s="144" t="s">
        <v>343</v>
      </c>
      <c r="C6" s="206"/>
      <c r="D6" s="10">
        <v>0</v>
      </c>
      <c r="E6" s="15">
        <v>0</v>
      </c>
      <c r="F6" s="147">
        <f>D6*E6</f>
        <v>0</v>
      </c>
      <c r="G6" s="137"/>
      <c r="H6" s="137"/>
      <c r="I6" s="327"/>
      <c r="J6" s="211">
        <f>J8*0.8</f>
        <v>74.400000000000006</v>
      </c>
      <c r="K6" s="34">
        <f t="shared" si="0"/>
        <v>-188.41497609978276</v>
      </c>
      <c r="L6" s="34">
        <f t="shared" si="0"/>
        <v>-119.78097609978272</v>
      </c>
      <c r="M6" s="34">
        <f t="shared" si="0"/>
        <v>-51.14697609978279</v>
      </c>
      <c r="N6" s="34">
        <f t="shared" si="0"/>
        <v>17.487023900217242</v>
      </c>
      <c r="O6" s="34">
        <f t="shared" si="0"/>
        <v>86.121023900217281</v>
      </c>
      <c r="P6" s="34">
        <f t="shared" si="0"/>
        <v>154.7550239002172</v>
      </c>
      <c r="Q6" s="34">
        <f t="shared" si="0"/>
        <v>223.38902390021735</v>
      </c>
    </row>
    <row r="7" spans="2:17" ht="16.5" customHeight="1">
      <c r="B7" s="148" t="s">
        <v>367</v>
      </c>
      <c r="C7" s="149"/>
      <c r="D7" s="153"/>
      <c r="E7" s="150"/>
      <c r="F7" s="151">
        <f>SUM(F5:F6)</f>
        <v>837</v>
      </c>
      <c r="G7" s="137"/>
      <c r="H7" s="137"/>
      <c r="I7" s="327"/>
      <c r="J7" s="211">
        <f>J8*0.9</f>
        <v>83.7</v>
      </c>
      <c r="K7" s="34">
        <f t="shared" si="0"/>
        <v>-128.36022609978272</v>
      </c>
      <c r="L7" s="34">
        <f t="shared" si="0"/>
        <v>-51.14697609978279</v>
      </c>
      <c r="M7" s="34">
        <f t="shared" si="0"/>
        <v>26.066273900217247</v>
      </c>
      <c r="N7" s="34">
        <f t="shared" si="0"/>
        <v>103.2795239002173</v>
      </c>
      <c r="O7" s="34">
        <f t="shared" si="0"/>
        <v>180.49277390021734</v>
      </c>
      <c r="P7" s="34">
        <f t="shared" si="0"/>
        <v>257.70602390021713</v>
      </c>
      <c r="Q7" s="34">
        <f t="shared" si="0"/>
        <v>334.91927390021732</v>
      </c>
    </row>
    <row r="8" spans="2:17" ht="16.5" customHeight="1">
      <c r="B8" s="152"/>
      <c r="C8" s="149"/>
      <c r="D8" s="153"/>
      <c r="E8" s="149"/>
      <c r="F8" s="149"/>
      <c r="G8" s="137"/>
      <c r="H8" s="137"/>
      <c r="I8" s="327"/>
      <c r="J8" s="211">
        <f>E5</f>
        <v>93</v>
      </c>
      <c r="K8" s="34">
        <f t="shared" si="0"/>
        <v>-68.305476099782794</v>
      </c>
      <c r="L8" s="34">
        <f t="shared" si="0"/>
        <v>17.487023900217242</v>
      </c>
      <c r="M8" s="34">
        <f t="shared" si="0"/>
        <v>103.27952390021717</v>
      </c>
      <c r="N8" s="34">
        <f t="shared" si="0"/>
        <v>189.07202390021723</v>
      </c>
      <c r="O8" s="34">
        <f t="shared" si="0"/>
        <v>274.86452390021725</v>
      </c>
      <c r="P8" s="34">
        <f t="shared" si="0"/>
        <v>360.6570239002171</v>
      </c>
      <c r="Q8" s="34">
        <f t="shared" si="0"/>
        <v>446.44952390021734</v>
      </c>
    </row>
    <row r="9" spans="2:17" ht="16.5" customHeight="1">
      <c r="B9" s="154" t="s">
        <v>371</v>
      </c>
      <c r="C9" s="141" t="s">
        <v>372</v>
      </c>
      <c r="D9" s="142" t="s">
        <v>10</v>
      </c>
      <c r="E9" s="142" t="s">
        <v>614</v>
      </c>
      <c r="F9" s="142" t="s">
        <v>613</v>
      </c>
      <c r="G9" s="155"/>
      <c r="H9" s="155"/>
      <c r="I9" s="327"/>
      <c r="J9" s="211">
        <f>J8*1.1</f>
        <v>102.30000000000001</v>
      </c>
      <c r="K9" s="34">
        <f t="shared" si="0"/>
        <v>-8.2507260997827743</v>
      </c>
      <c r="L9" s="34">
        <f t="shared" si="0"/>
        <v>86.121023900217281</v>
      </c>
      <c r="M9" s="34">
        <f t="shared" si="0"/>
        <v>180.49277390021734</v>
      </c>
      <c r="N9" s="34">
        <f t="shared" si="0"/>
        <v>274.86452390021725</v>
      </c>
      <c r="O9" s="34">
        <f t="shared" si="0"/>
        <v>369.23627390021733</v>
      </c>
      <c r="P9" s="34">
        <f t="shared" si="0"/>
        <v>463.60802390021712</v>
      </c>
      <c r="Q9" s="34">
        <f t="shared" si="0"/>
        <v>557.97977390021765</v>
      </c>
    </row>
    <row r="10" spans="2:17" ht="16.5" customHeight="1">
      <c r="B10" s="156" t="s">
        <v>11</v>
      </c>
      <c r="C10" s="145" t="s">
        <v>609</v>
      </c>
      <c r="D10" s="25">
        <v>0</v>
      </c>
      <c r="E10" s="15">
        <v>0</v>
      </c>
      <c r="F10" s="267">
        <f>D10*E10</f>
        <v>0</v>
      </c>
      <c r="G10" s="137"/>
      <c r="H10" s="137"/>
      <c r="I10" s="327"/>
      <c r="J10" s="211">
        <f>J8*1.2</f>
        <v>111.6</v>
      </c>
      <c r="K10" s="34">
        <f t="shared" si="0"/>
        <v>51.804023900217146</v>
      </c>
      <c r="L10" s="34">
        <f t="shared" si="0"/>
        <v>154.7550239002172</v>
      </c>
      <c r="M10" s="34">
        <f t="shared" si="0"/>
        <v>257.70602390021713</v>
      </c>
      <c r="N10" s="34">
        <f t="shared" si="0"/>
        <v>360.65702390021721</v>
      </c>
      <c r="O10" s="34">
        <f t="shared" si="0"/>
        <v>463.60802390021712</v>
      </c>
      <c r="P10" s="34">
        <f t="shared" si="0"/>
        <v>566.55902390021697</v>
      </c>
      <c r="Q10" s="34">
        <f t="shared" si="0"/>
        <v>669.51002390021733</v>
      </c>
    </row>
    <row r="11" spans="2:17" ht="16.5" customHeight="1">
      <c r="B11" s="156" t="s">
        <v>812</v>
      </c>
      <c r="C11" s="145"/>
      <c r="D11" s="149"/>
      <c r="E11" s="150"/>
      <c r="F11" s="267">
        <f>SUMPRODUCT(D12:D15,E12:E15)</f>
        <v>120.5</v>
      </c>
      <c r="G11" s="137"/>
      <c r="H11" s="137"/>
      <c r="I11" s="327"/>
      <c r="J11" s="212">
        <f>J8*1.3</f>
        <v>120.9</v>
      </c>
      <c r="K11" s="34">
        <f t="shared" si="0"/>
        <v>111.85877390021719</v>
      </c>
      <c r="L11" s="34">
        <f t="shared" si="0"/>
        <v>223.38902390021724</v>
      </c>
      <c r="M11" s="34">
        <f t="shared" si="0"/>
        <v>334.91927390021721</v>
      </c>
      <c r="N11" s="34">
        <f t="shared" si="0"/>
        <v>446.44952390021734</v>
      </c>
      <c r="O11" s="34">
        <f t="shared" si="0"/>
        <v>557.97977390021731</v>
      </c>
      <c r="P11" s="34">
        <f t="shared" si="0"/>
        <v>669.51002390021733</v>
      </c>
      <c r="Q11" s="34">
        <f t="shared" si="0"/>
        <v>781.04027390021747</v>
      </c>
    </row>
    <row r="12" spans="2:17" ht="16.5" customHeight="1">
      <c r="B12" s="157" t="s">
        <v>12</v>
      </c>
      <c r="C12" s="145" t="s">
        <v>609</v>
      </c>
      <c r="D12" s="27">
        <v>0</v>
      </c>
      <c r="E12" s="150">
        <f>Inputs!D6</f>
        <v>0.7</v>
      </c>
      <c r="F12" s="267"/>
      <c r="G12" s="137"/>
      <c r="H12" s="137"/>
      <c r="I12" s="158"/>
      <c r="J12" s="159"/>
      <c r="K12" s="4"/>
      <c r="L12" s="4"/>
      <c r="M12" s="4"/>
      <c r="N12" s="4"/>
      <c r="O12" s="4"/>
      <c r="P12" s="4"/>
      <c r="Q12" s="4"/>
    </row>
    <row r="13" spans="2:17" ht="16.5" customHeight="1">
      <c r="B13" s="157" t="s">
        <v>13</v>
      </c>
      <c r="C13" s="145" t="s">
        <v>609</v>
      </c>
      <c r="D13" s="27">
        <v>50</v>
      </c>
      <c r="E13" s="150">
        <f>Inputs!D8</f>
        <v>0.73</v>
      </c>
      <c r="F13" s="267"/>
      <c r="G13" s="137"/>
      <c r="H13" s="137"/>
      <c r="I13" s="4"/>
      <c r="J13" s="160" t="s">
        <v>605</v>
      </c>
      <c r="K13" s="4"/>
      <c r="L13" s="4"/>
      <c r="M13" s="4"/>
      <c r="N13" s="4"/>
      <c r="O13" s="4"/>
      <c r="P13" s="4"/>
      <c r="Q13" s="4"/>
    </row>
    <row r="14" spans="2:17" ht="16.5" customHeight="1">
      <c r="B14" s="157" t="s">
        <v>5</v>
      </c>
      <c r="C14" s="145" t="s">
        <v>609</v>
      </c>
      <c r="D14" s="27">
        <v>200</v>
      </c>
      <c r="E14" s="150">
        <f>Inputs!D9</f>
        <v>0.42</v>
      </c>
      <c r="F14" s="267"/>
      <c r="G14" s="137"/>
      <c r="H14" s="137"/>
      <c r="I14" s="4"/>
      <c r="J14" s="160" t="s">
        <v>606</v>
      </c>
      <c r="K14" s="4"/>
      <c r="L14" s="4"/>
      <c r="M14" s="4"/>
      <c r="N14" s="4"/>
      <c r="O14" s="4"/>
      <c r="P14" s="4"/>
      <c r="Q14" s="4"/>
    </row>
    <row r="15" spans="2:17" ht="16.5" customHeight="1">
      <c r="B15" s="157" t="s">
        <v>6</v>
      </c>
      <c r="C15" s="145" t="s">
        <v>611</v>
      </c>
      <c r="D15" s="27">
        <v>0</v>
      </c>
      <c r="E15" s="150">
        <f>Inputs!D10</f>
        <v>35</v>
      </c>
      <c r="F15" s="268"/>
      <c r="G15" s="137"/>
      <c r="H15" s="137"/>
      <c r="I15" s="4"/>
      <c r="J15" s="160" t="s">
        <v>621</v>
      </c>
      <c r="K15" s="4"/>
      <c r="L15" s="4"/>
      <c r="M15" s="4"/>
      <c r="N15" s="4"/>
      <c r="O15" s="4"/>
      <c r="P15" s="4"/>
      <c r="Q15" s="4"/>
    </row>
    <row r="16" spans="2:17" ht="16.5" customHeight="1">
      <c r="B16" s="156" t="s">
        <v>813</v>
      </c>
      <c r="C16" s="145"/>
      <c r="D16" s="269"/>
      <c r="E16" s="150"/>
      <c r="F16" s="146">
        <f>SUMPRODUCT(D17:D18,E17:E18)</f>
        <v>33.71</v>
      </c>
      <c r="G16" s="137"/>
      <c r="H16" s="138"/>
    </row>
    <row r="17" spans="2:8" ht="16.5" customHeight="1">
      <c r="B17" s="156" t="s">
        <v>799</v>
      </c>
      <c r="C17" s="145" t="s">
        <v>589</v>
      </c>
      <c r="D17" s="11">
        <v>1</v>
      </c>
      <c r="E17" s="262">
        <v>33.71</v>
      </c>
      <c r="F17" s="146"/>
      <c r="G17" s="137"/>
      <c r="H17" s="138"/>
    </row>
    <row r="18" spans="2:8" ht="16.5" customHeight="1">
      <c r="B18" s="156" t="s">
        <v>800</v>
      </c>
      <c r="C18" s="145" t="s">
        <v>589</v>
      </c>
      <c r="D18" s="11">
        <v>0</v>
      </c>
      <c r="E18" s="262">
        <v>56.55</v>
      </c>
      <c r="F18" s="146"/>
      <c r="G18" s="137"/>
      <c r="H18" s="138"/>
    </row>
    <row r="19" spans="2:8" ht="16.5" customHeight="1">
      <c r="B19" s="156" t="s">
        <v>556</v>
      </c>
      <c r="C19" s="145" t="s">
        <v>589</v>
      </c>
      <c r="D19" s="149"/>
      <c r="E19" s="150"/>
      <c r="F19" s="15">
        <v>10</v>
      </c>
      <c r="H19" s="138"/>
    </row>
    <row r="20" spans="2:8" ht="16.5" customHeight="1">
      <c r="B20" s="156" t="s">
        <v>14</v>
      </c>
      <c r="C20" s="145" t="s">
        <v>589</v>
      </c>
      <c r="D20" s="149"/>
      <c r="E20" s="150"/>
      <c r="F20" s="15">
        <v>0</v>
      </c>
      <c r="G20" s="137"/>
      <c r="H20" s="138"/>
    </row>
    <row r="21" spans="2:8" ht="16.5" customHeight="1">
      <c r="B21" s="156" t="s">
        <v>15</v>
      </c>
      <c r="C21" s="145" t="s">
        <v>589</v>
      </c>
      <c r="D21" s="149"/>
      <c r="E21" s="150"/>
      <c r="F21" s="146">
        <f>G53</f>
        <v>170.667</v>
      </c>
      <c r="G21" s="137"/>
      <c r="H21" s="137"/>
    </row>
    <row r="22" spans="2:8" ht="16.5" customHeight="1">
      <c r="B22" s="156" t="s">
        <v>607</v>
      </c>
      <c r="C22" s="145" t="s">
        <v>590</v>
      </c>
      <c r="D22" s="149">
        <f>F66</f>
        <v>1.2778132406808878</v>
      </c>
      <c r="E22" s="150">
        <f>Inputs!D4</f>
        <v>22</v>
      </c>
      <c r="F22" s="146">
        <f>E22*D22</f>
        <v>28.111891294979529</v>
      </c>
      <c r="G22" s="137"/>
      <c r="H22" s="137"/>
    </row>
    <row r="23" spans="2:8" ht="16.5" customHeight="1">
      <c r="B23" s="156" t="s">
        <v>548</v>
      </c>
      <c r="C23" s="145" t="s">
        <v>616</v>
      </c>
      <c r="D23" s="149">
        <f>E66</f>
        <v>6.2376211484593824</v>
      </c>
      <c r="E23" s="150">
        <f>Inputs!D5</f>
        <v>2.9</v>
      </c>
      <c r="F23" s="146">
        <f>D23*E23</f>
        <v>18.089101330532209</v>
      </c>
      <c r="G23" s="137"/>
      <c r="H23" s="137"/>
    </row>
    <row r="24" spans="2:8" ht="16.5" customHeight="1">
      <c r="B24" s="156" t="s">
        <v>16</v>
      </c>
      <c r="C24" s="145" t="s">
        <v>589</v>
      </c>
      <c r="D24" s="162"/>
      <c r="E24" s="150"/>
      <c r="F24" s="146">
        <f>G66-F23-F22</f>
        <v>44.7682974080017</v>
      </c>
      <c r="G24" s="137"/>
      <c r="H24" s="137"/>
    </row>
    <row r="25" spans="2:8" ht="16.5" customHeight="1">
      <c r="B25" s="156" t="s">
        <v>608</v>
      </c>
      <c r="C25" s="160" t="s">
        <v>612</v>
      </c>
      <c r="E25" s="26">
        <v>0.03</v>
      </c>
      <c r="F25" s="146">
        <f>E25*F7</f>
        <v>25.11</v>
      </c>
      <c r="G25" s="137"/>
      <c r="H25" s="138"/>
    </row>
    <row r="26" spans="2:8" ht="16.5" customHeight="1">
      <c r="B26" s="156" t="s">
        <v>17</v>
      </c>
      <c r="C26" s="145" t="s">
        <v>589</v>
      </c>
      <c r="D26" s="149"/>
      <c r="E26" s="153"/>
      <c r="F26" s="15">
        <v>0</v>
      </c>
      <c r="G26" s="137"/>
      <c r="H26" s="137"/>
    </row>
    <row r="27" spans="2:8" ht="16.5" customHeight="1">
      <c r="B27" s="156" t="s">
        <v>7</v>
      </c>
      <c r="C27" s="145" t="s">
        <v>617</v>
      </c>
      <c r="D27" s="149">
        <f>SUM(F10:F26)/2</f>
        <v>225.47814501675674</v>
      </c>
      <c r="E27" s="164">
        <f>Inputs!D11</f>
        <v>7.2499999999999995E-2</v>
      </c>
      <c r="F27" s="147">
        <f>E27*D27</f>
        <v>16.347165513714863</v>
      </c>
      <c r="G27" s="137"/>
      <c r="H27" s="137"/>
    </row>
    <row r="28" spans="2:8" ht="16.5" customHeight="1">
      <c r="B28" s="148" t="s">
        <v>368</v>
      </c>
      <c r="C28" s="275"/>
      <c r="D28" s="165"/>
      <c r="E28" s="149"/>
      <c r="F28" s="151">
        <f>SUM(F10:F27)</f>
        <v>467.30345554722834</v>
      </c>
      <c r="G28" s="137"/>
      <c r="H28" s="137"/>
    </row>
    <row r="29" spans="2:8" ht="16.5" customHeight="1">
      <c r="B29" s="152"/>
      <c r="C29" s="276"/>
      <c r="D29" s="165"/>
      <c r="E29" s="149"/>
      <c r="F29" s="167"/>
      <c r="G29" s="137"/>
      <c r="H29" s="137"/>
    </row>
    <row r="30" spans="2:8" ht="16.5" customHeight="1">
      <c r="B30" s="154" t="s">
        <v>557</v>
      </c>
      <c r="C30" s="141" t="s">
        <v>372</v>
      </c>
      <c r="D30" s="142" t="s">
        <v>10</v>
      </c>
      <c r="E30" s="142" t="s">
        <v>614</v>
      </c>
      <c r="F30" s="142" t="s">
        <v>613</v>
      </c>
      <c r="G30" s="155"/>
      <c r="H30" s="155"/>
    </row>
    <row r="31" spans="2:8" ht="16.5" customHeight="1">
      <c r="B31" s="156" t="s">
        <v>8</v>
      </c>
      <c r="C31" s="213" t="s">
        <v>612</v>
      </c>
      <c r="E31" s="26">
        <v>2.5000000000000001E-2</v>
      </c>
      <c r="F31" s="146">
        <f>E31*F7</f>
        <v>20.925000000000001</v>
      </c>
      <c r="G31" s="138"/>
      <c r="H31" s="138"/>
    </row>
    <row r="32" spans="2:8" ht="16.5" customHeight="1">
      <c r="B32" s="156" t="s">
        <v>552</v>
      </c>
      <c r="C32" s="145" t="s">
        <v>589</v>
      </c>
      <c r="D32" s="165"/>
      <c r="E32" s="149"/>
      <c r="F32" s="146">
        <f>H66</f>
        <v>99.157190273510921</v>
      </c>
      <c r="G32" s="137"/>
      <c r="H32" s="137"/>
    </row>
    <row r="33" spans="2:8" ht="16.5" customHeight="1">
      <c r="B33" s="156" t="s">
        <v>615</v>
      </c>
      <c r="C33" s="145" t="s">
        <v>589</v>
      </c>
      <c r="D33" s="165"/>
      <c r="E33" s="149"/>
      <c r="F33" s="146">
        <f>'Alfalfa establishment'!F74/4</f>
        <v>85.652330279043454</v>
      </c>
      <c r="G33" s="137"/>
      <c r="H33" s="137"/>
    </row>
    <row r="34" spans="2:8" ht="16.5" customHeight="1">
      <c r="B34" s="156" t="s">
        <v>18</v>
      </c>
      <c r="C34" s="145" t="s">
        <v>589</v>
      </c>
      <c r="D34" s="165"/>
      <c r="E34" s="149"/>
      <c r="F34" s="147">
        <v>130</v>
      </c>
      <c r="G34" s="137"/>
      <c r="H34" s="137"/>
    </row>
    <row r="35" spans="2:8" ht="16.5" customHeight="1">
      <c r="B35" s="148" t="s">
        <v>369</v>
      </c>
      <c r="C35" s="256"/>
      <c r="D35" s="165"/>
      <c r="E35" s="149"/>
      <c r="F35" s="151">
        <f>SUM(F31:F34)</f>
        <v>335.73452055255439</v>
      </c>
      <c r="G35" s="137"/>
      <c r="H35" s="137"/>
    </row>
    <row r="36" spans="2:8" ht="16.5" customHeight="1">
      <c r="B36" s="152"/>
      <c r="C36" s="256"/>
      <c r="D36" s="165"/>
      <c r="E36" s="149"/>
      <c r="F36" s="163"/>
      <c r="G36" s="137"/>
      <c r="H36" s="137"/>
    </row>
    <row r="37" spans="2:8" ht="16.5" customHeight="1">
      <c r="B37" s="148" t="s">
        <v>370</v>
      </c>
      <c r="C37" s="256"/>
      <c r="D37" s="165"/>
      <c r="E37" s="153"/>
      <c r="F37" s="151">
        <f>F28+F35</f>
        <v>803.03797609978278</v>
      </c>
      <c r="G37" s="155"/>
      <c r="H37" s="155"/>
    </row>
    <row r="38" spans="2:8" ht="16.5" customHeight="1">
      <c r="B38" s="152"/>
      <c r="C38" s="256"/>
      <c r="D38" s="165"/>
      <c r="E38" s="149"/>
      <c r="F38" s="35"/>
      <c r="G38" s="137"/>
      <c r="H38" s="137"/>
    </row>
    <row r="39" spans="2:8" ht="16.5" customHeight="1">
      <c r="B39" s="172" t="s">
        <v>634</v>
      </c>
      <c r="C39" s="214"/>
      <c r="D39" s="215"/>
      <c r="E39" s="214"/>
      <c r="F39" s="151">
        <f>F7-F28</f>
        <v>369.69654445277166</v>
      </c>
      <c r="G39" s="155"/>
      <c r="H39" s="155"/>
    </row>
    <row r="40" spans="2:8" ht="16.5" customHeight="1">
      <c r="B40" s="173" t="s">
        <v>635</v>
      </c>
      <c r="C40" s="149"/>
      <c r="D40" s="153"/>
      <c r="E40" s="149"/>
      <c r="F40" s="151">
        <f>F7-F37</f>
        <v>33.962023900217218</v>
      </c>
      <c r="G40" s="138"/>
      <c r="H40" s="137"/>
    </row>
    <row r="41" spans="2:8" ht="16.5" customHeight="1">
      <c r="B41" s="175" t="s">
        <v>636</v>
      </c>
      <c r="C41" s="170"/>
      <c r="D41" s="171"/>
      <c r="E41" s="170"/>
      <c r="F41" s="151">
        <f>F7-F37+F25+F34</f>
        <v>189.07202390021723</v>
      </c>
      <c r="G41" s="137"/>
      <c r="H41" s="137"/>
    </row>
    <row r="42" spans="2:8" ht="16.5" customHeight="1">
      <c r="B42" s="152"/>
      <c r="C42" s="149"/>
      <c r="D42" s="149" t="s">
        <v>340</v>
      </c>
      <c r="E42" s="270">
        <f>F28/D5</f>
        <v>51.922606171914261</v>
      </c>
      <c r="F42" s="217"/>
      <c r="G42" s="137"/>
      <c r="H42" s="137"/>
    </row>
    <row r="43" spans="2:8" ht="16.5" customHeight="1">
      <c r="B43" s="152"/>
      <c r="C43" s="149"/>
      <c r="D43" s="149" t="s">
        <v>341</v>
      </c>
      <c r="E43" s="270">
        <f>F35/D5</f>
        <v>37.303835616950487</v>
      </c>
      <c r="G43" s="138"/>
      <c r="H43" s="138"/>
    </row>
    <row r="44" spans="2:8" ht="16.5" customHeight="1">
      <c r="B44" s="169"/>
      <c r="C44" s="170"/>
      <c r="D44" s="170" t="s">
        <v>342</v>
      </c>
      <c r="E44" s="271">
        <f>F37/D5</f>
        <v>89.226441788864747</v>
      </c>
      <c r="F44" s="177"/>
      <c r="G44" s="137"/>
      <c r="H44" s="137"/>
    </row>
    <row r="45" spans="2:8">
      <c r="B45" s="138"/>
      <c r="C45" s="137"/>
      <c r="D45" s="178"/>
      <c r="E45" s="137"/>
      <c r="F45" s="138"/>
      <c r="G45" s="137"/>
      <c r="H45" s="137"/>
    </row>
    <row r="46" spans="2:8">
      <c r="B46" s="138"/>
      <c r="C46" s="137"/>
      <c r="D46" s="178"/>
      <c r="E46" s="137"/>
      <c r="F46" s="138"/>
      <c r="G46" s="137"/>
      <c r="H46" s="137"/>
    </row>
    <row r="47" spans="2:8" ht="15.95" customHeight="1">
      <c r="B47" s="319" t="s">
        <v>763</v>
      </c>
      <c r="C47" s="319"/>
      <c r="D47" s="319"/>
      <c r="E47" s="319"/>
      <c r="F47" s="319"/>
      <c r="G47" s="179"/>
      <c r="H47" s="180"/>
    </row>
    <row r="48" spans="2:8">
      <c r="B48" s="181" t="s">
        <v>764</v>
      </c>
      <c r="C48" s="182" t="s">
        <v>547</v>
      </c>
      <c r="D48" s="182" t="s">
        <v>372</v>
      </c>
      <c r="E48" s="182" t="s">
        <v>765</v>
      </c>
      <c r="F48" s="182" t="s">
        <v>527</v>
      </c>
      <c r="G48" s="183" t="s">
        <v>766</v>
      </c>
      <c r="H48" s="180"/>
    </row>
    <row r="49" spans="2:9">
      <c r="B49" s="132" t="s">
        <v>374</v>
      </c>
      <c r="C49" s="258">
        <f>IFERROR(VLOOKUP(B49,'Machinery Input Tables'!$B$133:$E$182,2,FALSE),0)</f>
        <v>7.3709999999999996</v>
      </c>
      <c r="D49" s="258" t="str">
        <f>IFERROR(VLOOKUP(B49,'Machinery Input Tables'!$B$133:$E$182,3,FALSE),0)</f>
        <v>per acre</v>
      </c>
      <c r="E49" s="266"/>
      <c r="F49" s="132">
        <v>2</v>
      </c>
      <c r="G49" s="184">
        <f>IFERROR(C49*F49*IF(D49="per acre",1,E49),"-")</f>
        <v>14.741999999999999</v>
      </c>
      <c r="H49" s="180"/>
    </row>
    <row r="50" spans="2:9">
      <c r="B50" s="132" t="s">
        <v>555</v>
      </c>
      <c r="C50" s="258">
        <f>IFERROR(VLOOKUP(B50,'Machinery Input Tables'!$B$133:$E$182,2,FALSE),0)</f>
        <v>6.8250000000000002</v>
      </c>
      <c r="D50" s="258" t="str">
        <f>IFERROR(VLOOKUP(B50,'Machinery Input Tables'!$B$133:$E$182,3,FALSE),0)</f>
        <v>per bale</v>
      </c>
      <c r="E50" s="277">
        <f>(D5*2000)/2000</f>
        <v>9</v>
      </c>
      <c r="F50" s="132">
        <v>1</v>
      </c>
      <c r="G50" s="184">
        <f>IFERROR(C50*F50*IF(D50="per acre",1,E50),"-")</f>
        <v>61.425000000000004</v>
      </c>
      <c r="H50" s="180"/>
    </row>
    <row r="51" spans="2:9">
      <c r="B51" s="264" t="s">
        <v>761</v>
      </c>
      <c r="C51" s="258">
        <f>IFERROR(VLOOKUP(B51,'Machinery Input Tables'!$B$133:$E$182,2,FALSE),0)</f>
        <v>10.5</v>
      </c>
      <c r="D51" s="258" t="str">
        <f>IFERROR(VLOOKUP(B51,'Machinery Input Tables'!$B$133:$E$182,3,FALSE),0)</f>
        <v>per bale</v>
      </c>
      <c r="E51" s="278">
        <f>(D5*2000)/2000</f>
        <v>9</v>
      </c>
      <c r="F51" s="132">
        <v>1</v>
      </c>
      <c r="G51" s="184">
        <f>IFERROR(C51*F51*IF(D51="per acre",1,E51),"-")</f>
        <v>94.5</v>
      </c>
      <c r="H51" s="180"/>
    </row>
    <row r="52" spans="2:9">
      <c r="B52" s="265"/>
      <c r="C52" s="259">
        <f>IFERROR(VLOOKUP(B52,'Machinery Input Tables'!$B$133:$E$182,2,FALSE),0)</f>
        <v>0</v>
      </c>
      <c r="D52" s="260">
        <f>IFERROR(VLOOKUP(B52,'Machinery Input Tables'!$B$133:$E$182,3,FALSE),0)</f>
        <v>0</v>
      </c>
      <c r="E52" s="265"/>
      <c r="F52" s="265"/>
      <c r="G52" s="185">
        <f>IFERROR(C52*F52*IF(D52="per acre",1,E52),"-")</f>
        <v>0</v>
      </c>
      <c r="H52" s="180"/>
    </row>
    <row r="53" spans="2:9">
      <c r="B53" s="186" t="s">
        <v>365</v>
      </c>
      <c r="C53" s="187"/>
      <c r="D53" s="186"/>
      <c r="E53" s="187"/>
      <c r="F53" s="187"/>
      <c r="G53" s="188">
        <f>SUM(G49:G52)</f>
        <v>170.667</v>
      </c>
      <c r="H53" s="180"/>
    </row>
    <row r="54" spans="2:9" ht="15.75">
      <c r="B54" s="319" t="s">
        <v>767</v>
      </c>
      <c r="C54" s="319"/>
      <c r="D54" s="319"/>
      <c r="E54" s="319"/>
      <c r="F54" s="319"/>
      <c r="G54" s="319"/>
      <c r="H54" s="319"/>
      <c r="I54" s="319"/>
    </row>
    <row r="55" spans="2:9">
      <c r="B55" s="320" t="s">
        <v>512</v>
      </c>
      <c r="C55" s="322" t="s">
        <v>513</v>
      </c>
      <c r="D55" s="190" t="s">
        <v>604</v>
      </c>
      <c r="E55" s="322" t="s">
        <v>514</v>
      </c>
      <c r="F55" s="322" t="s">
        <v>515</v>
      </c>
      <c r="G55" s="189" t="s">
        <v>352</v>
      </c>
      <c r="H55" s="189" t="s">
        <v>353</v>
      </c>
      <c r="I55" s="324" t="s">
        <v>516</v>
      </c>
    </row>
    <row r="56" spans="2:9" ht="15" customHeight="1">
      <c r="B56" s="321"/>
      <c r="C56" s="323"/>
      <c r="D56" s="192" t="s">
        <v>768</v>
      </c>
      <c r="E56" s="323"/>
      <c r="F56" s="323"/>
      <c r="G56" s="191" t="s">
        <v>819</v>
      </c>
      <c r="H56" s="191" t="s">
        <v>819</v>
      </c>
      <c r="I56" s="325"/>
    </row>
    <row r="57" spans="2:9" ht="16.5" customHeight="1">
      <c r="B57" s="125"/>
      <c r="C57" s="193" t="s">
        <v>588</v>
      </c>
      <c r="D57" s="194" t="s">
        <v>551</v>
      </c>
      <c r="E57" s="194" t="s">
        <v>769</v>
      </c>
      <c r="F57" s="194" t="s">
        <v>549</v>
      </c>
      <c r="G57" s="194" t="s">
        <v>770</v>
      </c>
      <c r="H57" s="194" t="s">
        <v>770</v>
      </c>
      <c r="I57" s="194" t="s">
        <v>550</v>
      </c>
    </row>
    <row r="58" spans="2:9">
      <c r="B58" s="132" t="s">
        <v>594</v>
      </c>
      <c r="C58" s="132" t="s">
        <v>518</v>
      </c>
      <c r="D58" s="133">
        <v>1</v>
      </c>
      <c r="E58" s="195">
        <f>IFERROR(IF(ISBLANK(C58),"",IF(OR(ISBLANK(B58),IFERROR(VLOOKUP(B58,'Machinery Input Tables'!$A$6:$AE$121,13,FALSE),"")='Machinery Input Tables'!$M$128),1,VLOOKUP(B58,'Machinery Input Tables'!$A$6:$AE$121,28,FALSE))*VLOOKUP(C58,'Machinery Input Tables'!$AG$6:$AZ$32,19,FALSE))*D58,"-")</f>
        <v>0.13108333333333333</v>
      </c>
      <c r="F58" s="195">
        <f>IFERROR(IF(AND(ISBLANK(B58)*ISBLANK(C58)),"",IF(ISBLANK(B58),1,IF(VLOOKUP(B58,'Machinery Input Tables'!$A$6:$AE$121,13,FALSE)='Machinery Input Tables'!$M$128,VLOOKUP(B58,'Machinery Input Tables'!$A$6:$AE$121,17,FALSE),VLOOKUP(B58,'Machinery Input Tables'!$A$6:$AE$121,28,FALSE))))*D58,"-")</f>
        <v>2.2916666666666665E-2</v>
      </c>
      <c r="G58" s="196">
        <f>IFERROR(IF(ISBLANK(C58),"",E58*'Machinery Input Tables'!$BO$10*'Machinery Input Tables'!$BO$11+E58*'Machinery Input Tables'!$BO$10+F58*'Machinery Input Tables'!$BO$6+(VLOOKUP(C58,'Machinery Input Tables'!$AG$6:$AZ$32,18,FALSE)*IF(IFERROR(VLOOKUP(B58,'Machinery Input Tables'!$A$6:$AE$121,13,FALSE)='Machinery Input Tables'!$M$128,1),1,VLOOKUP(B58,'Machinery Input Tables'!$A$6:$AE$121,28,FALSE))+IFERROR(VLOOKUP(B58,'Machinery Input Tables'!$A$6:$AE$121,27,FALSE),0))*D58),"-")</f>
        <v>1.9132982798184028</v>
      </c>
      <c r="H58" s="196">
        <f>IFERROR((IFERROR(VLOOKUP(B58,'Machinery Input Tables'!$A$6:$AE$121,24,FALSE),0)+VLOOKUP(C58,'Machinery Input Tables'!$AG$6:$AZ$32,20,FALSE))*IF(IFERROR(VLOOKUP(B58,'Machinery Input Tables'!$A$6:$AE$121,13,FALSE)='Machinery Input Tables'!$M$128,1),1,VLOOKUP(B58,'Machinery Input Tables'!$A$6:$AE$121,28,FALSE))*D58,"-")</f>
        <v>3.4940749943732889</v>
      </c>
      <c r="I58" s="196">
        <f>IFERROR(IF(ISBLANK(AND(B58,C58)),"",SUM(G58:H58)),"-")</f>
        <v>5.4073732741916913</v>
      </c>
    </row>
    <row r="59" spans="2:9">
      <c r="B59" s="132" t="s">
        <v>595</v>
      </c>
      <c r="C59" s="132" t="s">
        <v>518</v>
      </c>
      <c r="D59" s="133">
        <v>4</v>
      </c>
      <c r="E59" s="195">
        <f>IFERROR(IF(ISBLANK(C59),"",IF(OR(ISBLANK(B59),IFERROR(VLOOKUP(B59,'Machinery Input Tables'!$A$6:$AE$121,13,FALSE),"")='Machinery Input Tables'!$M$128),1,VLOOKUP(B59,'Machinery Input Tables'!$A$6:$AE$121,28,FALSE))*VLOOKUP(C59,'Machinery Input Tables'!$AG$6:$AZ$32,19,FALSE))*D59,"-")</f>
        <v>3.0249999999999995</v>
      </c>
      <c r="F59" s="195">
        <f>IFERROR(IF(AND(ISBLANK(B59)*ISBLANK(C59)),"",IF(ISBLANK(B59),1,IF(VLOOKUP(B59,'Machinery Input Tables'!$A$6:$AE$121,13,FALSE)='Machinery Input Tables'!$M$128,VLOOKUP(B59,'Machinery Input Tables'!$A$6:$AE$121,17,FALSE),VLOOKUP(B59,'Machinery Input Tables'!$A$6:$AE$121,28,FALSE))))*D59,"-")</f>
        <v>0.52884615384615374</v>
      </c>
      <c r="G59" s="196">
        <f>IFERROR(IF(ISBLANK(C59),"",E59*'Machinery Input Tables'!$BO$10*'Machinery Input Tables'!$BO$11+E59*'Machinery Input Tables'!$BO$10+F59*'Machinery Input Tables'!$BO$6+(VLOOKUP(C59,'Machinery Input Tables'!$AG$6:$AZ$32,18,FALSE)*IF(IFERROR(VLOOKUP(B59,'Machinery Input Tables'!$A$6:$AE$121,13,FALSE)='Machinery Input Tables'!$M$128,1),1,VLOOKUP(B59,'Machinery Input Tables'!$A$6:$AE$121,28,FALSE))+IFERROR(VLOOKUP(B59,'Machinery Input Tables'!$A$6:$AE$121,27,FALSE),0))*D59),"-")</f>
        <v>37.255519230769224</v>
      </c>
      <c r="H59" s="196">
        <f>IFERROR((IFERROR(VLOOKUP(B59,'Machinery Input Tables'!$A$6:$AE$121,24,FALSE),0)+VLOOKUP(C59,'Machinery Input Tables'!$AG$6:$AZ$32,20,FALSE))*IF(IFERROR(VLOOKUP(B59,'Machinery Input Tables'!$A$6:$AE$121,13,FALSE)='Machinery Input Tables'!$M$128,1),1,VLOOKUP(B59,'Machinery Input Tables'!$A$6:$AE$121,28,FALSE))*D59,"-")</f>
        <v>42.40713262564563</v>
      </c>
      <c r="I59" s="196">
        <f t="shared" ref="I59:I65" si="1">IFERROR(IF(ISBLANK(AND(B59,C59)),"",SUM(G59:H59)),"-")</f>
        <v>79.662651856414854</v>
      </c>
    </row>
    <row r="60" spans="2:9">
      <c r="B60" s="132" t="s">
        <v>598</v>
      </c>
      <c r="C60" s="132" t="s">
        <v>536</v>
      </c>
      <c r="D60" s="133">
        <v>4</v>
      </c>
      <c r="E60" s="195">
        <f>IFERROR(IF(ISBLANK(C60),"",IF(OR(ISBLANK(B60),IFERROR(VLOOKUP(B60,'Machinery Input Tables'!$A$6:$AE$121,13,FALSE),"")='Machinery Input Tables'!$M$128),1,VLOOKUP(B60,'Machinery Input Tables'!$A$6:$AE$121,28,FALSE))*VLOOKUP(C60,'Machinery Input Tables'!$AG$6:$AZ$32,19,FALSE))*D60,"-")</f>
        <v>0.5338235294117647</v>
      </c>
      <c r="F60" s="195">
        <f>IFERROR(IF(AND(ISBLANK(B60)*ISBLANK(C60)),"",IF(ISBLANK(B60),1,IF(VLOOKUP(B60,'Machinery Input Tables'!$A$6:$AE$121,13,FALSE)='Machinery Input Tables'!$M$128,VLOOKUP(B60,'Machinery Input Tables'!$A$6:$AE$121,17,FALSE),VLOOKUP(B60,'Machinery Input Tables'!$A$6:$AE$121,28,FALSE))))*D60,"-")</f>
        <v>0.16176470588235295</v>
      </c>
      <c r="G60" s="196">
        <f>IFERROR(IF(ISBLANK(C60),"",E60*'Machinery Input Tables'!$BO$10*'Machinery Input Tables'!$BO$11+E60*'Machinery Input Tables'!$BO$10+F60*'Machinery Input Tables'!$BO$6+(VLOOKUP(C60,'Machinery Input Tables'!$AG$6:$AZ$32,18,FALSE)*IF(IFERROR(VLOOKUP(B60,'Machinery Input Tables'!$A$6:$AE$121,13,FALSE)='Machinery Input Tables'!$M$128,1),1,VLOOKUP(B60,'Machinery Input Tables'!$A$6:$AE$121,28,FALSE))+IFERROR(VLOOKUP(B60,'Machinery Input Tables'!$A$6:$AE$121,27,FALSE),0))*D60),"-")</f>
        <v>6.8352732624578634</v>
      </c>
      <c r="H60" s="196">
        <f>IFERROR((IFERROR(VLOOKUP(B60,'Machinery Input Tables'!$A$6:$AE$121,24,FALSE),0)+VLOOKUP(C60,'Machinery Input Tables'!$AG$6:$AZ$32,20,FALSE))*IF(IFERROR(VLOOKUP(B60,'Machinery Input Tables'!$A$6:$AE$121,13,FALSE)='Machinery Input Tables'!$M$128,1),1,VLOOKUP(B60,'Machinery Input Tables'!$A$6:$AE$121,28,FALSE))*D60,"-")</f>
        <v>7.2535797086707481</v>
      </c>
      <c r="I60" s="196">
        <f t="shared" si="1"/>
        <v>14.088852971128611</v>
      </c>
    </row>
    <row r="61" spans="2:9">
      <c r="B61" s="132" t="s">
        <v>599</v>
      </c>
      <c r="C61" s="132" t="s">
        <v>518</v>
      </c>
      <c r="D61" s="133">
        <v>4</v>
      </c>
      <c r="E61" s="195">
        <f>IFERROR(IF(ISBLANK(C61),"",IF(OR(ISBLANK(B61),IFERROR(VLOOKUP(B61,'Machinery Input Tables'!$A$6:$AE$121,13,FALSE),"")='Machinery Input Tables'!$M$128),1,VLOOKUP(B61,'Machinery Input Tables'!$A$6:$AE$121,28,FALSE))*VLOOKUP(C61,'Machinery Input Tables'!$AG$6:$AZ$32,19,FALSE))*D61,"-")</f>
        <v>1.7977142857142856</v>
      </c>
      <c r="F61" s="195">
        <f>IFERROR(IF(AND(ISBLANK(B61)*ISBLANK(C61)),"",IF(ISBLANK(B61),1,IF(VLOOKUP(B61,'Machinery Input Tables'!$A$6:$AE$121,13,FALSE)='Machinery Input Tables'!$M$128,VLOOKUP(B61,'Machinery Input Tables'!$A$6:$AE$121,17,FALSE),VLOOKUP(B61,'Machinery Input Tables'!$A$6:$AE$121,28,FALSE))))*D61,"-")</f>
        <v>0.31428571428571428</v>
      </c>
      <c r="G61" s="196">
        <f>IFERROR(IF(ISBLANK(C61),"",E61*'Machinery Input Tables'!$BO$10*'Machinery Input Tables'!$BO$11+E61*'Machinery Input Tables'!$BO$10+F61*'Machinery Input Tables'!$BO$6+(VLOOKUP(C61,'Machinery Input Tables'!$AG$6:$AZ$32,18,FALSE)*IF(IFERROR(VLOOKUP(B61,'Machinery Input Tables'!$A$6:$AE$121,13,FALSE)='Machinery Input Tables'!$M$128,1),1,VLOOKUP(B61,'Machinery Input Tables'!$A$6:$AE$121,28,FALSE))+IFERROR(VLOOKUP(B61,'Machinery Input Tables'!$A$6:$AE$121,27,FALSE),0))*D61),"-")</f>
        <v>32.822699260467964</v>
      </c>
      <c r="H61" s="196">
        <f>IFERROR((IFERROR(VLOOKUP(B61,'Machinery Input Tables'!$A$6:$AE$121,24,FALSE),0)+VLOOKUP(C61,'Machinery Input Tables'!$AG$6:$AZ$32,20,FALSE))*IF(IFERROR(VLOOKUP(B61,'Machinery Input Tables'!$A$6:$AE$121,13,FALSE)='Machinery Input Tables'!$M$128,1),1,VLOOKUP(B61,'Machinery Input Tables'!$A$6:$AE$121,28,FALSE))*D61,"-")</f>
        <v>40.933455712250755</v>
      </c>
      <c r="I61" s="196">
        <f t="shared" si="1"/>
        <v>73.756154972718718</v>
      </c>
    </row>
    <row r="62" spans="2:9">
      <c r="B62" s="132"/>
      <c r="C62" s="132" t="s">
        <v>575</v>
      </c>
      <c r="D62" s="133">
        <v>0.25</v>
      </c>
      <c r="E62" s="195">
        <f>IFERROR(IF(ISBLANK(C62),"",IF(OR(ISBLANK(B62),IFERROR(VLOOKUP(B62,'Machinery Input Tables'!$A$6:$AE$121,13,FALSE),"")='Machinery Input Tables'!$M$128),1,VLOOKUP(B62,'Machinery Input Tables'!$A$6:$AE$121,28,FALSE))*VLOOKUP(C62,'Machinery Input Tables'!$AG$6:$AZ$32,19,FALSE))*D62,"-")</f>
        <v>0.75</v>
      </c>
      <c r="F62" s="195">
        <f>IFERROR(IF(AND(ISBLANK(B62)*ISBLANK(C62)),"",IF(ISBLANK(B62),1,IF(VLOOKUP(B62,'Machinery Input Tables'!$A$6:$AE$121,13,FALSE)='Machinery Input Tables'!$M$128,VLOOKUP(B62,'Machinery Input Tables'!$A$6:$AE$121,17,FALSE),VLOOKUP(B62,'Machinery Input Tables'!$A$6:$AE$121,28,FALSE))))*D62,"-")</f>
        <v>0.25</v>
      </c>
      <c r="G62" s="196">
        <f>IFERROR(IF(ISBLANK(C62),"",E62*'Machinery Input Tables'!$BO$10*'Machinery Input Tables'!$BO$11+E62*'Machinery Input Tables'!$BO$10+F62*'Machinery Input Tables'!$BO$6+(VLOOKUP(C62,'Machinery Input Tables'!$AG$6:$AZ$32,18,FALSE)*IF(IFERROR(VLOOKUP(B62,'Machinery Input Tables'!$A$6:$AE$121,13,FALSE)='Machinery Input Tables'!$M$128,1),1,VLOOKUP(B62,'Machinery Input Tables'!$A$6:$AE$121,28,FALSE))+IFERROR(VLOOKUP(B62,'Machinery Input Tables'!$A$6:$AE$121,27,FALSE),0))*D62),"-")</f>
        <v>12.1425</v>
      </c>
      <c r="H62" s="196">
        <f>IFERROR((IFERROR(VLOOKUP(B62,'Machinery Input Tables'!$A$6:$AE$121,24,FALSE),0)+VLOOKUP(C62,'Machinery Input Tables'!$AG$6:$AZ$32,20,FALSE))*IF(IFERROR(VLOOKUP(B62,'Machinery Input Tables'!$A$6:$AE$121,13,FALSE)='Machinery Input Tables'!$M$128,1),1,VLOOKUP(B62,'Machinery Input Tables'!$A$6:$AE$121,28,FALSE))*D62,"-")</f>
        <v>5.0689472325704905</v>
      </c>
      <c r="I62" s="196">
        <f t="shared" si="1"/>
        <v>17.211447232570492</v>
      </c>
    </row>
    <row r="63" spans="2:9">
      <c r="B63" s="132"/>
      <c r="C63" s="132"/>
      <c r="D63" s="133"/>
      <c r="E63" s="195" t="str">
        <f>IFERROR(IF(ISBLANK(C63),"",IF(OR(ISBLANK(B63),IFERROR(VLOOKUP(B63,'Machinery Input Tables'!$A$6:$AE$121,13,FALSE),"")='Machinery Input Tables'!$M$128),1,VLOOKUP(B63,'Machinery Input Tables'!$A$6:$AE$121,28,FALSE))*VLOOKUP(C63,'Machinery Input Tables'!$AG$6:$AZ$32,19,FALSE))*D63,"-")</f>
        <v>-</v>
      </c>
      <c r="F63" s="195" t="str">
        <f>IFERROR(IF(AND(ISBLANK(B63)*ISBLANK(C63)),"",IF(ISBLANK(B63),1,IF(VLOOKUP(B63,'Machinery Input Tables'!$A$6:$AE$121,13,FALSE)='Machinery Input Tables'!$M$128,VLOOKUP(B63,'Machinery Input Tables'!$A$6:$AE$121,17,FALSE),VLOOKUP(B63,'Machinery Input Tables'!$A$6:$AE$121,28,FALSE))))*D63,"-")</f>
        <v>-</v>
      </c>
      <c r="G63" s="196" t="str">
        <f>IFERROR(IF(ISBLANK(C63),"",E63*'Machinery Input Tables'!$BO$10*'Machinery Input Tables'!$BO$11+E63*'Machinery Input Tables'!$BO$10+F63*'Machinery Input Tables'!$BO$6+(VLOOKUP(C63,'Machinery Input Tables'!$AG$6:$AZ$32,18,FALSE)*IF(IFERROR(VLOOKUP(B63,'Machinery Input Tables'!$A$6:$AE$121,13,FALSE)='Machinery Input Tables'!$M$128,1),1,VLOOKUP(B63,'Machinery Input Tables'!$A$6:$AE$121,28,FALSE))+IFERROR(VLOOKUP(B63,'Machinery Input Tables'!$A$6:$AE$121,27,FALSE),0))*D63),"-")</f>
        <v/>
      </c>
      <c r="H63" s="196" t="str">
        <f>IFERROR((IFERROR(VLOOKUP(B63,'Machinery Input Tables'!$A$6:$AE$121,24,FALSE),0)+VLOOKUP(C63,'Machinery Input Tables'!$AG$6:$AZ$32,20,FALSE))*IF(IFERROR(VLOOKUP(B63,'Machinery Input Tables'!$A$6:$AE$121,13,FALSE)='Machinery Input Tables'!$M$128,1),1,VLOOKUP(B63,'Machinery Input Tables'!$A$6:$AE$121,28,FALSE))*D63,"-")</f>
        <v>-</v>
      </c>
      <c r="I63" s="196">
        <f t="shared" si="1"/>
        <v>0</v>
      </c>
    </row>
    <row r="64" spans="2:9">
      <c r="B64" s="132"/>
      <c r="C64" s="132"/>
      <c r="D64" s="133"/>
      <c r="E64" s="195" t="str">
        <f>IFERROR(IF(ISBLANK(C64),"",IF(OR(ISBLANK(B64),IFERROR(VLOOKUP(B64,'Machinery Input Tables'!$A$6:$AE$121,13,FALSE),"")='Machinery Input Tables'!$M$128),1,VLOOKUP(B64,'Machinery Input Tables'!$A$6:$AE$121,28,FALSE))*VLOOKUP(C64,'Machinery Input Tables'!$AG$6:$AZ$32,19,FALSE))*D64,"-")</f>
        <v>-</v>
      </c>
      <c r="F64" s="195" t="str">
        <f>IFERROR(IF(AND(ISBLANK(B64)*ISBLANK(C64)),"",IF(ISBLANK(B64),1,IF(VLOOKUP(B64,'Machinery Input Tables'!$A$6:$AE$121,13,FALSE)='Machinery Input Tables'!$M$128,VLOOKUP(B64,'Machinery Input Tables'!$A$6:$AE$121,17,FALSE),VLOOKUP(B64,'Machinery Input Tables'!$A$6:$AE$121,28,FALSE))))*D64,"-")</f>
        <v>-</v>
      </c>
      <c r="G64" s="196" t="str">
        <f>IFERROR(IF(ISBLANK(C64),"",E64*'Machinery Input Tables'!$BO$10*'Machinery Input Tables'!$BO$11+E64*'Machinery Input Tables'!$BO$10+F64*'Machinery Input Tables'!$BO$6+(VLOOKUP(C64,'Machinery Input Tables'!$AG$6:$AZ$32,18,FALSE)*IF(IFERROR(VLOOKUP(B64,'Machinery Input Tables'!$A$6:$AE$121,13,FALSE)='Machinery Input Tables'!$M$128,1),1,VLOOKUP(B64,'Machinery Input Tables'!$A$6:$AE$121,28,FALSE))+IFERROR(VLOOKUP(B64,'Machinery Input Tables'!$A$6:$AE$121,27,FALSE),0))*D64),"-")</f>
        <v/>
      </c>
      <c r="H64" s="196" t="str">
        <f>IFERROR((IFERROR(VLOOKUP(B64,'Machinery Input Tables'!$A$6:$AE$121,24,FALSE),0)+VLOOKUP(C64,'Machinery Input Tables'!$AG$6:$AZ$32,20,FALSE))*IF(IFERROR(VLOOKUP(B64,'Machinery Input Tables'!$A$6:$AE$121,13,FALSE)='Machinery Input Tables'!$M$128,1),1,VLOOKUP(B64,'Machinery Input Tables'!$A$6:$AE$121,28,FALSE))*D64,"-")</f>
        <v>-</v>
      </c>
      <c r="I64" s="196">
        <f t="shared" si="1"/>
        <v>0</v>
      </c>
    </row>
    <row r="65" spans="1:18 1388:16384">
      <c r="B65" s="134"/>
      <c r="C65" s="134"/>
      <c r="D65" s="135"/>
      <c r="E65" s="197" t="str">
        <f>IFERROR(IF(ISBLANK(C65),"",IF(OR(ISBLANK(B65),IFERROR(VLOOKUP(B65,'Machinery Input Tables'!$A$6:$AE$121,13,FALSE),"")='Machinery Input Tables'!$M$128),1,VLOOKUP(B65,'Machinery Input Tables'!$A$6:$AE$121,28,FALSE))*VLOOKUP(C65,'Machinery Input Tables'!$AG$6:$AZ$32,19,FALSE))*D65,"-")</f>
        <v>-</v>
      </c>
      <c r="F65" s="197" t="str">
        <f>IFERROR(IF(AND(ISBLANK(B65)*ISBLANK(C65)),"",IF(ISBLANK(B65),1,IF(VLOOKUP(B65,'Machinery Input Tables'!$A$6:$AE$121,13,FALSE)='Machinery Input Tables'!$M$128,VLOOKUP(B65,'Machinery Input Tables'!$A$6:$AE$121,17,FALSE),VLOOKUP(B65,'Machinery Input Tables'!$A$6:$AE$121,28,FALSE))))*D65,"-")</f>
        <v>-</v>
      </c>
      <c r="G65" s="198" t="str">
        <f>IFERROR(IF(ISBLANK(C65),"",E65*'Machinery Input Tables'!$BO$10*'Machinery Input Tables'!$BO$11+E65*'Machinery Input Tables'!$BO$10+F65*'Machinery Input Tables'!$BO$6+(VLOOKUP(C65,'Machinery Input Tables'!$AG$6:$AZ$32,18,FALSE)*IF(IFERROR(VLOOKUP(B65,'Machinery Input Tables'!$A$6:$AE$121,13,FALSE)='Machinery Input Tables'!$M$128,1),1,VLOOKUP(B65,'Machinery Input Tables'!$A$6:$AE$121,28,FALSE))+IFERROR(VLOOKUP(B65,'Machinery Input Tables'!$A$6:$AE$121,27,FALSE),0))*D65),"-")</f>
        <v/>
      </c>
      <c r="H65" s="198" t="str">
        <f>IFERROR((IFERROR(VLOOKUP(B65,'Machinery Input Tables'!$A$6:$AE$121,24,FALSE),0)+VLOOKUP(C65,'Machinery Input Tables'!$AG$6:$AZ$32,20,FALSE))*IF(IFERROR(VLOOKUP(B65,'Machinery Input Tables'!$A$6:$AE$121,13,FALSE)='Machinery Input Tables'!$M$128,1),1,VLOOKUP(B65,'Machinery Input Tables'!$A$6:$AE$121,28,FALSE))*D65,"-")</f>
        <v>-</v>
      </c>
      <c r="I65" s="198">
        <f t="shared" si="1"/>
        <v>0</v>
      </c>
      <c r="K65" s="3"/>
    </row>
    <row r="66" spans="1:18 1388:16384">
      <c r="B66" s="125"/>
      <c r="C66" s="199" t="s">
        <v>354</v>
      </c>
      <c r="D66" s="200"/>
      <c r="E66" s="201">
        <f>SUM(E58:E65)</f>
        <v>6.2376211484593824</v>
      </c>
      <c r="F66" s="201">
        <f>SUM(F58:F65)</f>
        <v>1.2778132406808878</v>
      </c>
      <c r="G66" s="202">
        <f>SUM(G58:G65)</f>
        <v>90.969290033513445</v>
      </c>
      <c r="H66" s="202">
        <f>SUM(H58:H65)</f>
        <v>99.157190273510921</v>
      </c>
      <c r="I66" s="202">
        <f>SUM(I58:I65)</f>
        <v>190.12648030702439</v>
      </c>
      <c r="J66" s="2"/>
      <c r="K66" s="3"/>
      <c r="L66" s="3"/>
      <c r="M66" s="3"/>
      <c r="N66" s="3"/>
      <c r="O66" s="3"/>
      <c r="P66" s="3"/>
      <c r="Q66" s="3"/>
      <c r="R66" s="3"/>
    </row>
    <row r="67" spans="1:18 1388:16384">
      <c r="B67" s="300" t="s">
        <v>820</v>
      </c>
      <c r="C67" s="199"/>
      <c r="D67" s="200"/>
      <c r="E67" s="201"/>
      <c r="F67" s="201"/>
      <c r="G67" s="202"/>
      <c r="H67" s="202"/>
      <c r="I67" s="202"/>
      <c r="J67" s="2"/>
      <c r="K67" s="3"/>
      <c r="L67" s="3"/>
      <c r="M67" s="3"/>
      <c r="N67" s="3"/>
      <c r="O67" s="3"/>
      <c r="P67" s="3"/>
      <c r="Q67" s="3"/>
      <c r="R67" s="3"/>
    </row>
    <row r="68" spans="1:18 1388:16384" s="3" customFormat="1">
      <c r="A68" s="2"/>
      <c r="B68" s="261" t="s">
        <v>818</v>
      </c>
      <c r="C68" s="180"/>
      <c r="D68" s="180"/>
      <c r="E68" s="180"/>
      <c r="F68" s="180"/>
      <c r="G68" s="180"/>
      <c r="H68" s="180"/>
      <c r="I68" s="1"/>
      <c r="J68" s="1"/>
      <c r="K68" s="1"/>
      <c r="L68" s="1"/>
      <c r="M68" s="1"/>
      <c r="N68" s="1"/>
      <c r="O68" s="1"/>
      <c r="P68" s="1"/>
      <c r="Q68" s="1"/>
      <c r="R68" s="1"/>
      <c r="BAJ68" s="3">
        <f t="shared" ref="BAJ68:BCU68" si="2">SUM(BAJ60:BAJ66)</f>
        <v>0</v>
      </c>
      <c r="BAK68" s="3">
        <f t="shared" si="2"/>
        <v>0</v>
      </c>
      <c r="BAL68" s="3">
        <f t="shared" si="2"/>
        <v>0</v>
      </c>
      <c r="BAM68" s="3">
        <f t="shared" si="2"/>
        <v>0</v>
      </c>
      <c r="BAN68" s="3">
        <f t="shared" si="2"/>
        <v>0</v>
      </c>
      <c r="BAO68" s="3">
        <f t="shared" si="2"/>
        <v>0</v>
      </c>
      <c r="BAP68" s="3">
        <f t="shared" si="2"/>
        <v>0</v>
      </c>
      <c r="BAQ68" s="3">
        <f t="shared" si="2"/>
        <v>0</v>
      </c>
      <c r="BAR68" s="3">
        <f t="shared" si="2"/>
        <v>0</v>
      </c>
      <c r="BAS68" s="3">
        <f t="shared" si="2"/>
        <v>0</v>
      </c>
      <c r="BAT68" s="3">
        <f t="shared" si="2"/>
        <v>0</v>
      </c>
      <c r="BAU68" s="3">
        <f t="shared" si="2"/>
        <v>0</v>
      </c>
      <c r="BAV68" s="3">
        <f t="shared" si="2"/>
        <v>0</v>
      </c>
      <c r="BAW68" s="3">
        <f t="shared" si="2"/>
        <v>0</v>
      </c>
      <c r="BAX68" s="3">
        <f t="shared" si="2"/>
        <v>0</v>
      </c>
      <c r="BAY68" s="3">
        <f t="shared" si="2"/>
        <v>0</v>
      </c>
      <c r="BAZ68" s="3">
        <f t="shared" si="2"/>
        <v>0</v>
      </c>
      <c r="BBA68" s="3">
        <f t="shared" si="2"/>
        <v>0</v>
      </c>
      <c r="BBB68" s="3">
        <f t="shared" si="2"/>
        <v>0</v>
      </c>
      <c r="BBC68" s="3">
        <f t="shared" si="2"/>
        <v>0</v>
      </c>
      <c r="BBD68" s="3">
        <f t="shared" si="2"/>
        <v>0</v>
      </c>
      <c r="BBE68" s="3">
        <f t="shared" si="2"/>
        <v>0</v>
      </c>
      <c r="BBF68" s="3">
        <f t="shared" si="2"/>
        <v>0</v>
      </c>
      <c r="BBG68" s="3">
        <f t="shared" si="2"/>
        <v>0</v>
      </c>
      <c r="BBH68" s="3">
        <f t="shared" si="2"/>
        <v>0</v>
      </c>
      <c r="BBI68" s="3">
        <f t="shared" si="2"/>
        <v>0</v>
      </c>
      <c r="BBJ68" s="3">
        <f t="shared" si="2"/>
        <v>0</v>
      </c>
      <c r="BBK68" s="3">
        <f t="shared" si="2"/>
        <v>0</v>
      </c>
      <c r="BBL68" s="3">
        <f t="shared" si="2"/>
        <v>0</v>
      </c>
      <c r="BBM68" s="3">
        <f t="shared" si="2"/>
        <v>0</v>
      </c>
      <c r="BBN68" s="3">
        <f t="shared" si="2"/>
        <v>0</v>
      </c>
      <c r="BBO68" s="3">
        <f t="shared" si="2"/>
        <v>0</v>
      </c>
      <c r="BBP68" s="3">
        <f t="shared" si="2"/>
        <v>0</v>
      </c>
      <c r="BBQ68" s="3">
        <f t="shared" si="2"/>
        <v>0</v>
      </c>
      <c r="BBR68" s="3">
        <f t="shared" si="2"/>
        <v>0</v>
      </c>
      <c r="BBS68" s="3">
        <f t="shared" si="2"/>
        <v>0</v>
      </c>
      <c r="BBT68" s="3">
        <f t="shared" si="2"/>
        <v>0</v>
      </c>
      <c r="BBU68" s="3">
        <f t="shared" si="2"/>
        <v>0</v>
      </c>
      <c r="BBV68" s="3">
        <f t="shared" si="2"/>
        <v>0</v>
      </c>
      <c r="BBW68" s="3">
        <f t="shared" si="2"/>
        <v>0</v>
      </c>
      <c r="BBX68" s="3">
        <f t="shared" si="2"/>
        <v>0</v>
      </c>
      <c r="BBY68" s="3">
        <f t="shared" si="2"/>
        <v>0</v>
      </c>
      <c r="BBZ68" s="3">
        <f t="shared" si="2"/>
        <v>0</v>
      </c>
      <c r="BCA68" s="3">
        <f t="shared" si="2"/>
        <v>0</v>
      </c>
      <c r="BCB68" s="3">
        <f t="shared" si="2"/>
        <v>0</v>
      </c>
      <c r="BCC68" s="3">
        <f t="shared" si="2"/>
        <v>0</v>
      </c>
      <c r="BCD68" s="3">
        <f t="shared" si="2"/>
        <v>0</v>
      </c>
      <c r="BCE68" s="3">
        <f t="shared" si="2"/>
        <v>0</v>
      </c>
      <c r="BCF68" s="3">
        <f t="shared" si="2"/>
        <v>0</v>
      </c>
      <c r="BCG68" s="3">
        <f t="shared" si="2"/>
        <v>0</v>
      </c>
      <c r="BCH68" s="3">
        <f t="shared" si="2"/>
        <v>0</v>
      </c>
      <c r="BCI68" s="3">
        <f t="shared" si="2"/>
        <v>0</v>
      </c>
      <c r="BCJ68" s="3">
        <f t="shared" si="2"/>
        <v>0</v>
      </c>
      <c r="BCK68" s="3">
        <f t="shared" si="2"/>
        <v>0</v>
      </c>
      <c r="BCL68" s="3">
        <f t="shared" si="2"/>
        <v>0</v>
      </c>
      <c r="BCM68" s="3">
        <f t="shared" si="2"/>
        <v>0</v>
      </c>
      <c r="BCN68" s="3">
        <f t="shared" si="2"/>
        <v>0</v>
      </c>
      <c r="BCO68" s="3">
        <f t="shared" si="2"/>
        <v>0</v>
      </c>
      <c r="BCP68" s="3">
        <f t="shared" si="2"/>
        <v>0</v>
      </c>
      <c r="BCQ68" s="3">
        <f t="shared" si="2"/>
        <v>0</v>
      </c>
      <c r="BCR68" s="3">
        <f t="shared" si="2"/>
        <v>0</v>
      </c>
      <c r="BCS68" s="3">
        <f t="shared" si="2"/>
        <v>0</v>
      </c>
      <c r="BCT68" s="3">
        <f t="shared" si="2"/>
        <v>0</v>
      </c>
      <c r="BCU68" s="3">
        <f t="shared" si="2"/>
        <v>0</v>
      </c>
      <c r="BCV68" s="3">
        <f t="shared" ref="BCV68:BFG68" si="3">SUM(BCV60:BCV66)</f>
        <v>0</v>
      </c>
      <c r="BCW68" s="3">
        <f t="shared" si="3"/>
        <v>0</v>
      </c>
      <c r="BCX68" s="3">
        <f t="shared" si="3"/>
        <v>0</v>
      </c>
      <c r="BCY68" s="3">
        <f t="shared" si="3"/>
        <v>0</v>
      </c>
      <c r="BCZ68" s="3">
        <f t="shared" si="3"/>
        <v>0</v>
      </c>
      <c r="BDA68" s="3">
        <f t="shared" si="3"/>
        <v>0</v>
      </c>
      <c r="BDB68" s="3">
        <f t="shared" si="3"/>
        <v>0</v>
      </c>
      <c r="BDC68" s="3">
        <f t="shared" si="3"/>
        <v>0</v>
      </c>
      <c r="BDD68" s="3">
        <f t="shared" si="3"/>
        <v>0</v>
      </c>
      <c r="BDE68" s="3">
        <f t="shared" si="3"/>
        <v>0</v>
      </c>
      <c r="BDF68" s="3">
        <f t="shared" si="3"/>
        <v>0</v>
      </c>
      <c r="BDG68" s="3">
        <f t="shared" si="3"/>
        <v>0</v>
      </c>
      <c r="BDH68" s="3">
        <f t="shared" si="3"/>
        <v>0</v>
      </c>
      <c r="BDI68" s="3">
        <f t="shared" si="3"/>
        <v>0</v>
      </c>
      <c r="BDJ68" s="3">
        <f t="shared" si="3"/>
        <v>0</v>
      </c>
      <c r="BDK68" s="3">
        <f t="shared" si="3"/>
        <v>0</v>
      </c>
      <c r="BDL68" s="3">
        <f t="shared" si="3"/>
        <v>0</v>
      </c>
      <c r="BDM68" s="3">
        <f t="shared" si="3"/>
        <v>0</v>
      </c>
      <c r="BDN68" s="3">
        <f t="shared" si="3"/>
        <v>0</v>
      </c>
      <c r="BDO68" s="3">
        <f t="shared" si="3"/>
        <v>0</v>
      </c>
      <c r="BDP68" s="3">
        <f t="shared" si="3"/>
        <v>0</v>
      </c>
      <c r="BDQ68" s="3">
        <f t="shared" si="3"/>
        <v>0</v>
      </c>
      <c r="BDR68" s="3">
        <f t="shared" si="3"/>
        <v>0</v>
      </c>
      <c r="BDS68" s="3">
        <f t="shared" si="3"/>
        <v>0</v>
      </c>
      <c r="BDT68" s="3">
        <f t="shared" si="3"/>
        <v>0</v>
      </c>
      <c r="BDU68" s="3">
        <f t="shared" si="3"/>
        <v>0</v>
      </c>
      <c r="BDV68" s="3">
        <f t="shared" si="3"/>
        <v>0</v>
      </c>
      <c r="BDW68" s="3">
        <f t="shared" si="3"/>
        <v>0</v>
      </c>
      <c r="BDX68" s="3">
        <f t="shared" si="3"/>
        <v>0</v>
      </c>
      <c r="BDY68" s="3">
        <f t="shared" si="3"/>
        <v>0</v>
      </c>
      <c r="BDZ68" s="3">
        <f t="shared" si="3"/>
        <v>0</v>
      </c>
      <c r="BEA68" s="3">
        <f t="shared" si="3"/>
        <v>0</v>
      </c>
      <c r="BEB68" s="3">
        <f t="shared" si="3"/>
        <v>0</v>
      </c>
      <c r="BEC68" s="3">
        <f t="shared" si="3"/>
        <v>0</v>
      </c>
      <c r="BED68" s="3">
        <f t="shared" si="3"/>
        <v>0</v>
      </c>
      <c r="BEE68" s="3">
        <f t="shared" si="3"/>
        <v>0</v>
      </c>
      <c r="BEF68" s="3">
        <f t="shared" si="3"/>
        <v>0</v>
      </c>
      <c r="BEG68" s="3">
        <f t="shared" si="3"/>
        <v>0</v>
      </c>
      <c r="BEH68" s="3">
        <f t="shared" si="3"/>
        <v>0</v>
      </c>
      <c r="BEI68" s="3">
        <f t="shared" si="3"/>
        <v>0</v>
      </c>
      <c r="BEJ68" s="3">
        <f t="shared" si="3"/>
        <v>0</v>
      </c>
      <c r="BEK68" s="3">
        <f t="shared" si="3"/>
        <v>0</v>
      </c>
      <c r="BEL68" s="3">
        <f t="shared" si="3"/>
        <v>0</v>
      </c>
      <c r="BEM68" s="3">
        <f t="shared" si="3"/>
        <v>0</v>
      </c>
      <c r="BEN68" s="3">
        <f t="shared" si="3"/>
        <v>0</v>
      </c>
      <c r="BEO68" s="3">
        <f t="shared" si="3"/>
        <v>0</v>
      </c>
      <c r="BEP68" s="3">
        <f t="shared" si="3"/>
        <v>0</v>
      </c>
      <c r="BEQ68" s="3">
        <f t="shared" si="3"/>
        <v>0</v>
      </c>
      <c r="BER68" s="3">
        <f t="shared" si="3"/>
        <v>0</v>
      </c>
      <c r="BES68" s="3">
        <f t="shared" si="3"/>
        <v>0</v>
      </c>
      <c r="BET68" s="3">
        <f t="shared" si="3"/>
        <v>0</v>
      </c>
      <c r="BEU68" s="3">
        <f t="shared" si="3"/>
        <v>0</v>
      </c>
      <c r="BEV68" s="3">
        <f t="shared" si="3"/>
        <v>0</v>
      </c>
      <c r="BEW68" s="3">
        <f t="shared" si="3"/>
        <v>0</v>
      </c>
      <c r="BEX68" s="3">
        <f t="shared" si="3"/>
        <v>0</v>
      </c>
      <c r="BEY68" s="3">
        <f t="shared" si="3"/>
        <v>0</v>
      </c>
      <c r="BEZ68" s="3">
        <f t="shared" si="3"/>
        <v>0</v>
      </c>
      <c r="BFA68" s="3">
        <f t="shared" si="3"/>
        <v>0</v>
      </c>
      <c r="BFB68" s="3">
        <f t="shared" si="3"/>
        <v>0</v>
      </c>
      <c r="BFC68" s="3">
        <f t="shared" si="3"/>
        <v>0</v>
      </c>
      <c r="BFD68" s="3">
        <f t="shared" si="3"/>
        <v>0</v>
      </c>
      <c r="BFE68" s="3">
        <f t="shared" si="3"/>
        <v>0</v>
      </c>
      <c r="BFF68" s="3">
        <f t="shared" si="3"/>
        <v>0</v>
      </c>
      <c r="BFG68" s="3">
        <f t="shared" si="3"/>
        <v>0</v>
      </c>
      <c r="BFH68" s="3">
        <f t="shared" ref="BFH68:BHS68" si="4">SUM(BFH60:BFH66)</f>
        <v>0</v>
      </c>
      <c r="BFI68" s="3">
        <f t="shared" si="4"/>
        <v>0</v>
      </c>
      <c r="BFJ68" s="3">
        <f t="shared" si="4"/>
        <v>0</v>
      </c>
      <c r="BFK68" s="3">
        <f t="shared" si="4"/>
        <v>0</v>
      </c>
      <c r="BFL68" s="3">
        <f t="shared" si="4"/>
        <v>0</v>
      </c>
      <c r="BFM68" s="3">
        <f t="shared" si="4"/>
        <v>0</v>
      </c>
      <c r="BFN68" s="3">
        <f t="shared" si="4"/>
        <v>0</v>
      </c>
      <c r="BFO68" s="3">
        <f t="shared" si="4"/>
        <v>0</v>
      </c>
      <c r="BFP68" s="3">
        <f t="shared" si="4"/>
        <v>0</v>
      </c>
      <c r="BFQ68" s="3">
        <f t="shared" si="4"/>
        <v>0</v>
      </c>
      <c r="BFR68" s="3">
        <f t="shared" si="4"/>
        <v>0</v>
      </c>
      <c r="BFS68" s="3">
        <f t="shared" si="4"/>
        <v>0</v>
      </c>
      <c r="BFT68" s="3">
        <f t="shared" si="4"/>
        <v>0</v>
      </c>
      <c r="BFU68" s="3">
        <f t="shared" si="4"/>
        <v>0</v>
      </c>
      <c r="BFV68" s="3">
        <f t="shared" si="4"/>
        <v>0</v>
      </c>
      <c r="BFW68" s="3">
        <f t="shared" si="4"/>
        <v>0</v>
      </c>
      <c r="BFX68" s="3">
        <f t="shared" si="4"/>
        <v>0</v>
      </c>
      <c r="BFY68" s="3">
        <f t="shared" si="4"/>
        <v>0</v>
      </c>
      <c r="BFZ68" s="3">
        <f t="shared" si="4"/>
        <v>0</v>
      </c>
      <c r="BGA68" s="3">
        <f t="shared" si="4"/>
        <v>0</v>
      </c>
      <c r="BGB68" s="3">
        <f t="shared" si="4"/>
        <v>0</v>
      </c>
      <c r="BGC68" s="3">
        <f t="shared" si="4"/>
        <v>0</v>
      </c>
      <c r="BGD68" s="3">
        <f t="shared" si="4"/>
        <v>0</v>
      </c>
      <c r="BGE68" s="3">
        <f t="shared" si="4"/>
        <v>0</v>
      </c>
      <c r="BGF68" s="3">
        <f t="shared" si="4"/>
        <v>0</v>
      </c>
      <c r="BGG68" s="3">
        <f t="shared" si="4"/>
        <v>0</v>
      </c>
      <c r="BGH68" s="3">
        <f t="shared" si="4"/>
        <v>0</v>
      </c>
      <c r="BGI68" s="3">
        <f t="shared" si="4"/>
        <v>0</v>
      </c>
      <c r="BGJ68" s="3">
        <f t="shared" si="4"/>
        <v>0</v>
      </c>
      <c r="BGK68" s="3">
        <f t="shared" si="4"/>
        <v>0</v>
      </c>
      <c r="BGL68" s="3">
        <f t="shared" si="4"/>
        <v>0</v>
      </c>
      <c r="BGM68" s="3">
        <f t="shared" si="4"/>
        <v>0</v>
      </c>
      <c r="BGN68" s="3">
        <f t="shared" si="4"/>
        <v>0</v>
      </c>
      <c r="BGO68" s="3">
        <f t="shared" si="4"/>
        <v>0</v>
      </c>
      <c r="BGP68" s="3">
        <f t="shared" si="4"/>
        <v>0</v>
      </c>
      <c r="BGQ68" s="3">
        <f t="shared" si="4"/>
        <v>0</v>
      </c>
      <c r="BGR68" s="3">
        <f t="shared" si="4"/>
        <v>0</v>
      </c>
      <c r="BGS68" s="3">
        <f t="shared" si="4"/>
        <v>0</v>
      </c>
      <c r="BGT68" s="3">
        <f t="shared" si="4"/>
        <v>0</v>
      </c>
      <c r="BGU68" s="3">
        <f t="shared" si="4"/>
        <v>0</v>
      </c>
      <c r="BGV68" s="3">
        <f t="shared" si="4"/>
        <v>0</v>
      </c>
      <c r="BGW68" s="3">
        <f t="shared" si="4"/>
        <v>0</v>
      </c>
      <c r="BGX68" s="3">
        <f t="shared" si="4"/>
        <v>0</v>
      </c>
      <c r="BGY68" s="3">
        <f t="shared" si="4"/>
        <v>0</v>
      </c>
      <c r="BGZ68" s="3">
        <f t="shared" si="4"/>
        <v>0</v>
      </c>
      <c r="BHA68" s="3">
        <f t="shared" si="4"/>
        <v>0</v>
      </c>
      <c r="BHB68" s="3">
        <f t="shared" si="4"/>
        <v>0</v>
      </c>
      <c r="BHC68" s="3">
        <f t="shared" si="4"/>
        <v>0</v>
      </c>
      <c r="BHD68" s="3">
        <f t="shared" si="4"/>
        <v>0</v>
      </c>
      <c r="BHE68" s="3">
        <f t="shared" si="4"/>
        <v>0</v>
      </c>
      <c r="BHF68" s="3">
        <f t="shared" si="4"/>
        <v>0</v>
      </c>
      <c r="BHG68" s="3">
        <f t="shared" si="4"/>
        <v>0</v>
      </c>
      <c r="BHH68" s="3">
        <f t="shared" si="4"/>
        <v>0</v>
      </c>
      <c r="BHI68" s="3">
        <f t="shared" si="4"/>
        <v>0</v>
      </c>
      <c r="BHJ68" s="3">
        <f t="shared" si="4"/>
        <v>0</v>
      </c>
      <c r="BHK68" s="3">
        <f t="shared" si="4"/>
        <v>0</v>
      </c>
      <c r="BHL68" s="3">
        <f t="shared" si="4"/>
        <v>0</v>
      </c>
      <c r="BHM68" s="3">
        <f t="shared" si="4"/>
        <v>0</v>
      </c>
      <c r="BHN68" s="3">
        <f t="shared" si="4"/>
        <v>0</v>
      </c>
      <c r="BHO68" s="3">
        <f t="shared" si="4"/>
        <v>0</v>
      </c>
      <c r="BHP68" s="3">
        <f t="shared" si="4"/>
        <v>0</v>
      </c>
      <c r="BHQ68" s="3">
        <f t="shared" si="4"/>
        <v>0</v>
      </c>
      <c r="BHR68" s="3">
        <f t="shared" si="4"/>
        <v>0</v>
      </c>
      <c r="BHS68" s="3">
        <f t="shared" si="4"/>
        <v>0</v>
      </c>
      <c r="BHT68" s="3">
        <f t="shared" ref="BHT68:BKE68" si="5">SUM(BHT60:BHT66)</f>
        <v>0</v>
      </c>
      <c r="BHU68" s="3">
        <f t="shared" si="5"/>
        <v>0</v>
      </c>
      <c r="BHV68" s="3">
        <f t="shared" si="5"/>
        <v>0</v>
      </c>
      <c r="BHW68" s="3">
        <f t="shared" si="5"/>
        <v>0</v>
      </c>
      <c r="BHX68" s="3">
        <f t="shared" si="5"/>
        <v>0</v>
      </c>
      <c r="BHY68" s="3">
        <f t="shared" si="5"/>
        <v>0</v>
      </c>
      <c r="BHZ68" s="3">
        <f t="shared" si="5"/>
        <v>0</v>
      </c>
      <c r="BIA68" s="3">
        <f t="shared" si="5"/>
        <v>0</v>
      </c>
      <c r="BIB68" s="3">
        <f t="shared" si="5"/>
        <v>0</v>
      </c>
      <c r="BIC68" s="3">
        <f t="shared" si="5"/>
        <v>0</v>
      </c>
      <c r="BID68" s="3">
        <f t="shared" si="5"/>
        <v>0</v>
      </c>
      <c r="BIE68" s="3">
        <f t="shared" si="5"/>
        <v>0</v>
      </c>
      <c r="BIF68" s="3">
        <f t="shared" si="5"/>
        <v>0</v>
      </c>
      <c r="BIG68" s="3">
        <f t="shared" si="5"/>
        <v>0</v>
      </c>
      <c r="BIH68" s="3">
        <f t="shared" si="5"/>
        <v>0</v>
      </c>
      <c r="BII68" s="3">
        <f t="shared" si="5"/>
        <v>0</v>
      </c>
      <c r="BIJ68" s="3">
        <f t="shared" si="5"/>
        <v>0</v>
      </c>
      <c r="BIK68" s="3">
        <f t="shared" si="5"/>
        <v>0</v>
      </c>
      <c r="BIL68" s="3">
        <f t="shared" si="5"/>
        <v>0</v>
      </c>
      <c r="BIM68" s="3">
        <f t="shared" si="5"/>
        <v>0</v>
      </c>
      <c r="BIN68" s="3">
        <f t="shared" si="5"/>
        <v>0</v>
      </c>
      <c r="BIO68" s="3">
        <f t="shared" si="5"/>
        <v>0</v>
      </c>
      <c r="BIP68" s="3">
        <f t="shared" si="5"/>
        <v>0</v>
      </c>
      <c r="BIQ68" s="3">
        <f t="shared" si="5"/>
        <v>0</v>
      </c>
      <c r="BIR68" s="3">
        <f t="shared" si="5"/>
        <v>0</v>
      </c>
      <c r="BIS68" s="3">
        <f t="shared" si="5"/>
        <v>0</v>
      </c>
      <c r="BIT68" s="3">
        <f t="shared" si="5"/>
        <v>0</v>
      </c>
      <c r="BIU68" s="3">
        <f t="shared" si="5"/>
        <v>0</v>
      </c>
      <c r="BIV68" s="3">
        <f t="shared" si="5"/>
        <v>0</v>
      </c>
      <c r="BIW68" s="3">
        <f t="shared" si="5"/>
        <v>0</v>
      </c>
      <c r="BIX68" s="3">
        <f t="shared" si="5"/>
        <v>0</v>
      </c>
      <c r="BIY68" s="3">
        <f t="shared" si="5"/>
        <v>0</v>
      </c>
      <c r="BIZ68" s="3">
        <f t="shared" si="5"/>
        <v>0</v>
      </c>
      <c r="BJA68" s="3">
        <f t="shared" si="5"/>
        <v>0</v>
      </c>
      <c r="BJB68" s="3">
        <f t="shared" si="5"/>
        <v>0</v>
      </c>
      <c r="BJC68" s="3">
        <f t="shared" si="5"/>
        <v>0</v>
      </c>
      <c r="BJD68" s="3">
        <f t="shared" si="5"/>
        <v>0</v>
      </c>
      <c r="BJE68" s="3">
        <f t="shared" si="5"/>
        <v>0</v>
      </c>
      <c r="BJF68" s="3">
        <f t="shared" si="5"/>
        <v>0</v>
      </c>
      <c r="BJG68" s="3">
        <f t="shared" si="5"/>
        <v>0</v>
      </c>
      <c r="BJH68" s="3">
        <f t="shared" si="5"/>
        <v>0</v>
      </c>
      <c r="BJI68" s="3">
        <f t="shared" si="5"/>
        <v>0</v>
      </c>
      <c r="BJJ68" s="3">
        <f t="shared" si="5"/>
        <v>0</v>
      </c>
      <c r="BJK68" s="3">
        <f t="shared" si="5"/>
        <v>0</v>
      </c>
      <c r="BJL68" s="3">
        <f t="shared" si="5"/>
        <v>0</v>
      </c>
      <c r="BJM68" s="3">
        <f t="shared" si="5"/>
        <v>0</v>
      </c>
      <c r="BJN68" s="3">
        <f t="shared" si="5"/>
        <v>0</v>
      </c>
      <c r="BJO68" s="3">
        <f t="shared" si="5"/>
        <v>0</v>
      </c>
      <c r="BJP68" s="3">
        <f t="shared" si="5"/>
        <v>0</v>
      </c>
      <c r="BJQ68" s="3">
        <f t="shared" si="5"/>
        <v>0</v>
      </c>
      <c r="BJR68" s="3">
        <f t="shared" si="5"/>
        <v>0</v>
      </c>
      <c r="BJS68" s="3">
        <f t="shared" si="5"/>
        <v>0</v>
      </c>
      <c r="BJT68" s="3">
        <f t="shared" si="5"/>
        <v>0</v>
      </c>
      <c r="BJU68" s="3">
        <f t="shared" si="5"/>
        <v>0</v>
      </c>
      <c r="BJV68" s="3">
        <f t="shared" si="5"/>
        <v>0</v>
      </c>
      <c r="BJW68" s="3">
        <f t="shared" si="5"/>
        <v>0</v>
      </c>
      <c r="BJX68" s="3">
        <f t="shared" si="5"/>
        <v>0</v>
      </c>
      <c r="BJY68" s="3">
        <f t="shared" si="5"/>
        <v>0</v>
      </c>
      <c r="BJZ68" s="3">
        <f t="shared" si="5"/>
        <v>0</v>
      </c>
      <c r="BKA68" s="3">
        <f t="shared" si="5"/>
        <v>0</v>
      </c>
      <c r="BKB68" s="3">
        <f t="shared" si="5"/>
        <v>0</v>
      </c>
      <c r="BKC68" s="3">
        <f t="shared" si="5"/>
        <v>0</v>
      </c>
      <c r="BKD68" s="3">
        <f t="shared" si="5"/>
        <v>0</v>
      </c>
      <c r="BKE68" s="3">
        <f t="shared" si="5"/>
        <v>0</v>
      </c>
      <c r="BKF68" s="3">
        <f t="shared" ref="BKF68:BMQ68" si="6">SUM(BKF60:BKF66)</f>
        <v>0</v>
      </c>
      <c r="BKG68" s="3">
        <f t="shared" si="6"/>
        <v>0</v>
      </c>
      <c r="BKH68" s="3">
        <f t="shared" si="6"/>
        <v>0</v>
      </c>
      <c r="BKI68" s="3">
        <f t="shared" si="6"/>
        <v>0</v>
      </c>
      <c r="BKJ68" s="3">
        <f t="shared" si="6"/>
        <v>0</v>
      </c>
      <c r="BKK68" s="3">
        <f t="shared" si="6"/>
        <v>0</v>
      </c>
      <c r="BKL68" s="3">
        <f t="shared" si="6"/>
        <v>0</v>
      </c>
      <c r="BKM68" s="3">
        <f t="shared" si="6"/>
        <v>0</v>
      </c>
      <c r="BKN68" s="3">
        <f t="shared" si="6"/>
        <v>0</v>
      </c>
      <c r="BKO68" s="3">
        <f t="shared" si="6"/>
        <v>0</v>
      </c>
      <c r="BKP68" s="3">
        <f t="shared" si="6"/>
        <v>0</v>
      </c>
      <c r="BKQ68" s="3">
        <f t="shared" si="6"/>
        <v>0</v>
      </c>
      <c r="BKR68" s="3">
        <f t="shared" si="6"/>
        <v>0</v>
      </c>
      <c r="BKS68" s="3">
        <f t="shared" si="6"/>
        <v>0</v>
      </c>
      <c r="BKT68" s="3">
        <f t="shared" si="6"/>
        <v>0</v>
      </c>
      <c r="BKU68" s="3">
        <f t="shared" si="6"/>
        <v>0</v>
      </c>
      <c r="BKV68" s="3">
        <f t="shared" si="6"/>
        <v>0</v>
      </c>
      <c r="BKW68" s="3">
        <f t="shared" si="6"/>
        <v>0</v>
      </c>
      <c r="BKX68" s="3">
        <f t="shared" si="6"/>
        <v>0</v>
      </c>
      <c r="BKY68" s="3">
        <f t="shared" si="6"/>
        <v>0</v>
      </c>
      <c r="BKZ68" s="3">
        <f t="shared" si="6"/>
        <v>0</v>
      </c>
      <c r="BLA68" s="3">
        <f t="shared" si="6"/>
        <v>0</v>
      </c>
      <c r="BLB68" s="3">
        <f t="shared" si="6"/>
        <v>0</v>
      </c>
      <c r="BLC68" s="3">
        <f t="shared" si="6"/>
        <v>0</v>
      </c>
      <c r="BLD68" s="3">
        <f t="shared" si="6"/>
        <v>0</v>
      </c>
      <c r="BLE68" s="3">
        <f t="shared" si="6"/>
        <v>0</v>
      </c>
      <c r="BLF68" s="3">
        <f t="shared" si="6"/>
        <v>0</v>
      </c>
      <c r="BLG68" s="3">
        <f t="shared" si="6"/>
        <v>0</v>
      </c>
      <c r="BLH68" s="3">
        <f t="shared" si="6"/>
        <v>0</v>
      </c>
      <c r="BLI68" s="3">
        <f t="shared" si="6"/>
        <v>0</v>
      </c>
      <c r="BLJ68" s="3">
        <f t="shared" si="6"/>
        <v>0</v>
      </c>
      <c r="BLK68" s="3">
        <f t="shared" si="6"/>
        <v>0</v>
      </c>
      <c r="BLL68" s="3">
        <f t="shared" si="6"/>
        <v>0</v>
      </c>
      <c r="BLM68" s="3">
        <f t="shared" si="6"/>
        <v>0</v>
      </c>
      <c r="BLN68" s="3">
        <f t="shared" si="6"/>
        <v>0</v>
      </c>
      <c r="BLO68" s="3">
        <f t="shared" si="6"/>
        <v>0</v>
      </c>
      <c r="BLP68" s="3">
        <f t="shared" si="6"/>
        <v>0</v>
      </c>
      <c r="BLQ68" s="3">
        <f t="shared" si="6"/>
        <v>0</v>
      </c>
      <c r="BLR68" s="3">
        <f t="shared" si="6"/>
        <v>0</v>
      </c>
      <c r="BLS68" s="3">
        <f t="shared" si="6"/>
        <v>0</v>
      </c>
      <c r="BLT68" s="3">
        <f t="shared" si="6"/>
        <v>0</v>
      </c>
      <c r="BLU68" s="3">
        <f t="shared" si="6"/>
        <v>0</v>
      </c>
      <c r="BLV68" s="3">
        <f t="shared" si="6"/>
        <v>0</v>
      </c>
      <c r="BLW68" s="3">
        <f t="shared" si="6"/>
        <v>0</v>
      </c>
      <c r="BLX68" s="3">
        <f t="shared" si="6"/>
        <v>0</v>
      </c>
      <c r="BLY68" s="3">
        <f t="shared" si="6"/>
        <v>0</v>
      </c>
      <c r="BLZ68" s="3">
        <f t="shared" si="6"/>
        <v>0</v>
      </c>
      <c r="BMA68" s="3">
        <f t="shared" si="6"/>
        <v>0</v>
      </c>
      <c r="BMB68" s="3">
        <f t="shared" si="6"/>
        <v>0</v>
      </c>
      <c r="BMC68" s="3">
        <f t="shared" si="6"/>
        <v>0</v>
      </c>
      <c r="BMD68" s="3">
        <f t="shared" si="6"/>
        <v>0</v>
      </c>
      <c r="BME68" s="3">
        <f t="shared" si="6"/>
        <v>0</v>
      </c>
      <c r="BMF68" s="3">
        <f t="shared" si="6"/>
        <v>0</v>
      </c>
      <c r="BMG68" s="3">
        <f t="shared" si="6"/>
        <v>0</v>
      </c>
      <c r="BMH68" s="3">
        <f t="shared" si="6"/>
        <v>0</v>
      </c>
      <c r="BMI68" s="3">
        <f t="shared" si="6"/>
        <v>0</v>
      </c>
      <c r="BMJ68" s="3">
        <f t="shared" si="6"/>
        <v>0</v>
      </c>
      <c r="BMK68" s="3">
        <f t="shared" si="6"/>
        <v>0</v>
      </c>
      <c r="BML68" s="3">
        <f t="shared" si="6"/>
        <v>0</v>
      </c>
      <c r="BMM68" s="3">
        <f t="shared" si="6"/>
        <v>0</v>
      </c>
      <c r="BMN68" s="3">
        <f t="shared" si="6"/>
        <v>0</v>
      </c>
      <c r="BMO68" s="3">
        <f t="shared" si="6"/>
        <v>0</v>
      </c>
      <c r="BMP68" s="3">
        <f t="shared" si="6"/>
        <v>0</v>
      </c>
      <c r="BMQ68" s="3">
        <f t="shared" si="6"/>
        <v>0</v>
      </c>
      <c r="BMR68" s="3">
        <f t="shared" ref="BMR68:BPC68" si="7">SUM(BMR60:BMR66)</f>
        <v>0</v>
      </c>
      <c r="BMS68" s="3">
        <f t="shared" si="7"/>
        <v>0</v>
      </c>
      <c r="BMT68" s="3">
        <f t="shared" si="7"/>
        <v>0</v>
      </c>
      <c r="BMU68" s="3">
        <f t="shared" si="7"/>
        <v>0</v>
      </c>
      <c r="BMV68" s="3">
        <f t="shared" si="7"/>
        <v>0</v>
      </c>
      <c r="BMW68" s="3">
        <f t="shared" si="7"/>
        <v>0</v>
      </c>
      <c r="BMX68" s="3">
        <f t="shared" si="7"/>
        <v>0</v>
      </c>
      <c r="BMY68" s="3">
        <f t="shared" si="7"/>
        <v>0</v>
      </c>
      <c r="BMZ68" s="3">
        <f t="shared" si="7"/>
        <v>0</v>
      </c>
      <c r="BNA68" s="3">
        <f t="shared" si="7"/>
        <v>0</v>
      </c>
      <c r="BNB68" s="3">
        <f t="shared" si="7"/>
        <v>0</v>
      </c>
      <c r="BNC68" s="3">
        <f t="shared" si="7"/>
        <v>0</v>
      </c>
      <c r="BND68" s="3">
        <f t="shared" si="7"/>
        <v>0</v>
      </c>
      <c r="BNE68" s="3">
        <f t="shared" si="7"/>
        <v>0</v>
      </c>
      <c r="BNF68" s="3">
        <f t="shared" si="7"/>
        <v>0</v>
      </c>
      <c r="BNG68" s="3">
        <f t="shared" si="7"/>
        <v>0</v>
      </c>
      <c r="BNH68" s="3">
        <f t="shared" si="7"/>
        <v>0</v>
      </c>
      <c r="BNI68" s="3">
        <f t="shared" si="7"/>
        <v>0</v>
      </c>
      <c r="BNJ68" s="3">
        <f t="shared" si="7"/>
        <v>0</v>
      </c>
      <c r="BNK68" s="3">
        <f t="shared" si="7"/>
        <v>0</v>
      </c>
      <c r="BNL68" s="3">
        <f t="shared" si="7"/>
        <v>0</v>
      </c>
      <c r="BNM68" s="3">
        <f t="shared" si="7"/>
        <v>0</v>
      </c>
      <c r="BNN68" s="3">
        <f t="shared" si="7"/>
        <v>0</v>
      </c>
      <c r="BNO68" s="3">
        <f t="shared" si="7"/>
        <v>0</v>
      </c>
      <c r="BNP68" s="3">
        <f t="shared" si="7"/>
        <v>0</v>
      </c>
      <c r="BNQ68" s="3">
        <f t="shared" si="7"/>
        <v>0</v>
      </c>
      <c r="BNR68" s="3">
        <f t="shared" si="7"/>
        <v>0</v>
      </c>
      <c r="BNS68" s="3">
        <f t="shared" si="7"/>
        <v>0</v>
      </c>
      <c r="BNT68" s="3">
        <f t="shared" si="7"/>
        <v>0</v>
      </c>
      <c r="BNU68" s="3">
        <f t="shared" si="7"/>
        <v>0</v>
      </c>
      <c r="BNV68" s="3">
        <f t="shared" si="7"/>
        <v>0</v>
      </c>
      <c r="BNW68" s="3">
        <f t="shared" si="7"/>
        <v>0</v>
      </c>
      <c r="BNX68" s="3">
        <f t="shared" si="7"/>
        <v>0</v>
      </c>
      <c r="BNY68" s="3">
        <f t="shared" si="7"/>
        <v>0</v>
      </c>
      <c r="BNZ68" s="3">
        <f t="shared" si="7"/>
        <v>0</v>
      </c>
      <c r="BOA68" s="3">
        <f t="shared" si="7"/>
        <v>0</v>
      </c>
      <c r="BOB68" s="3">
        <f t="shared" si="7"/>
        <v>0</v>
      </c>
      <c r="BOC68" s="3">
        <f t="shared" si="7"/>
        <v>0</v>
      </c>
      <c r="BOD68" s="3">
        <f t="shared" si="7"/>
        <v>0</v>
      </c>
      <c r="BOE68" s="3">
        <f t="shared" si="7"/>
        <v>0</v>
      </c>
      <c r="BOF68" s="3">
        <f t="shared" si="7"/>
        <v>0</v>
      </c>
      <c r="BOG68" s="3">
        <f t="shared" si="7"/>
        <v>0</v>
      </c>
      <c r="BOH68" s="3">
        <f t="shared" si="7"/>
        <v>0</v>
      </c>
      <c r="BOI68" s="3">
        <f t="shared" si="7"/>
        <v>0</v>
      </c>
      <c r="BOJ68" s="3">
        <f t="shared" si="7"/>
        <v>0</v>
      </c>
      <c r="BOK68" s="3">
        <f t="shared" si="7"/>
        <v>0</v>
      </c>
      <c r="BOL68" s="3">
        <f t="shared" si="7"/>
        <v>0</v>
      </c>
      <c r="BOM68" s="3">
        <f t="shared" si="7"/>
        <v>0</v>
      </c>
      <c r="BON68" s="3">
        <f t="shared" si="7"/>
        <v>0</v>
      </c>
      <c r="BOO68" s="3">
        <f t="shared" si="7"/>
        <v>0</v>
      </c>
      <c r="BOP68" s="3">
        <f t="shared" si="7"/>
        <v>0</v>
      </c>
      <c r="BOQ68" s="3">
        <f t="shared" si="7"/>
        <v>0</v>
      </c>
      <c r="BOR68" s="3">
        <f t="shared" si="7"/>
        <v>0</v>
      </c>
      <c r="BOS68" s="3">
        <f t="shared" si="7"/>
        <v>0</v>
      </c>
      <c r="BOT68" s="3">
        <f t="shared" si="7"/>
        <v>0</v>
      </c>
      <c r="BOU68" s="3">
        <f t="shared" si="7"/>
        <v>0</v>
      </c>
      <c r="BOV68" s="3">
        <f t="shared" si="7"/>
        <v>0</v>
      </c>
      <c r="BOW68" s="3">
        <f t="shared" si="7"/>
        <v>0</v>
      </c>
      <c r="BOX68" s="3">
        <f t="shared" si="7"/>
        <v>0</v>
      </c>
      <c r="BOY68" s="3">
        <f t="shared" si="7"/>
        <v>0</v>
      </c>
      <c r="BOZ68" s="3">
        <f t="shared" si="7"/>
        <v>0</v>
      </c>
      <c r="BPA68" s="3">
        <f t="shared" si="7"/>
        <v>0</v>
      </c>
      <c r="BPB68" s="3">
        <f t="shared" si="7"/>
        <v>0</v>
      </c>
      <c r="BPC68" s="3">
        <f t="shared" si="7"/>
        <v>0</v>
      </c>
      <c r="BPD68" s="3">
        <f t="shared" ref="BPD68:BRO68" si="8">SUM(BPD60:BPD66)</f>
        <v>0</v>
      </c>
      <c r="BPE68" s="3">
        <f t="shared" si="8"/>
        <v>0</v>
      </c>
      <c r="BPF68" s="3">
        <f t="shared" si="8"/>
        <v>0</v>
      </c>
      <c r="BPG68" s="3">
        <f t="shared" si="8"/>
        <v>0</v>
      </c>
      <c r="BPH68" s="3">
        <f t="shared" si="8"/>
        <v>0</v>
      </c>
      <c r="BPI68" s="3">
        <f t="shared" si="8"/>
        <v>0</v>
      </c>
      <c r="BPJ68" s="3">
        <f t="shared" si="8"/>
        <v>0</v>
      </c>
      <c r="BPK68" s="3">
        <f t="shared" si="8"/>
        <v>0</v>
      </c>
      <c r="BPL68" s="3">
        <f t="shared" si="8"/>
        <v>0</v>
      </c>
      <c r="BPM68" s="3">
        <f t="shared" si="8"/>
        <v>0</v>
      </c>
      <c r="BPN68" s="3">
        <f t="shared" si="8"/>
        <v>0</v>
      </c>
      <c r="BPO68" s="3">
        <f t="shared" si="8"/>
        <v>0</v>
      </c>
      <c r="BPP68" s="3">
        <f t="shared" si="8"/>
        <v>0</v>
      </c>
      <c r="BPQ68" s="3">
        <f t="shared" si="8"/>
        <v>0</v>
      </c>
      <c r="BPR68" s="3">
        <f t="shared" si="8"/>
        <v>0</v>
      </c>
      <c r="BPS68" s="3">
        <f t="shared" si="8"/>
        <v>0</v>
      </c>
      <c r="BPT68" s="3">
        <f t="shared" si="8"/>
        <v>0</v>
      </c>
      <c r="BPU68" s="3">
        <f t="shared" si="8"/>
        <v>0</v>
      </c>
      <c r="BPV68" s="3">
        <f t="shared" si="8"/>
        <v>0</v>
      </c>
      <c r="BPW68" s="3">
        <f t="shared" si="8"/>
        <v>0</v>
      </c>
      <c r="BPX68" s="3">
        <f t="shared" si="8"/>
        <v>0</v>
      </c>
      <c r="BPY68" s="3">
        <f t="shared" si="8"/>
        <v>0</v>
      </c>
      <c r="BPZ68" s="3">
        <f t="shared" si="8"/>
        <v>0</v>
      </c>
      <c r="BQA68" s="3">
        <f t="shared" si="8"/>
        <v>0</v>
      </c>
      <c r="BQB68" s="3">
        <f t="shared" si="8"/>
        <v>0</v>
      </c>
      <c r="BQC68" s="3">
        <f t="shared" si="8"/>
        <v>0</v>
      </c>
      <c r="BQD68" s="3">
        <f t="shared" si="8"/>
        <v>0</v>
      </c>
      <c r="BQE68" s="3">
        <f t="shared" si="8"/>
        <v>0</v>
      </c>
      <c r="BQF68" s="3">
        <f t="shared" si="8"/>
        <v>0</v>
      </c>
      <c r="BQG68" s="3">
        <f t="shared" si="8"/>
        <v>0</v>
      </c>
      <c r="BQH68" s="3">
        <f t="shared" si="8"/>
        <v>0</v>
      </c>
      <c r="BQI68" s="3">
        <f t="shared" si="8"/>
        <v>0</v>
      </c>
      <c r="BQJ68" s="3">
        <f t="shared" si="8"/>
        <v>0</v>
      </c>
      <c r="BQK68" s="3">
        <f t="shared" si="8"/>
        <v>0</v>
      </c>
      <c r="BQL68" s="3">
        <f t="shared" si="8"/>
        <v>0</v>
      </c>
      <c r="BQM68" s="3">
        <f t="shared" si="8"/>
        <v>0</v>
      </c>
      <c r="BQN68" s="3">
        <f t="shared" si="8"/>
        <v>0</v>
      </c>
      <c r="BQO68" s="3">
        <f t="shared" si="8"/>
        <v>0</v>
      </c>
      <c r="BQP68" s="3">
        <f t="shared" si="8"/>
        <v>0</v>
      </c>
      <c r="BQQ68" s="3">
        <f t="shared" si="8"/>
        <v>0</v>
      </c>
      <c r="BQR68" s="3">
        <f t="shared" si="8"/>
        <v>0</v>
      </c>
      <c r="BQS68" s="3">
        <f t="shared" si="8"/>
        <v>0</v>
      </c>
      <c r="BQT68" s="3">
        <f t="shared" si="8"/>
        <v>0</v>
      </c>
      <c r="BQU68" s="3">
        <f t="shared" si="8"/>
        <v>0</v>
      </c>
      <c r="BQV68" s="3">
        <f t="shared" si="8"/>
        <v>0</v>
      </c>
      <c r="BQW68" s="3">
        <f t="shared" si="8"/>
        <v>0</v>
      </c>
      <c r="BQX68" s="3">
        <f t="shared" si="8"/>
        <v>0</v>
      </c>
      <c r="BQY68" s="3">
        <f t="shared" si="8"/>
        <v>0</v>
      </c>
      <c r="BQZ68" s="3">
        <f t="shared" si="8"/>
        <v>0</v>
      </c>
      <c r="BRA68" s="3">
        <f t="shared" si="8"/>
        <v>0</v>
      </c>
      <c r="BRB68" s="3">
        <f t="shared" si="8"/>
        <v>0</v>
      </c>
      <c r="BRC68" s="3">
        <f t="shared" si="8"/>
        <v>0</v>
      </c>
      <c r="BRD68" s="3">
        <f t="shared" si="8"/>
        <v>0</v>
      </c>
      <c r="BRE68" s="3">
        <f t="shared" si="8"/>
        <v>0</v>
      </c>
      <c r="BRF68" s="3">
        <f t="shared" si="8"/>
        <v>0</v>
      </c>
      <c r="BRG68" s="3">
        <f t="shared" si="8"/>
        <v>0</v>
      </c>
      <c r="BRH68" s="3">
        <f t="shared" si="8"/>
        <v>0</v>
      </c>
      <c r="BRI68" s="3">
        <f t="shared" si="8"/>
        <v>0</v>
      </c>
      <c r="BRJ68" s="3">
        <f t="shared" si="8"/>
        <v>0</v>
      </c>
      <c r="BRK68" s="3">
        <f t="shared" si="8"/>
        <v>0</v>
      </c>
      <c r="BRL68" s="3">
        <f t="shared" si="8"/>
        <v>0</v>
      </c>
      <c r="BRM68" s="3">
        <f t="shared" si="8"/>
        <v>0</v>
      </c>
      <c r="BRN68" s="3">
        <f t="shared" si="8"/>
        <v>0</v>
      </c>
      <c r="BRO68" s="3">
        <f t="shared" si="8"/>
        <v>0</v>
      </c>
      <c r="BRP68" s="3">
        <f t="shared" ref="BRP68:BUA68" si="9">SUM(BRP60:BRP66)</f>
        <v>0</v>
      </c>
      <c r="BRQ68" s="3">
        <f t="shared" si="9"/>
        <v>0</v>
      </c>
      <c r="BRR68" s="3">
        <f t="shared" si="9"/>
        <v>0</v>
      </c>
      <c r="BRS68" s="3">
        <f t="shared" si="9"/>
        <v>0</v>
      </c>
      <c r="BRT68" s="3">
        <f t="shared" si="9"/>
        <v>0</v>
      </c>
      <c r="BRU68" s="3">
        <f t="shared" si="9"/>
        <v>0</v>
      </c>
      <c r="BRV68" s="3">
        <f t="shared" si="9"/>
        <v>0</v>
      </c>
      <c r="BRW68" s="3">
        <f t="shared" si="9"/>
        <v>0</v>
      </c>
      <c r="BRX68" s="3">
        <f t="shared" si="9"/>
        <v>0</v>
      </c>
      <c r="BRY68" s="3">
        <f t="shared" si="9"/>
        <v>0</v>
      </c>
      <c r="BRZ68" s="3">
        <f t="shared" si="9"/>
        <v>0</v>
      </c>
      <c r="BSA68" s="3">
        <f t="shared" si="9"/>
        <v>0</v>
      </c>
      <c r="BSB68" s="3">
        <f t="shared" si="9"/>
        <v>0</v>
      </c>
      <c r="BSC68" s="3">
        <f t="shared" si="9"/>
        <v>0</v>
      </c>
      <c r="BSD68" s="3">
        <f t="shared" si="9"/>
        <v>0</v>
      </c>
      <c r="BSE68" s="3">
        <f t="shared" si="9"/>
        <v>0</v>
      </c>
      <c r="BSF68" s="3">
        <f t="shared" si="9"/>
        <v>0</v>
      </c>
      <c r="BSG68" s="3">
        <f t="shared" si="9"/>
        <v>0</v>
      </c>
      <c r="BSH68" s="3">
        <f t="shared" si="9"/>
        <v>0</v>
      </c>
      <c r="BSI68" s="3">
        <f t="shared" si="9"/>
        <v>0</v>
      </c>
      <c r="BSJ68" s="3">
        <f t="shared" si="9"/>
        <v>0</v>
      </c>
      <c r="BSK68" s="3">
        <f t="shared" si="9"/>
        <v>0</v>
      </c>
      <c r="BSL68" s="3">
        <f t="shared" si="9"/>
        <v>0</v>
      </c>
      <c r="BSM68" s="3">
        <f t="shared" si="9"/>
        <v>0</v>
      </c>
      <c r="BSN68" s="3">
        <f t="shared" si="9"/>
        <v>0</v>
      </c>
      <c r="BSO68" s="3">
        <f t="shared" si="9"/>
        <v>0</v>
      </c>
      <c r="BSP68" s="3">
        <f t="shared" si="9"/>
        <v>0</v>
      </c>
      <c r="BSQ68" s="3">
        <f t="shared" si="9"/>
        <v>0</v>
      </c>
      <c r="BSR68" s="3">
        <f t="shared" si="9"/>
        <v>0</v>
      </c>
      <c r="BSS68" s="3">
        <f t="shared" si="9"/>
        <v>0</v>
      </c>
      <c r="BST68" s="3">
        <f t="shared" si="9"/>
        <v>0</v>
      </c>
      <c r="BSU68" s="3">
        <f t="shared" si="9"/>
        <v>0</v>
      </c>
      <c r="BSV68" s="3">
        <f t="shared" si="9"/>
        <v>0</v>
      </c>
      <c r="BSW68" s="3">
        <f t="shared" si="9"/>
        <v>0</v>
      </c>
      <c r="BSX68" s="3">
        <f t="shared" si="9"/>
        <v>0</v>
      </c>
      <c r="BSY68" s="3">
        <f t="shared" si="9"/>
        <v>0</v>
      </c>
      <c r="BSZ68" s="3">
        <f t="shared" si="9"/>
        <v>0</v>
      </c>
      <c r="BTA68" s="3">
        <f t="shared" si="9"/>
        <v>0</v>
      </c>
      <c r="BTB68" s="3">
        <f t="shared" si="9"/>
        <v>0</v>
      </c>
      <c r="BTC68" s="3">
        <f t="shared" si="9"/>
        <v>0</v>
      </c>
      <c r="BTD68" s="3">
        <f t="shared" si="9"/>
        <v>0</v>
      </c>
      <c r="BTE68" s="3">
        <f t="shared" si="9"/>
        <v>0</v>
      </c>
      <c r="BTF68" s="3">
        <f t="shared" si="9"/>
        <v>0</v>
      </c>
      <c r="BTG68" s="3">
        <f t="shared" si="9"/>
        <v>0</v>
      </c>
      <c r="BTH68" s="3">
        <f t="shared" si="9"/>
        <v>0</v>
      </c>
      <c r="BTI68" s="3">
        <f t="shared" si="9"/>
        <v>0</v>
      </c>
      <c r="BTJ68" s="3">
        <f t="shared" si="9"/>
        <v>0</v>
      </c>
      <c r="BTK68" s="3">
        <f t="shared" si="9"/>
        <v>0</v>
      </c>
      <c r="BTL68" s="3">
        <f t="shared" si="9"/>
        <v>0</v>
      </c>
      <c r="BTM68" s="3">
        <f t="shared" si="9"/>
        <v>0</v>
      </c>
      <c r="BTN68" s="3">
        <f t="shared" si="9"/>
        <v>0</v>
      </c>
      <c r="BTO68" s="3">
        <f t="shared" si="9"/>
        <v>0</v>
      </c>
      <c r="BTP68" s="3">
        <f t="shared" si="9"/>
        <v>0</v>
      </c>
      <c r="BTQ68" s="3">
        <f t="shared" si="9"/>
        <v>0</v>
      </c>
      <c r="BTR68" s="3">
        <f t="shared" si="9"/>
        <v>0</v>
      </c>
      <c r="BTS68" s="3">
        <f t="shared" si="9"/>
        <v>0</v>
      </c>
      <c r="BTT68" s="3">
        <f t="shared" si="9"/>
        <v>0</v>
      </c>
      <c r="BTU68" s="3">
        <f t="shared" si="9"/>
        <v>0</v>
      </c>
      <c r="BTV68" s="3">
        <f t="shared" si="9"/>
        <v>0</v>
      </c>
      <c r="BTW68" s="3">
        <f t="shared" si="9"/>
        <v>0</v>
      </c>
      <c r="BTX68" s="3">
        <f t="shared" si="9"/>
        <v>0</v>
      </c>
      <c r="BTY68" s="3">
        <f t="shared" si="9"/>
        <v>0</v>
      </c>
      <c r="BTZ68" s="3">
        <f t="shared" si="9"/>
        <v>0</v>
      </c>
      <c r="BUA68" s="3">
        <f t="shared" si="9"/>
        <v>0</v>
      </c>
      <c r="BUB68" s="3">
        <f t="shared" ref="BUB68:BWM68" si="10">SUM(BUB60:BUB66)</f>
        <v>0</v>
      </c>
      <c r="BUC68" s="3">
        <f t="shared" si="10"/>
        <v>0</v>
      </c>
      <c r="BUD68" s="3">
        <f t="shared" si="10"/>
        <v>0</v>
      </c>
      <c r="BUE68" s="3">
        <f t="shared" si="10"/>
        <v>0</v>
      </c>
      <c r="BUF68" s="3">
        <f t="shared" si="10"/>
        <v>0</v>
      </c>
      <c r="BUG68" s="3">
        <f t="shared" si="10"/>
        <v>0</v>
      </c>
      <c r="BUH68" s="3">
        <f t="shared" si="10"/>
        <v>0</v>
      </c>
      <c r="BUI68" s="3">
        <f t="shared" si="10"/>
        <v>0</v>
      </c>
      <c r="BUJ68" s="3">
        <f t="shared" si="10"/>
        <v>0</v>
      </c>
      <c r="BUK68" s="3">
        <f t="shared" si="10"/>
        <v>0</v>
      </c>
      <c r="BUL68" s="3">
        <f t="shared" si="10"/>
        <v>0</v>
      </c>
      <c r="BUM68" s="3">
        <f t="shared" si="10"/>
        <v>0</v>
      </c>
      <c r="BUN68" s="3">
        <f t="shared" si="10"/>
        <v>0</v>
      </c>
      <c r="BUO68" s="3">
        <f t="shared" si="10"/>
        <v>0</v>
      </c>
      <c r="BUP68" s="3">
        <f t="shared" si="10"/>
        <v>0</v>
      </c>
      <c r="BUQ68" s="3">
        <f t="shared" si="10"/>
        <v>0</v>
      </c>
      <c r="BUR68" s="3">
        <f t="shared" si="10"/>
        <v>0</v>
      </c>
      <c r="BUS68" s="3">
        <f t="shared" si="10"/>
        <v>0</v>
      </c>
      <c r="BUT68" s="3">
        <f t="shared" si="10"/>
        <v>0</v>
      </c>
      <c r="BUU68" s="3">
        <f t="shared" si="10"/>
        <v>0</v>
      </c>
      <c r="BUV68" s="3">
        <f t="shared" si="10"/>
        <v>0</v>
      </c>
      <c r="BUW68" s="3">
        <f t="shared" si="10"/>
        <v>0</v>
      </c>
      <c r="BUX68" s="3">
        <f t="shared" si="10"/>
        <v>0</v>
      </c>
      <c r="BUY68" s="3">
        <f t="shared" si="10"/>
        <v>0</v>
      </c>
      <c r="BUZ68" s="3">
        <f t="shared" si="10"/>
        <v>0</v>
      </c>
      <c r="BVA68" s="3">
        <f t="shared" si="10"/>
        <v>0</v>
      </c>
      <c r="BVB68" s="3">
        <f t="shared" si="10"/>
        <v>0</v>
      </c>
      <c r="BVC68" s="3">
        <f t="shared" si="10"/>
        <v>0</v>
      </c>
      <c r="BVD68" s="3">
        <f t="shared" si="10"/>
        <v>0</v>
      </c>
      <c r="BVE68" s="3">
        <f t="shared" si="10"/>
        <v>0</v>
      </c>
      <c r="BVF68" s="3">
        <f t="shared" si="10"/>
        <v>0</v>
      </c>
      <c r="BVG68" s="3">
        <f t="shared" si="10"/>
        <v>0</v>
      </c>
      <c r="BVH68" s="3">
        <f t="shared" si="10"/>
        <v>0</v>
      </c>
      <c r="BVI68" s="3">
        <f t="shared" si="10"/>
        <v>0</v>
      </c>
      <c r="BVJ68" s="3">
        <f t="shared" si="10"/>
        <v>0</v>
      </c>
      <c r="BVK68" s="3">
        <f t="shared" si="10"/>
        <v>0</v>
      </c>
      <c r="BVL68" s="3">
        <f t="shared" si="10"/>
        <v>0</v>
      </c>
      <c r="BVM68" s="3">
        <f t="shared" si="10"/>
        <v>0</v>
      </c>
      <c r="BVN68" s="3">
        <f t="shared" si="10"/>
        <v>0</v>
      </c>
      <c r="BVO68" s="3">
        <f t="shared" si="10"/>
        <v>0</v>
      </c>
      <c r="BVP68" s="3">
        <f t="shared" si="10"/>
        <v>0</v>
      </c>
      <c r="BVQ68" s="3">
        <f t="shared" si="10"/>
        <v>0</v>
      </c>
      <c r="BVR68" s="3">
        <f t="shared" si="10"/>
        <v>0</v>
      </c>
      <c r="BVS68" s="3">
        <f t="shared" si="10"/>
        <v>0</v>
      </c>
      <c r="BVT68" s="3">
        <f t="shared" si="10"/>
        <v>0</v>
      </c>
      <c r="BVU68" s="3">
        <f t="shared" si="10"/>
        <v>0</v>
      </c>
      <c r="BVV68" s="3">
        <f t="shared" si="10"/>
        <v>0</v>
      </c>
      <c r="BVW68" s="3">
        <f t="shared" si="10"/>
        <v>0</v>
      </c>
      <c r="BVX68" s="3">
        <f t="shared" si="10"/>
        <v>0</v>
      </c>
      <c r="BVY68" s="3">
        <f t="shared" si="10"/>
        <v>0</v>
      </c>
      <c r="BVZ68" s="3">
        <f t="shared" si="10"/>
        <v>0</v>
      </c>
      <c r="BWA68" s="3">
        <f t="shared" si="10"/>
        <v>0</v>
      </c>
      <c r="BWB68" s="3">
        <f t="shared" si="10"/>
        <v>0</v>
      </c>
      <c r="BWC68" s="3">
        <f t="shared" si="10"/>
        <v>0</v>
      </c>
      <c r="BWD68" s="3">
        <f t="shared" si="10"/>
        <v>0</v>
      </c>
      <c r="BWE68" s="3">
        <f t="shared" si="10"/>
        <v>0</v>
      </c>
      <c r="BWF68" s="3">
        <f t="shared" si="10"/>
        <v>0</v>
      </c>
      <c r="BWG68" s="3">
        <f t="shared" si="10"/>
        <v>0</v>
      </c>
      <c r="BWH68" s="3">
        <f t="shared" si="10"/>
        <v>0</v>
      </c>
      <c r="BWI68" s="3">
        <f t="shared" si="10"/>
        <v>0</v>
      </c>
      <c r="BWJ68" s="3">
        <f t="shared" si="10"/>
        <v>0</v>
      </c>
      <c r="BWK68" s="3">
        <f t="shared" si="10"/>
        <v>0</v>
      </c>
      <c r="BWL68" s="3">
        <f t="shared" si="10"/>
        <v>0</v>
      </c>
      <c r="BWM68" s="3">
        <f t="shared" si="10"/>
        <v>0</v>
      </c>
      <c r="BWN68" s="3">
        <f t="shared" ref="BWN68:BYY68" si="11">SUM(BWN60:BWN66)</f>
        <v>0</v>
      </c>
      <c r="BWO68" s="3">
        <f t="shared" si="11"/>
        <v>0</v>
      </c>
      <c r="BWP68" s="3">
        <f t="shared" si="11"/>
        <v>0</v>
      </c>
      <c r="BWQ68" s="3">
        <f t="shared" si="11"/>
        <v>0</v>
      </c>
      <c r="BWR68" s="3">
        <f t="shared" si="11"/>
        <v>0</v>
      </c>
      <c r="BWS68" s="3">
        <f t="shared" si="11"/>
        <v>0</v>
      </c>
      <c r="BWT68" s="3">
        <f t="shared" si="11"/>
        <v>0</v>
      </c>
      <c r="BWU68" s="3">
        <f t="shared" si="11"/>
        <v>0</v>
      </c>
      <c r="BWV68" s="3">
        <f t="shared" si="11"/>
        <v>0</v>
      </c>
      <c r="BWW68" s="3">
        <f t="shared" si="11"/>
        <v>0</v>
      </c>
      <c r="BWX68" s="3">
        <f t="shared" si="11"/>
        <v>0</v>
      </c>
      <c r="BWY68" s="3">
        <f t="shared" si="11"/>
        <v>0</v>
      </c>
      <c r="BWZ68" s="3">
        <f t="shared" si="11"/>
        <v>0</v>
      </c>
      <c r="BXA68" s="3">
        <f t="shared" si="11"/>
        <v>0</v>
      </c>
      <c r="BXB68" s="3">
        <f t="shared" si="11"/>
        <v>0</v>
      </c>
      <c r="BXC68" s="3">
        <f t="shared" si="11"/>
        <v>0</v>
      </c>
      <c r="BXD68" s="3">
        <f t="shared" si="11"/>
        <v>0</v>
      </c>
      <c r="BXE68" s="3">
        <f t="shared" si="11"/>
        <v>0</v>
      </c>
      <c r="BXF68" s="3">
        <f t="shared" si="11"/>
        <v>0</v>
      </c>
      <c r="BXG68" s="3">
        <f t="shared" si="11"/>
        <v>0</v>
      </c>
      <c r="BXH68" s="3">
        <f t="shared" si="11"/>
        <v>0</v>
      </c>
      <c r="BXI68" s="3">
        <f t="shared" si="11"/>
        <v>0</v>
      </c>
      <c r="BXJ68" s="3">
        <f t="shared" si="11"/>
        <v>0</v>
      </c>
      <c r="BXK68" s="3">
        <f t="shared" si="11"/>
        <v>0</v>
      </c>
      <c r="BXL68" s="3">
        <f t="shared" si="11"/>
        <v>0</v>
      </c>
      <c r="BXM68" s="3">
        <f t="shared" si="11"/>
        <v>0</v>
      </c>
      <c r="BXN68" s="3">
        <f t="shared" si="11"/>
        <v>0</v>
      </c>
      <c r="BXO68" s="3">
        <f t="shared" si="11"/>
        <v>0</v>
      </c>
      <c r="BXP68" s="3">
        <f t="shared" si="11"/>
        <v>0</v>
      </c>
      <c r="BXQ68" s="3">
        <f t="shared" si="11"/>
        <v>0</v>
      </c>
      <c r="BXR68" s="3">
        <f t="shared" si="11"/>
        <v>0</v>
      </c>
      <c r="BXS68" s="3">
        <f t="shared" si="11"/>
        <v>0</v>
      </c>
      <c r="BXT68" s="3">
        <f t="shared" si="11"/>
        <v>0</v>
      </c>
      <c r="BXU68" s="3">
        <f t="shared" si="11"/>
        <v>0</v>
      </c>
      <c r="BXV68" s="3">
        <f t="shared" si="11"/>
        <v>0</v>
      </c>
      <c r="BXW68" s="3">
        <f t="shared" si="11"/>
        <v>0</v>
      </c>
      <c r="BXX68" s="3">
        <f t="shared" si="11"/>
        <v>0</v>
      </c>
      <c r="BXY68" s="3">
        <f t="shared" si="11"/>
        <v>0</v>
      </c>
      <c r="BXZ68" s="3">
        <f t="shared" si="11"/>
        <v>0</v>
      </c>
      <c r="BYA68" s="3">
        <f t="shared" si="11"/>
        <v>0</v>
      </c>
      <c r="BYB68" s="3">
        <f t="shared" si="11"/>
        <v>0</v>
      </c>
      <c r="BYC68" s="3">
        <f t="shared" si="11"/>
        <v>0</v>
      </c>
      <c r="BYD68" s="3">
        <f t="shared" si="11"/>
        <v>0</v>
      </c>
      <c r="BYE68" s="3">
        <f t="shared" si="11"/>
        <v>0</v>
      </c>
      <c r="BYF68" s="3">
        <f t="shared" si="11"/>
        <v>0</v>
      </c>
      <c r="BYG68" s="3">
        <f t="shared" si="11"/>
        <v>0</v>
      </c>
      <c r="BYH68" s="3">
        <f t="shared" si="11"/>
        <v>0</v>
      </c>
      <c r="BYI68" s="3">
        <f t="shared" si="11"/>
        <v>0</v>
      </c>
      <c r="BYJ68" s="3">
        <f t="shared" si="11"/>
        <v>0</v>
      </c>
      <c r="BYK68" s="3">
        <f t="shared" si="11"/>
        <v>0</v>
      </c>
      <c r="BYL68" s="3">
        <f t="shared" si="11"/>
        <v>0</v>
      </c>
      <c r="BYM68" s="3">
        <f t="shared" si="11"/>
        <v>0</v>
      </c>
      <c r="BYN68" s="3">
        <f t="shared" si="11"/>
        <v>0</v>
      </c>
      <c r="BYO68" s="3">
        <f t="shared" si="11"/>
        <v>0</v>
      </c>
      <c r="BYP68" s="3">
        <f t="shared" si="11"/>
        <v>0</v>
      </c>
      <c r="BYQ68" s="3">
        <f t="shared" si="11"/>
        <v>0</v>
      </c>
      <c r="BYR68" s="3">
        <f t="shared" si="11"/>
        <v>0</v>
      </c>
      <c r="BYS68" s="3">
        <f t="shared" si="11"/>
        <v>0</v>
      </c>
      <c r="BYT68" s="3">
        <f t="shared" si="11"/>
        <v>0</v>
      </c>
      <c r="BYU68" s="3">
        <f t="shared" si="11"/>
        <v>0</v>
      </c>
      <c r="BYV68" s="3">
        <f t="shared" si="11"/>
        <v>0</v>
      </c>
      <c r="BYW68" s="3">
        <f t="shared" si="11"/>
        <v>0</v>
      </c>
      <c r="BYX68" s="3">
        <f t="shared" si="11"/>
        <v>0</v>
      </c>
      <c r="BYY68" s="3">
        <f t="shared" si="11"/>
        <v>0</v>
      </c>
      <c r="BYZ68" s="3">
        <f t="shared" ref="BYZ68:CBK68" si="12">SUM(BYZ60:BYZ66)</f>
        <v>0</v>
      </c>
      <c r="BZA68" s="3">
        <f t="shared" si="12"/>
        <v>0</v>
      </c>
      <c r="BZB68" s="3">
        <f t="shared" si="12"/>
        <v>0</v>
      </c>
      <c r="BZC68" s="3">
        <f t="shared" si="12"/>
        <v>0</v>
      </c>
      <c r="BZD68" s="3">
        <f t="shared" si="12"/>
        <v>0</v>
      </c>
      <c r="BZE68" s="3">
        <f t="shared" si="12"/>
        <v>0</v>
      </c>
      <c r="BZF68" s="3">
        <f t="shared" si="12"/>
        <v>0</v>
      </c>
      <c r="BZG68" s="3">
        <f t="shared" si="12"/>
        <v>0</v>
      </c>
      <c r="BZH68" s="3">
        <f t="shared" si="12"/>
        <v>0</v>
      </c>
      <c r="BZI68" s="3">
        <f t="shared" si="12"/>
        <v>0</v>
      </c>
      <c r="BZJ68" s="3">
        <f t="shared" si="12"/>
        <v>0</v>
      </c>
      <c r="BZK68" s="3">
        <f t="shared" si="12"/>
        <v>0</v>
      </c>
      <c r="BZL68" s="3">
        <f t="shared" si="12"/>
        <v>0</v>
      </c>
      <c r="BZM68" s="3">
        <f t="shared" si="12"/>
        <v>0</v>
      </c>
      <c r="BZN68" s="3">
        <f t="shared" si="12"/>
        <v>0</v>
      </c>
      <c r="BZO68" s="3">
        <f t="shared" si="12"/>
        <v>0</v>
      </c>
      <c r="BZP68" s="3">
        <f t="shared" si="12"/>
        <v>0</v>
      </c>
      <c r="BZQ68" s="3">
        <f t="shared" si="12"/>
        <v>0</v>
      </c>
      <c r="BZR68" s="3">
        <f t="shared" si="12"/>
        <v>0</v>
      </c>
      <c r="BZS68" s="3">
        <f t="shared" si="12"/>
        <v>0</v>
      </c>
      <c r="BZT68" s="3">
        <f t="shared" si="12"/>
        <v>0</v>
      </c>
      <c r="BZU68" s="3">
        <f t="shared" si="12"/>
        <v>0</v>
      </c>
      <c r="BZV68" s="3">
        <f t="shared" si="12"/>
        <v>0</v>
      </c>
      <c r="BZW68" s="3">
        <f t="shared" si="12"/>
        <v>0</v>
      </c>
      <c r="BZX68" s="3">
        <f t="shared" si="12"/>
        <v>0</v>
      </c>
      <c r="BZY68" s="3">
        <f t="shared" si="12"/>
        <v>0</v>
      </c>
      <c r="BZZ68" s="3">
        <f t="shared" si="12"/>
        <v>0</v>
      </c>
      <c r="CAA68" s="3">
        <f t="shared" si="12"/>
        <v>0</v>
      </c>
      <c r="CAB68" s="3">
        <f t="shared" si="12"/>
        <v>0</v>
      </c>
      <c r="CAC68" s="3">
        <f t="shared" si="12"/>
        <v>0</v>
      </c>
      <c r="CAD68" s="3">
        <f t="shared" si="12"/>
        <v>0</v>
      </c>
      <c r="CAE68" s="3">
        <f t="shared" si="12"/>
        <v>0</v>
      </c>
      <c r="CAF68" s="3">
        <f t="shared" si="12"/>
        <v>0</v>
      </c>
      <c r="CAG68" s="3">
        <f t="shared" si="12"/>
        <v>0</v>
      </c>
      <c r="CAH68" s="3">
        <f t="shared" si="12"/>
        <v>0</v>
      </c>
      <c r="CAI68" s="3">
        <f t="shared" si="12"/>
        <v>0</v>
      </c>
      <c r="CAJ68" s="3">
        <f t="shared" si="12"/>
        <v>0</v>
      </c>
      <c r="CAK68" s="3">
        <f t="shared" si="12"/>
        <v>0</v>
      </c>
      <c r="CAL68" s="3">
        <f t="shared" si="12"/>
        <v>0</v>
      </c>
      <c r="CAM68" s="3">
        <f t="shared" si="12"/>
        <v>0</v>
      </c>
      <c r="CAN68" s="3">
        <f t="shared" si="12"/>
        <v>0</v>
      </c>
      <c r="CAO68" s="3">
        <f t="shared" si="12"/>
        <v>0</v>
      </c>
      <c r="CAP68" s="3">
        <f t="shared" si="12"/>
        <v>0</v>
      </c>
      <c r="CAQ68" s="3">
        <f t="shared" si="12"/>
        <v>0</v>
      </c>
      <c r="CAR68" s="3">
        <f t="shared" si="12"/>
        <v>0</v>
      </c>
      <c r="CAS68" s="3">
        <f t="shared" si="12"/>
        <v>0</v>
      </c>
      <c r="CAT68" s="3">
        <f t="shared" si="12"/>
        <v>0</v>
      </c>
      <c r="CAU68" s="3">
        <f t="shared" si="12"/>
        <v>0</v>
      </c>
      <c r="CAV68" s="3">
        <f t="shared" si="12"/>
        <v>0</v>
      </c>
      <c r="CAW68" s="3">
        <f t="shared" si="12"/>
        <v>0</v>
      </c>
      <c r="CAX68" s="3">
        <f t="shared" si="12"/>
        <v>0</v>
      </c>
      <c r="CAY68" s="3">
        <f t="shared" si="12"/>
        <v>0</v>
      </c>
      <c r="CAZ68" s="3">
        <f t="shared" si="12"/>
        <v>0</v>
      </c>
      <c r="CBA68" s="3">
        <f t="shared" si="12"/>
        <v>0</v>
      </c>
      <c r="CBB68" s="3">
        <f t="shared" si="12"/>
        <v>0</v>
      </c>
      <c r="CBC68" s="3">
        <f t="shared" si="12"/>
        <v>0</v>
      </c>
      <c r="CBD68" s="3">
        <f t="shared" si="12"/>
        <v>0</v>
      </c>
      <c r="CBE68" s="3">
        <f t="shared" si="12"/>
        <v>0</v>
      </c>
      <c r="CBF68" s="3">
        <f t="shared" si="12"/>
        <v>0</v>
      </c>
      <c r="CBG68" s="3">
        <f t="shared" si="12"/>
        <v>0</v>
      </c>
      <c r="CBH68" s="3">
        <f t="shared" si="12"/>
        <v>0</v>
      </c>
      <c r="CBI68" s="3">
        <f t="shared" si="12"/>
        <v>0</v>
      </c>
      <c r="CBJ68" s="3">
        <f t="shared" si="12"/>
        <v>0</v>
      </c>
      <c r="CBK68" s="3">
        <f t="shared" si="12"/>
        <v>0</v>
      </c>
      <c r="CBL68" s="3">
        <f t="shared" ref="CBL68:CDW68" si="13">SUM(CBL60:CBL66)</f>
        <v>0</v>
      </c>
      <c r="CBM68" s="3">
        <f t="shared" si="13"/>
        <v>0</v>
      </c>
      <c r="CBN68" s="3">
        <f t="shared" si="13"/>
        <v>0</v>
      </c>
      <c r="CBO68" s="3">
        <f t="shared" si="13"/>
        <v>0</v>
      </c>
      <c r="CBP68" s="3">
        <f t="shared" si="13"/>
        <v>0</v>
      </c>
      <c r="CBQ68" s="3">
        <f t="shared" si="13"/>
        <v>0</v>
      </c>
      <c r="CBR68" s="3">
        <f t="shared" si="13"/>
        <v>0</v>
      </c>
      <c r="CBS68" s="3">
        <f t="shared" si="13"/>
        <v>0</v>
      </c>
      <c r="CBT68" s="3">
        <f t="shared" si="13"/>
        <v>0</v>
      </c>
      <c r="CBU68" s="3">
        <f t="shared" si="13"/>
        <v>0</v>
      </c>
      <c r="CBV68" s="3">
        <f t="shared" si="13"/>
        <v>0</v>
      </c>
      <c r="CBW68" s="3">
        <f t="shared" si="13"/>
        <v>0</v>
      </c>
      <c r="CBX68" s="3">
        <f t="shared" si="13"/>
        <v>0</v>
      </c>
      <c r="CBY68" s="3">
        <f t="shared" si="13"/>
        <v>0</v>
      </c>
      <c r="CBZ68" s="3">
        <f t="shared" si="13"/>
        <v>0</v>
      </c>
      <c r="CCA68" s="3">
        <f t="shared" si="13"/>
        <v>0</v>
      </c>
      <c r="CCB68" s="3">
        <f t="shared" si="13"/>
        <v>0</v>
      </c>
      <c r="CCC68" s="3">
        <f t="shared" si="13"/>
        <v>0</v>
      </c>
      <c r="CCD68" s="3">
        <f t="shared" si="13"/>
        <v>0</v>
      </c>
      <c r="CCE68" s="3">
        <f t="shared" si="13"/>
        <v>0</v>
      </c>
      <c r="CCF68" s="3">
        <f t="shared" si="13"/>
        <v>0</v>
      </c>
      <c r="CCG68" s="3">
        <f t="shared" si="13"/>
        <v>0</v>
      </c>
      <c r="CCH68" s="3">
        <f t="shared" si="13"/>
        <v>0</v>
      </c>
      <c r="CCI68" s="3">
        <f t="shared" si="13"/>
        <v>0</v>
      </c>
      <c r="CCJ68" s="3">
        <f t="shared" si="13"/>
        <v>0</v>
      </c>
      <c r="CCK68" s="3">
        <f t="shared" si="13"/>
        <v>0</v>
      </c>
      <c r="CCL68" s="3">
        <f t="shared" si="13"/>
        <v>0</v>
      </c>
      <c r="CCM68" s="3">
        <f t="shared" si="13"/>
        <v>0</v>
      </c>
      <c r="CCN68" s="3">
        <f t="shared" si="13"/>
        <v>0</v>
      </c>
      <c r="CCO68" s="3">
        <f t="shared" si="13"/>
        <v>0</v>
      </c>
      <c r="CCP68" s="3">
        <f t="shared" si="13"/>
        <v>0</v>
      </c>
      <c r="CCQ68" s="3">
        <f t="shared" si="13"/>
        <v>0</v>
      </c>
      <c r="CCR68" s="3">
        <f t="shared" si="13"/>
        <v>0</v>
      </c>
      <c r="CCS68" s="3">
        <f t="shared" si="13"/>
        <v>0</v>
      </c>
      <c r="CCT68" s="3">
        <f t="shared" si="13"/>
        <v>0</v>
      </c>
      <c r="CCU68" s="3">
        <f t="shared" si="13"/>
        <v>0</v>
      </c>
      <c r="CCV68" s="3">
        <f t="shared" si="13"/>
        <v>0</v>
      </c>
      <c r="CCW68" s="3">
        <f t="shared" si="13"/>
        <v>0</v>
      </c>
      <c r="CCX68" s="3">
        <f t="shared" si="13"/>
        <v>0</v>
      </c>
      <c r="CCY68" s="3">
        <f t="shared" si="13"/>
        <v>0</v>
      </c>
      <c r="CCZ68" s="3">
        <f t="shared" si="13"/>
        <v>0</v>
      </c>
      <c r="CDA68" s="3">
        <f t="shared" si="13"/>
        <v>0</v>
      </c>
      <c r="CDB68" s="3">
        <f t="shared" si="13"/>
        <v>0</v>
      </c>
      <c r="CDC68" s="3">
        <f t="shared" si="13"/>
        <v>0</v>
      </c>
      <c r="CDD68" s="3">
        <f t="shared" si="13"/>
        <v>0</v>
      </c>
      <c r="CDE68" s="3">
        <f t="shared" si="13"/>
        <v>0</v>
      </c>
      <c r="CDF68" s="3">
        <f t="shared" si="13"/>
        <v>0</v>
      </c>
      <c r="CDG68" s="3">
        <f t="shared" si="13"/>
        <v>0</v>
      </c>
      <c r="CDH68" s="3">
        <f t="shared" si="13"/>
        <v>0</v>
      </c>
      <c r="CDI68" s="3">
        <f t="shared" si="13"/>
        <v>0</v>
      </c>
      <c r="CDJ68" s="3">
        <f t="shared" si="13"/>
        <v>0</v>
      </c>
      <c r="CDK68" s="3">
        <f t="shared" si="13"/>
        <v>0</v>
      </c>
      <c r="CDL68" s="3">
        <f t="shared" si="13"/>
        <v>0</v>
      </c>
      <c r="CDM68" s="3">
        <f t="shared" si="13"/>
        <v>0</v>
      </c>
      <c r="CDN68" s="3">
        <f t="shared" si="13"/>
        <v>0</v>
      </c>
      <c r="CDO68" s="3">
        <f t="shared" si="13"/>
        <v>0</v>
      </c>
      <c r="CDP68" s="3">
        <f t="shared" si="13"/>
        <v>0</v>
      </c>
      <c r="CDQ68" s="3">
        <f t="shared" si="13"/>
        <v>0</v>
      </c>
      <c r="CDR68" s="3">
        <f t="shared" si="13"/>
        <v>0</v>
      </c>
      <c r="CDS68" s="3">
        <f t="shared" si="13"/>
        <v>0</v>
      </c>
      <c r="CDT68" s="3">
        <f t="shared" si="13"/>
        <v>0</v>
      </c>
      <c r="CDU68" s="3">
        <f t="shared" si="13"/>
        <v>0</v>
      </c>
      <c r="CDV68" s="3">
        <f t="shared" si="13"/>
        <v>0</v>
      </c>
      <c r="CDW68" s="3">
        <f t="shared" si="13"/>
        <v>0</v>
      </c>
      <c r="CDX68" s="3">
        <f t="shared" ref="CDX68:CGI68" si="14">SUM(CDX60:CDX66)</f>
        <v>0</v>
      </c>
      <c r="CDY68" s="3">
        <f t="shared" si="14"/>
        <v>0</v>
      </c>
      <c r="CDZ68" s="3">
        <f t="shared" si="14"/>
        <v>0</v>
      </c>
      <c r="CEA68" s="3">
        <f t="shared" si="14"/>
        <v>0</v>
      </c>
      <c r="CEB68" s="3">
        <f t="shared" si="14"/>
        <v>0</v>
      </c>
      <c r="CEC68" s="3">
        <f t="shared" si="14"/>
        <v>0</v>
      </c>
      <c r="CED68" s="3">
        <f t="shared" si="14"/>
        <v>0</v>
      </c>
      <c r="CEE68" s="3">
        <f t="shared" si="14"/>
        <v>0</v>
      </c>
      <c r="CEF68" s="3">
        <f t="shared" si="14"/>
        <v>0</v>
      </c>
      <c r="CEG68" s="3">
        <f t="shared" si="14"/>
        <v>0</v>
      </c>
      <c r="CEH68" s="3">
        <f t="shared" si="14"/>
        <v>0</v>
      </c>
      <c r="CEI68" s="3">
        <f t="shared" si="14"/>
        <v>0</v>
      </c>
      <c r="CEJ68" s="3">
        <f t="shared" si="14"/>
        <v>0</v>
      </c>
      <c r="CEK68" s="3">
        <f t="shared" si="14"/>
        <v>0</v>
      </c>
      <c r="CEL68" s="3">
        <f t="shared" si="14"/>
        <v>0</v>
      </c>
      <c r="CEM68" s="3">
        <f t="shared" si="14"/>
        <v>0</v>
      </c>
      <c r="CEN68" s="3">
        <f t="shared" si="14"/>
        <v>0</v>
      </c>
      <c r="CEO68" s="3">
        <f t="shared" si="14"/>
        <v>0</v>
      </c>
      <c r="CEP68" s="3">
        <f t="shared" si="14"/>
        <v>0</v>
      </c>
      <c r="CEQ68" s="3">
        <f t="shared" si="14"/>
        <v>0</v>
      </c>
      <c r="CER68" s="3">
        <f t="shared" si="14"/>
        <v>0</v>
      </c>
      <c r="CES68" s="3">
        <f t="shared" si="14"/>
        <v>0</v>
      </c>
      <c r="CET68" s="3">
        <f t="shared" si="14"/>
        <v>0</v>
      </c>
      <c r="CEU68" s="3">
        <f t="shared" si="14"/>
        <v>0</v>
      </c>
      <c r="CEV68" s="3">
        <f t="shared" si="14"/>
        <v>0</v>
      </c>
      <c r="CEW68" s="3">
        <f t="shared" si="14"/>
        <v>0</v>
      </c>
      <c r="CEX68" s="3">
        <f t="shared" si="14"/>
        <v>0</v>
      </c>
      <c r="CEY68" s="3">
        <f t="shared" si="14"/>
        <v>0</v>
      </c>
      <c r="CEZ68" s="3">
        <f t="shared" si="14"/>
        <v>0</v>
      </c>
      <c r="CFA68" s="3">
        <f t="shared" si="14"/>
        <v>0</v>
      </c>
      <c r="CFB68" s="3">
        <f t="shared" si="14"/>
        <v>0</v>
      </c>
      <c r="CFC68" s="3">
        <f t="shared" si="14"/>
        <v>0</v>
      </c>
      <c r="CFD68" s="3">
        <f t="shared" si="14"/>
        <v>0</v>
      </c>
      <c r="CFE68" s="3">
        <f t="shared" si="14"/>
        <v>0</v>
      </c>
      <c r="CFF68" s="3">
        <f t="shared" si="14"/>
        <v>0</v>
      </c>
      <c r="CFG68" s="3">
        <f t="shared" si="14"/>
        <v>0</v>
      </c>
      <c r="CFH68" s="3">
        <f t="shared" si="14"/>
        <v>0</v>
      </c>
      <c r="CFI68" s="3">
        <f t="shared" si="14"/>
        <v>0</v>
      </c>
      <c r="CFJ68" s="3">
        <f t="shared" si="14"/>
        <v>0</v>
      </c>
      <c r="CFK68" s="3">
        <f t="shared" si="14"/>
        <v>0</v>
      </c>
      <c r="CFL68" s="3">
        <f t="shared" si="14"/>
        <v>0</v>
      </c>
      <c r="CFM68" s="3">
        <f t="shared" si="14"/>
        <v>0</v>
      </c>
      <c r="CFN68" s="3">
        <f t="shared" si="14"/>
        <v>0</v>
      </c>
      <c r="CFO68" s="3">
        <f t="shared" si="14"/>
        <v>0</v>
      </c>
      <c r="CFP68" s="3">
        <f t="shared" si="14"/>
        <v>0</v>
      </c>
      <c r="CFQ68" s="3">
        <f t="shared" si="14"/>
        <v>0</v>
      </c>
      <c r="CFR68" s="3">
        <f t="shared" si="14"/>
        <v>0</v>
      </c>
      <c r="CFS68" s="3">
        <f t="shared" si="14"/>
        <v>0</v>
      </c>
      <c r="CFT68" s="3">
        <f t="shared" si="14"/>
        <v>0</v>
      </c>
      <c r="CFU68" s="3">
        <f t="shared" si="14"/>
        <v>0</v>
      </c>
      <c r="CFV68" s="3">
        <f t="shared" si="14"/>
        <v>0</v>
      </c>
      <c r="CFW68" s="3">
        <f t="shared" si="14"/>
        <v>0</v>
      </c>
      <c r="CFX68" s="3">
        <f t="shared" si="14"/>
        <v>0</v>
      </c>
      <c r="CFY68" s="3">
        <f t="shared" si="14"/>
        <v>0</v>
      </c>
      <c r="CFZ68" s="3">
        <f t="shared" si="14"/>
        <v>0</v>
      </c>
      <c r="CGA68" s="3">
        <f t="shared" si="14"/>
        <v>0</v>
      </c>
      <c r="CGB68" s="3">
        <f t="shared" si="14"/>
        <v>0</v>
      </c>
      <c r="CGC68" s="3">
        <f t="shared" si="14"/>
        <v>0</v>
      </c>
      <c r="CGD68" s="3">
        <f t="shared" si="14"/>
        <v>0</v>
      </c>
      <c r="CGE68" s="3">
        <f t="shared" si="14"/>
        <v>0</v>
      </c>
      <c r="CGF68" s="3">
        <f t="shared" si="14"/>
        <v>0</v>
      </c>
      <c r="CGG68" s="3">
        <f t="shared" si="14"/>
        <v>0</v>
      </c>
      <c r="CGH68" s="3">
        <f t="shared" si="14"/>
        <v>0</v>
      </c>
      <c r="CGI68" s="3">
        <f t="shared" si="14"/>
        <v>0</v>
      </c>
      <c r="CGJ68" s="3">
        <f t="shared" ref="CGJ68:CIU68" si="15">SUM(CGJ60:CGJ66)</f>
        <v>0</v>
      </c>
      <c r="CGK68" s="3">
        <f t="shared" si="15"/>
        <v>0</v>
      </c>
      <c r="CGL68" s="3">
        <f t="shared" si="15"/>
        <v>0</v>
      </c>
      <c r="CGM68" s="3">
        <f t="shared" si="15"/>
        <v>0</v>
      </c>
      <c r="CGN68" s="3">
        <f t="shared" si="15"/>
        <v>0</v>
      </c>
      <c r="CGO68" s="3">
        <f t="shared" si="15"/>
        <v>0</v>
      </c>
      <c r="CGP68" s="3">
        <f t="shared" si="15"/>
        <v>0</v>
      </c>
      <c r="CGQ68" s="3">
        <f t="shared" si="15"/>
        <v>0</v>
      </c>
      <c r="CGR68" s="3">
        <f t="shared" si="15"/>
        <v>0</v>
      </c>
      <c r="CGS68" s="3">
        <f t="shared" si="15"/>
        <v>0</v>
      </c>
      <c r="CGT68" s="3">
        <f t="shared" si="15"/>
        <v>0</v>
      </c>
      <c r="CGU68" s="3">
        <f t="shared" si="15"/>
        <v>0</v>
      </c>
      <c r="CGV68" s="3">
        <f t="shared" si="15"/>
        <v>0</v>
      </c>
      <c r="CGW68" s="3">
        <f t="shared" si="15"/>
        <v>0</v>
      </c>
      <c r="CGX68" s="3">
        <f t="shared" si="15"/>
        <v>0</v>
      </c>
      <c r="CGY68" s="3">
        <f t="shared" si="15"/>
        <v>0</v>
      </c>
      <c r="CGZ68" s="3">
        <f t="shared" si="15"/>
        <v>0</v>
      </c>
      <c r="CHA68" s="3">
        <f t="shared" si="15"/>
        <v>0</v>
      </c>
      <c r="CHB68" s="3">
        <f t="shared" si="15"/>
        <v>0</v>
      </c>
      <c r="CHC68" s="3">
        <f t="shared" si="15"/>
        <v>0</v>
      </c>
      <c r="CHD68" s="3">
        <f t="shared" si="15"/>
        <v>0</v>
      </c>
      <c r="CHE68" s="3">
        <f t="shared" si="15"/>
        <v>0</v>
      </c>
      <c r="CHF68" s="3">
        <f t="shared" si="15"/>
        <v>0</v>
      </c>
      <c r="CHG68" s="3">
        <f t="shared" si="15"/>
        <v>0</v>
      </c>
      <c r="CHH68" s="3">
        <f t="shared" si="15"/>
        <v>0</v>
      </c>
      <c r="CHI68" s="3">
        <f t="shared" si="15"/>
        <v>0</v>
      </c>
      <c r="CHJ68" s="3">
        <f t="shared" si="15"/>
        <v>0</v>
      </c>
      <c r="CHK68" s="3">
        <f t="shared" si="15"/>
        <v>0</v>
      </c>
      <c r="CHL68" s="3">
        <f t="shared" si="15"/>
        <v>0</v>
      </c>
      <c r="CHM68" s="3">
        <f t="shared" si="15"/>
        <v>0</v>
      </c>
      <c r="CHN68" s="3">
        <f t="shared" si="15"/>
        <v>0</v>
      </c>
      <c r="CHO68" s="3">
        <f t="shared" si="15"/>
        <v>0</v>
      </c>
      <c r="CHP68" s="3">
        <f t="shared" si="15"/>
        <v>0</v>
      </c>
      <c r="CHQ68" s="3">
        <f t="shared" si="15"/>
        <v>0</v>
      </c>
      <c r="CHR68" s="3">
        <f t="shared" si="15"/>
        <v>0</v>
      </c>
      <c r="CHS68" s="3">
        <f t="shared" si="15"/>
        <v>0</v>
      </c>
      <c r="CHT68" s="3">
        <f t="shared" si="15"/>
        <v>0</v>
      </c>
      <c r="CHU68" s="3">
        <f t="shared" si="15"/>
        <v>0</v>
      </c>
      <c r="CHV68" s="3">
        <f t="shared" si="15"/>
        <v>0</v>
      </c>
      <c r="CHW68" s="3">
        <f t="shared" si="15"/>
        <v>0</v>
      </c>
      <c r="CHX68" s="3">
        <f t="shared" si="15"/>
        <v>0</v>
      </c>
      <c r="CHY68" s="3">
        <f t="shared" si="15"/>
        <v>0</v>
      </c>
      <c r="CHZ68" s="3">
        <f t="shared" si="15"/>
        <v>0</v>
      </c>
      <c r="CIA68" s="3">
        <f t="shared" si="15"/>
        <v>0</v>
      </c>
      <c r="CIB68" s="3">
        <f t="shared" si="15"/>
        <v>0</v>
      </c>
      <c r="CIC68" s="3">
        <f t="shared" si="15"/>
        <v>0</v>
      </c>
      <c r="CID68" s="3">
        <f t="shared" si="15"/>
        <v>0</v>
      </c>
      <c r="CIE68" s="3">
        <f t="shared" si="15"/>
        <v>0</v>
      </c>
      <c r="CIF68" s="3">
        <f t="shared" si="15"/>
        <v>0</v>
      </c>
      <c r="CIG68" s="3">
        <f t="shared" si="15"/>
        <v>0</v>
      </c>
      <c r="CIH68" s="3">
        <f t="shared" si="15"/>
        <v>0</v>
      </c>
      <c r="CII68" s="3">
        <f t="shared" si="15"/>
        <v>0</v>
      </c>
      <c r="CIJ68" s="3">
        <f t="shared" si="15"/>
        <v>0</v>
      </c>
      <c r="CIK68" s="3">
        <f t="shared" si="15"/>
        <v>0</v>
      </c>
      <c r="CIL68" s="3">
        <f t="shared" si="15"/>
        <v>0</v>
      </c>
      <c r="CIM68" s="3">
        <f t="shared" si="15"/>
        <v>0</v>
      </c>
      <c r="CIN68" s="3">
        <f t="shared" si="15"/>
        <v>0</v>
      </c>
      <c r="CIO68" s="3">
        <f t="shared" si="15"/>
        <v>0</v>
      </c>
      <c r="CIP68" s="3">
        <f t="shared" si="15"/>
        <v>0</v>
      </c>
      <c r="CIQ68" s="3">
        <f t="shared" si="15"/>
        <v>0</v>
      </c>
      <c r="CIR68" s="3">
        <f t="shared" si="15"/>
        <v>0</v>
      </c>
      <c r="CIS68" s="3">
        <f t="shared" si="15"/>
        <v>0</v>
      </c>
      <c r="CIT68" s="3">
        <f t="shared" si="15"/>
        <v>0</v>
      </c>
      <c r="CIU68" s="3">
        <f t="shared" si="15"/>
        <v>0</v>
      </c>
      <c r="CIV68" s="3">
        <f t="shared" ref="CIV68:CLG68" si="16">SUM(CIV60:CIV66)</f>
        <v>0</v>
      </c>
      <c r="CIW68" s="3">
        <f t="shared" si="16"/>
        <v>0</v>
      </c>
      <c r="CIX68" s="3">
        <f t="shared" si="16"/>
        <v>0</v>
      </c>
      <c r="CIY68" s="3">
        <f t="shared" si="16"/>
        <v>0</v>
      </c>
      <c r="CIZ68" s="3">
        <f t="shared" si="16"/>
        <v>0</v>
      </c>
      <c r="CJA68" s="3">
        <f t="shared" si="16"/>
        <v>0</v>
      </c>
      <c r="CJB68" s="3">
        <f t="shared" si="16"/>
        <v>0</v>
      </c>
      <c r="CJC68" s="3">
        <f t="shared" si="16"/>
        <v>0</v>
      </c>
      <c r="CJD68" s="3">
        <f t="shared" si="16"/>
        <v>0</v>
      </c>
      <c r="CJE68" s="3">
        <f t="shared" si="16"/>
        <v>0</v>
      </c>
      <c r="CJF68" s="3">
        <f t="shared" si="16"/>
        <v>0</v>
      </c>
      <c r="CJG68" s="3">
        <f t="shared" si="16"/>
        <v>0</v>
      </c>
      <c r="CJH68" s="3">
        <f t="shared" si="16"/>
        <v>0</v>
      </c>
      <c r="CJI68" s="3">
        <f t="shared" si="16"/>
        <v>0</v>
      </c>
      <c r="CJJ68" s="3">
        <f t="shared" si="16"/>
        <v>0</v>
      </c>
      <c r="CJK68" s="3">
        <f t="shared" si="16"/>
        <v>0</v>
      </c>
      <c r="CJL68" s="3">
        <f t="shared" si="16"/>
        <v>0</v>
      </c>
      <c r="CJM68" s="3">
        <f t="shared" si="16"/>
        <v>0</v>
      </c>
      <c r="CJN68" s="3">
        <f t="shared" si="16"/>
        <v>0</v>
      </c>
      <c r="CJO68" s="3">
        <f t="shared" si="16"/>
        <v>0</v>
      </c>
      <c r="CJP68" s="3">
        <f t="shared" si="16"/>
        <v>0</v>
      </c>
      <c r="CJQ68" s="3">
        <f t="shared" si="16"/>
        <v>0</v>
      </c>
      <c r="CJR68" s="3">
        <f t="shared" si="16"/>
        <v>0</v>
      </c>
      <c r="CJS68" s="3">
        <f t="shared" si="16"/>
        <v>0</v>
      </c>
      <c r="CJT68" s="3">
        <f t="shared" si="16"/>
        <v>0</v>
      </c>
      <c r="CJU68" s="3">
        <f t="shared" si="16"/>
        <v>0</v>
      </c>
      <c r="CJV68" s="3">
        <f t="shared" si="16"/>
        <v>0</v>
      </c>
      <c r="CJW68" s="3">
        <f t="shared" si="16"/>
        <v>0</v>
      </c>
      <c r="CJX68" s="3">
        <f t="shared" si="16"/>
        <v>0</v>
      </c>
      <c r="CJY68" s="3">
        <f t="shared" si="16"/>
        <v>0</v>
      </c>
      <c r="CJZ68" s="3">
        <f t="shared" si="16"/>
        <v>0</v>
      </c>
      <c r="CKA68" s="3">
        <f t="shared" si="16"/>
        <v>0</v>
      </c>
      <c r="CKB68" s="3">
        <f t="shared" si="16"/>
        <v>0</v>
      </c>
      <c r="CKC68" s="3">
        <f t="shared" si="16"/>
        <v>0</v>
      </c>
      <c r="CKD68" s="3">
        <f t="shared" si="16"/>
        <v>0</v>
      </c>
      <c r="CKE68" s="3">
        <f t="shared" si="16"/>
        <v>0</v>
      </c>
      <c r="CKF68" s="3">
        <f t="shared" si="16"/>
        <v>0</v>
      </c>
      <c r="CKG68" s="3">
        <f t="shared" si="16"/>
        <v>0</v>
      </c>
      <c r="CKH68" s="3">
        <f t="shared" si="16"/>
        <v>0</v>
      </c>
      <c r="CKI68" s="3">
        <f t="shared" si="16"/>
        <v>0</v>
      </c>
      <c r="CKJ68" s="3">
        <f t="shared" si="16"/>
        <v>0</v>
      </c>
      <c r="CKK68" s="3">
        <f t="shared" si="16"/>
        <v>0</v>
      </c>
      <c r="CKL68" s="3">
        <f t="shared" si="16"/>
        <v>0</v>
      </c>
      <c r="CKM68" s="3">
        <f t="shared" si="16"/>
        <v>0</v>
      </c>
      <c r="CKN68" s="3">
        <f t="shared" si="16"/>
        <v>0</v>
      </c>
      <c r="CKO68" s="3">
        <f t="shared" si="16"/>
        <v>0</v>
      </c>
      <c r="CKP68" s="3">
        <f t="shared" si="16"/>
        <v>0</v>
      </c>
      <c r="CKQ68" s="3">
        <f t="shared" si="16"/>
        <v>0</v>
      </c>
      <c r="CKR68" s="3">
        <f t="shared" si="16"/>
        <v>0</v>
      </c>
      <c r="CKS68" s="3">
        <f t="shared" si="16"/>
        <v>0</v>
      </c>
      <c r="CKT68" s="3">
        <f t="shared" si="16"/>
        <v>0</v>
      </c>
      <c r="CKU68" s="3">
        <f t="shared" si="16"/>
        <v>0</v>
      </c>
      <c r="CKV68" s="3">
        <f t="shared" si="16"/>
        <v>0</v>
      </c>
      <c r="CKW68" s="3">
        <f t="shared" si="16"/>
        <v>0</v>
      </c>
      <c r="CKX68" s="3">
        <f t="shared" si="16"/>
        <v>0</v>
      </c>
      <c r="CKY68" s="3">
        <f t="shared" si="16"/>
        <v>0</v>
      </c>
      <c r="CKZ68" s="3">
        <f t="shared" si="16"/>
        <v>0</v>
      </c>
      <c r="CLA68" s="3">
        <f t="shared" si="16"/>
        <v>0</v>
      </c>
      <c r="CLB68" s="3">
        <f t="shared" si="16"/>
        <v>0</v>
      </c>
      <c r="CLC68" s="3">
        <f t="shared" si="16"/>
        <v>0</v>
      </c>
      <c r="CLD68" s="3">
        <f t="shared" si="16"/>
        <v>0</v>
      </c>
      <c r="CLE68" s="3">
        <f t="shared" si="16"/>
        <v>0</v>
      </c>
      <c r="CLF68" s="3">
        <f t="shared" si="16"/>
        <v>0</v>
      </c>
      <c r="CLG68" s="3">
        <f t="shared" si="16"/>
        <v>0</v>
      </c>
      <c r="CLH68" s="3">
        <f t="shared" ref="CLH68:CNS68" si="17">SUM(CLH60:CLH66)</f>
        <v>0</v>
      </c>
      <c r="CLI68" s="3">
        <f t="shared" si="17"/>
        <v>0</v>
      </c>
      <c r="CLJ68" s="3">
        <f t="shared" si="17"/>
        <v>0</v>
      </c>
      <c r="CLK68" s="3">
        <f t="shared" si="17"/>
        <v>0</v>
      </c>
      <c r="CLL68" s="3">
        <f t="shared" si="17"/>
        <v>0</v>
      </c>
      <c r="CLM68" s="3">
        <f t="shared" si="17"/>
        <v>0</v>
      </c>
      <c r="CLN68" s="3">
        <f t="shared" si="17"/>
        <v>0</v>
      </c>
      <c r="CLO68" s="3">
        <f t="shared" si="17"/>
        <v>0</v>
      </c>
      <c r="CLP68" s="3">
        <f t="shared" si="17"/>
        <v>0</v>
      </c>
      <c r="CLQ68" s="3">
        <f t="shared" si="17"/>
        <v>0</v>
      </c>
      <c r="CLR68" s="3">
        <f t="shared" si="17"/>
        <v>0</v>
      </c>
      <c r="CLS68" s="3">
        <f t="shared" si="17"/>
        <v>0</v>
      </c>
      <c r="CLT68" s="3">
        <f t="shared" si="17"/>
        <v>0</v>
      </c>
      <c r="CLU68" s="3">
        <f t="shared" si="17"/>
        <v>0</v>
      </c>
      <c r="CLV68" s="3">
        <f t="shared" si="17"/>
        <v>0</v>
      </c>
      <c r="CLW68" s="3">
        <f t="shared" si="17"/>
        <v>0</v>
      </c>
      <c r="CLX68" s="3">
        <f t="shared" si="17"/>
        <v>0</v>
      </c>
      <c r="CLY68" s="3">
        <f t="shared" si="17"/>
        <v>0</v>
      </c>
      <c r="CLZ68" s="3">
        <f t="shared" si="17"/>
        <v>0</v>
      </c>
      <c r="CMA68" s="3">
        <f t="shared" si="17"/>
        <v>0</v>
      </c>
      <c r="CMB68" s="3">
        <f t="shared" si="17"/>
        <v>0</v>
      </c>
      <c r="CMC68" s="3">
        <f t="shared" si="17"/>
        <v>0</v>
      </c>
      <c r="CMD68" s="3">
        <f t="shared" si="17"/>
        <v>0</v>
      </c>
      <c r="CME68" s="3">
        <f t="shared" si="17"/>
        <v>0</v>
      </c>
      <c r="CMF68" s="3">
        <f t="shared" si="17"/>
        <v>0</v>
      </c>
      <c r="CMG68" s="3">
        <f t="shared" si="17"/>
        <v>0</v>
      </c>
      <c r="CMH68" s="3">
        <f t="shared" si="17"/>
        <v>0</v>
      </c>
      <c r="CMI68" s="3">
        <f t="shared" si="17"/>
        <v>0</v>
      </c>
      <c r="CMJ68" s="3">
        <f t="shared" si="17"/>
        <v>0</v>
      </c>
      <c r="CMK68" s="3">
        <f t="shared" si="17"/>
        <v>0</v>
      </c>
      <c r="CML68" s="3">
        <f t="shared" si="17"/>
        <v>0</v>
      </c>
      <c r="CMM68" s="3">
        <f t="shared" si="17"/>
        <v>0</v>
      </c>
      <c r="CMN68" s="3">
        <f t="shared" si="17"/>
        <v>0</v>
      </c>
      <c r="CMO68" s="3">
        <f t="shared" si="17"/>
        <v>0</v>
      </c>
      <c r="CMP68" s="3">
        <f t="shared" si="17"/>
        <v>0</v>
      </c>
      <c r="CMQ68" s="3">
        <f t="shared" si="17"/>
        <v>0</v>
      </c>
      <c r="CMR68" s="3">
        <f t="shared" si="17"/>
        <v>0</v>
      </c>
      <c r="CMS68" s="3">
        <f t="shared" si="17"/>
        <v>0</v>
      </c>
      <c r="CMT68" s="3">
        <f t="shared" si="17"/>
        <v>0</v>
      </c>
      <c r="CMU68" s="3">
        <f t="shared" si="17"/>
        <v>0</v>
      </c>
      <c r="CMV68" s="3">
        <f t="shared" si="17"/>
        <v>0</v>
      </c>
      <c r="CMW68" s="3">
        <f t="shared" si="17"/>
        <v>0</v>
      </c>
      <c r="CMX68" s="3">
        <f t="shared" si="17"/>
        <v>0</v>
      </c>
      <c r="CMY68" s="3">
        <f t="shared" si="17"/>
        <v>0</v>
      </c>
      <c r="CMZ68" s="3">
        <f t="shared" si="17"/>
        <v>0</v>
      </c>
      <c r="CNA68" s="3">
        <f t="shared" si="17"/>
        <v>0</v>
      </c>
      <c r="CNB68" s="3">
        <f t="shared" si="17"/>
        <v>0</v>
      </c>
      <c r="CNC68" s="3">
        <f t="shared" si="17"/>
        <v>0</v>
      </c>
      <c r="CND68" s="3">
        <f t="shared" si="17"/>
        <v>0</v>
      </c>
      <c r="CNE68" s="3">
        <f t="shared" si="17"/>
        <v>0</v>
      </c>
      <c r="CNF68" s="3">
        <f t="shared" si="17"/>
        <v>0</v>
      </c>
      <c r="CNG68" s="3">
        <f t="shared" si="17"/>
        <v>0</v>
      </c>
      <c r="CNH68" s="3">
        <f t="shared" si="17"/>
        <v>0</v>
      </c>
      <c r="CNI68" s="3">
        <f t="shared" si="17"/>
        <v>0</v>
      </c>
      <c r="CNJ68" s="3">
        <f t="shared" si="17"/>
        <v>0</v>
      </c>
      <c r="CNK68" s="3">
        <f t="shared" si="17"/>
        <v>0</v>
      </c>
      <c r="CNL68" s="3">
        <f t="shared" si="17"/>
        <v>0</v>
      </c>
      <c r="CNM68" s="3">
        <f t="shared" si="17"/>
        <v>0</v>
      </c>
      <c r="CNN68" s="3">
        <f t="shared" si="17"/>
        <v>0</v>
      </c>
      <c r="CNO68" s="3">
        <f t="shared" si="17"/>
        <v>0</v>
      </c>
      <c r="CNP68" s="3">
        <f t="shared" si="17"/>
        <v>0</v>
      </c>
      <c r="CNQ68" s="3">
        <f t="shared" si="17"/>
        <v>0</v>
      </c>
      <c r="CNR68" s="3">
        <f t="shared" si="17"/>
        <v>0</v>
      </c>
      <c r="CNS68" s="3">
        <f t="shared" si="17"/>
        <v>0</v>
      </c>
      <c r="CNT68" s="3">
        <f t="shared" ref="CNT68:CQE68" si="18">SUM(CNT60:CNT66)</f>
        <v>0</v>
      </c>
      <c r="CNU68" s="3">
        <f t="shared" si="18"/>
        <v>0</v>
      </c>
      <c r="CNV68" s="3">
        <f t="shared" si="18"/>
        <v>0</v>
      </c>
      <c r="CNW68" s="3">
        <f t="shared" si="18"/>
        <v>0</v>
      </c>
      <c r="CNX68" s="3">
        <f t="shared" si="18"/>
        <v>0</v>
      </c>
      <c r="CNY68" s="3">
        <f t="shared" si="18"/>
        <v>0</v>
      </c>
      <c r="CNZ68" s="3">
        <f t="shared" si="18"/>
        <v>0</v>
      </c>
      <c r="COA68" s="3">
        <f t="shared" si="18"/>
        <v>0</v>
      </c>
      <c r="COB68" s="3">
        <f t="shared" si="18"/>
        <v>0</v>
      </c>
      <c r="COC68" s="3">
        <f t="shared" si="18"/>
        <v>0</v>
      </c>
      <c r="COD68" s="3">
        <f t="shared" si="18"/>
        <v>0</v>
      </c>
      <c r="COE68" s="3">
        <f t="shared" si="18"/>
        <v>0</v>
      </c>
      <c r="COF68" s="3">
        <f t="shared" si="18"/>
        <v>0</v>
      </c>
      <c r="COG68" s="3">
        <f t="shared" si="18"/>
        <v>0</v>
      </c>
      <c r="COH68" s="3">
        <f t="shared" si="18"/>
        <v>0</v>
      </c>
      <c r="COI68" s="3">
        <f t="shared" si="18"/>
        <v>0</v>
      </c>
      <c r="COJ68" s="3">
        <f t="shared" si="18"/>
        <v>0</v>
      </c>
      <c r="COK68" s="3">
        <f t="shared" si="18"/>
        <v>0</v>
      </c>
      <c r="COL68" s="3">
        <f t="shared" si="18"/>
        <v>0</v>
      </c>
      <c r="COM68" s="3">
        <f t="shared" si="18"/>
        <v>0</v>
      </c>
      <c r="CON68" s="3">
        <f t="shared" si="18"/>
        <v>0</v>
      </c>
      <c r="COO68" s="3">
        <f t="shared" si="18"/>
        <v>0</v>
      </c>
      <c r="COP68" s="3">
        <f t="shared" si="18"/>
        <v>0</v>
      </c>
      <c r="COQ68" s="3">
        <f t="shared" si="18"/>
        <v>0</v>
      </c>
      <c r="COR68" s="3">
        <f t="shared" si="18"/>
        <v>0</v>
      </c>
      <c r="COS68" s="3">
        <f t="shared" si="18"/>
        <v>0</v>
      </c>
      <c r="COT68" s="3">
        <f t="shared" si="18"/>
        <v>0</v>
      </c>
      <c r="COU68" s="3">
        <f t="shared" si="18"/>
        <v>0</v>
      </c>
      <c r="COV68" s="3">
        <f t="shared" si="18"/>
        <v>0</v>
      </c>
      <c r="COW68" s="3">
        <f t="shared" si="18"/>
        <v>0</v>
      </c>
      <c r="COX68" s="3">
        <f t="shared" si="18"/>
        <v>0</v>
      </c>
      <c r="COY68" s="3">
        <f t="shared" si="18"/>
        <v>0</v>
      </c>
      <c r="COZ68" s="3">
        <f t="shared" si="18"/>
        <v>0</v>
      </c>
      <c r="CPA68" s="3">
        <f t="shared" si="18"/>
        <v>0</v>
      </c>
      <c r="CPB68" s="3">
        <f t="shared" si="18"/>
        <v>0</v>
      </c>
      <c r="CPC68" s="3">
        <f t="shared" si="18"/>
        <v>0</v>
      </c>
      <c r="CPD68" s="3">
        <f t="shared" si="18"/>
        <v>0</v>
      </c>
      <c r="CPE68" s="3">
        <f t="shared" si="18"/>
        <v>0</v>
      </c>
      <c r="CPF68" s="3">
        <f t="shared" si="18"/>
        <v>0</v>
      </c>
      <c r="CPG68" s="3">
        <f t="shared" si="18"/>
        <v>0</v>
      </c>
      <c r="CPH68" s="3">
        <f t="shared" si="18"/>
        <v>0</v>
      </c>
      <c r="CPI68" s="3">
        <f t="shared" si="18"/>
        <v>0</v>
      </c>
      <c r="CPJ68" s="3">
        <f t="shared" si="18"/>
        <v>0</v>
      </c>
      <c r="CPK68" s="3">
        <f t="shared" si="18"/>
        <v>0</v>
      </c>
      <c r="CPL68" s="3">
        <f t="shared" si="18"/>
        <v>0</v>
      </c>
      <c r="CPM68" s="3">
        <f t="shared" si="18"/>
        <v>0</v>
      </c>
      <c r="CPN68" s="3">
        <f t="shared" si="18"/>
        <v>0</v>
      </c>
      <c r="CPO68" s="3">
        <f t="shared" si="18"/>
        <v>0</v>
      </c>
      <c r="CPP68" s="3">
        <f t="shared" si="18"/>
        <v>0</v>
      </c>
      <c r="CPQ68" s="3">
        <f t="shared" si="18"/>
        <v>0</v>
      </c>
      <c r="CPR68" s="3">
        <f t="shared" si="18"/>
        <v>0</v>
      </c>
      <c r="CPS68" s="3">
        <f t="shared" si="18"/>
        <v>0</v>
      </c>
      <c r="CPT68" s="3">
        <f t="shared" si="18"/>
        <v>0</v>
      </c>
      <c r="CPU68" s="3">
        <f t="shared" si="18"/>
        <v>0</v>
      </c>
      <c r="CPV68" s="3">
        <f t="shared" si="18"/>
        <v>0</v>
      </c>
      <c r="CPW68" s="3">
        <f t="shared" si="18"/>
        <v>0</v>
      </c>
      <c r="CPX68" s="3">
        <f t="shared" si="18"/>
        <v>0</v>
      </c>
      <c r="CPY68" s="3">
        <f t="shared" si="18"/>
        <v>0</v>
      </c>
      <c r="CPZ68" s="3">
        <f t="shared" si="18"/>
        <v>0</v>
      </c>
      <c r="CQA68" s="3">
        <f t="shared" si="18"/>
        <v>0</v>
      </c>
      <c r="CQB68" s="3">
        <f t="shared" si="18"/>
        <v>0</v>
      </c>
      <c r="CQC68" s="3">
        <f t="shared" si="18"/>
        <v>0</v>
      </c>
      <c r="CQD68" s="3">
        <f t="shared" si="18"/>
        <v>0</v>
      </c>
      <c r="CQE68" s="3">
        <f t="shared" si="18"/>
        <v>0</v>
      </c>
      <c r="CQF68" s="3">
        <f t="shared" ref="CQF68:CSQ68" si="19">SUM(CQF60:CQF66)</f>
        <v>0</v>
      </c>
      <c r="CQG68" s="3">
        <f t="shared" si="19"/>
        <v>0</v>
      </c>
      <c r="CQH68" s="3">
        <f t="shared" si="19"/>
        <v>0</v>
      </c>
      <c r="CQI68" s="3">
        <f t="shared" si="19"/>
        <v>0</v>
      </c>
      <c r="CQJ68" s="3">
        <f t="shared" si="19"/>
        <v>0</v>
      </c>
      <c r="CQK68" s="3">
        <f t="shared" si="19"/>
        <v>0</v>
      </c>
      <c r="CQL68" s="3">
        <f t="shared" si="19"/>
        <v>0</v>
      </c>
      <c r="CQM68" s="3">
        <f t="shared" si="19"/>
        <v>0</v>
      </c>
      <c r="CQN68" s="3">
        <f t="shared" si="19"/>
        <v>0</v>
      </c>
      <c r="CQO68" s="3">
        <f t="shared" si="19"/>
        <v>0</v>
      </c>
      <c r="CQP68" s="3">
        <f t="shared" si="19"/>
        <v>0</v>
      </c>
      <c r="CQQ68" s="3">
        <f t="shared" si="19"/>
        <v>0</v>
      </c>
      <c r="CQR68" s="3">
        <f t="shared" si="19"/>
        <v>0</v>
      </c>
      <c r="CQS68" s="3">
        <f t="shared" si="19"/>
        <v>0</v>
      </c>
      <c r="CQT68" s="3">
        <f t="shared" si="19"/>
        <v>0</v>
      </c>
      <c r="CQU68" s="3">
        <f t="shared" si="19"/>
        <v>0</v>
      </c>
      <c r="CQV68" s="3">
        <f t="shared" si="19"/>
        <v>0</v>
      </c>
      <c r="CQW68" s="3">
        <f t="shared" si="19"/>
        <v>0</v>
      </c>
      <c r="CQX68" s="3">
        <f t="shared" si="19"/>
        <v>0</v>
      </c>
      <c r="CQY68" s="3">
        <f t="shared" si="19"/>
        <v>0</v>
      </c>
      <c r="CQZ68" s="3">
        <f t="shared" si="19"/>
        <v>0</v>
      </c>
      <c r="CRA68" s="3">
        <f t="shared" si="19"/>
        <v>0</v>
      </c>
      <c r="CRB68" s="3">
        <f t="shared" si="19"/>
        <v>0</v>
      </c>
      <c r="CRC68" s="3">
        <f t="shared" si="19"/>
        <v>0</v>
      </c>
      <c r="CRD68" s="3">
        <f t="shared" si="19"/>
        <v>0</v>
      </c>
      <c r="CRE68" s="3">
        <f t="shared" si="19"/>
        <v>0</v>
      </c>
      <c r="CRF68" s="3">
        <f t="shared" si="19"/>
        <v>0</v>
      </c>
      <c r="CRG68" s="3">
        <f t="shared" si="19"/>
        <v>0</v>
      </c>
      <c r="CRH68" s="3">
        <f t="shared" si="19"/>
        <v>0</v>
      </c>
      <c r="CRI68" s="3">
        <f t="shared" si="19"/>
        <v>0</v>
      </c>
      <c r="CRJ68" s="3">
        <f t="shared" si="19"/>
        <v>0</v>
      </c>
      <c r="CRK68" s="3">
        <f t="shared" si="19"/>
        <v>0</v>
      </c>
      <c r="CRL68" s="3">
        <f t="shared" si="19"/>
        <v>0</v>
      </c>
      <c r="CRM68" s="3">
        <f t="shared" si="19"/>
        <v>0</v>
      </c>
      <c r="CRN68" s="3">
        <f t="shared" si="19"/>
        <v>0</v>
      </c>
      <c r="CRO68" s="3">
        <f t="shared" si="19"/>
        <v>0</v>
      </c>
      <c r="CRP68" s="3">
        <f t="shared" si="19"/>
        <v>0</v>
      </c>
      <c r="CRQ68" s="3">
        <f t="shared" si="19"/>
        <v>0</v>
      </c>
      <c r="CRR68" s="3">
        <f t="shared" si="19"/>
        <v>0</v>
      </c>
      <c r="CRS68" s="3">
        <f t="shared" si="19"/>
        <v>0</v>
      </c>
      <c r="CRT68" s="3">
        <f t="shared" si="19"/>
        <v>0</v>
      </c>
      <c r="CRU68" s="3">
        <f t="shared" si="19"/>
        <v>0</v>
      </c>
      <c r="CRV68" s="3">
        <f t="shared" si="19"/>
        <v>0</v>
      </c>
      <c r="CRW68" s="3">
        <f t="shared" si="19"/>
        <v>0</v>
      </c>
      <c r="CRX68" s="3">
        <f t="shared" si="19"/>
        <v>0</v>
      </c>
      <c r="CRY68" s="3">
        <f t="shared" si="19"/>
        <v>0</v>
      </c>
      <c r="CRZ68" s="3">
        <f t="shared" si="19"/>
        <v>0</v>
      </c>
      <c r="CSA68" s="3">
        <f t="shared" si="19"/>
        <v>0</v>
      </c>
      <c r="CSB68" s="3">
        <f t="shared" si="19"/>
        <v>0</v>
      </c>
      <c r="CSC68" s="3">
        <f t="shared" si="19"/>
        <v>0</v>
      </c>
      <c r="CSD68" s="3">
        <f t="shared" si="19"/>
        <v>0</v>
      </c>
      <c r="CSE68" s="3">
        <f t="shared" si="19"/>
        <v>0</v>
      </c>
      <c r="CSF68" s="3">
        <f t="shared" si="19"/>
        <v>0</v>
      </c>
      <c r="CSG68" s="3">
        <f t="shared" si="19"/>
        <v>0</v>
      </c>
      <c r="CSH68" s="3">
        <f t="shared" si="19"/>
        <v>0</v>
      </c>
      <c r="CSI68" s="3">
        <f t="shared" si="19"/>
        <v>0</v>
      </c>
      <c r="CSJ68" s="3">
        <f t="shared" si="19"/>
        <v>0</v>
      </c>
      <c r="CSK68" s="3">
        <f t="shared" si="19"/>
        <v>0</v>
      </c>
      <c r="CSL68" s="3">
        <f t="shared" si="19"/>
        <v>0</v>
      </c>
      <c r="CSM68" s="3">
        <f t="shared" si="19"/>
        <v>0</v>
      </c>
      <c r="CSN68" s="3">
        <f t="shared" si="19"/>
        <v>0</v>
      </c>
      <c r="CSO68" s="3">
        <f t="shared" si="19"/>
        <v>0</v>
      </c>
      <c r="CSP68" s="3">
        <f t="shared" si="19"/>
        <v>0</v>
      </c>
      <c r="CSQ68" s="3">
        <f t="shared" si="19"/>
        <v>0</v>
      </c>
      <c r="CSR68" s="3">
        <f t="shared" ref="CSR68:CVC68" si="20">SUM(CSR60:CSR66)</f>
        <v>0</v>
      </c>
      <c r="CSS68" s="3">
        <f t="shared" si="20"/>
        <v>0</v>
      </c>
      <c r="CST68" s="3">
        <f t="shared" si="20"/>
        <v>0</v>
      </c>
      <c r="CSU68" s="3">
        <f t="shared" si="20"/>
        <v>0</v>
      </c>
      <c r="CSV68" s="3">
        <f t="shared" si="20"/>
        <v>0</v>
      </c>
      <c r="CSW68" s="3">
        <f t="shared" si="20"/>
        <v>0</v>
      </c>
      <c r="CSX68" s="3">
        <f t="shared" si="20"/>
        <v>0</v>
      </c>
      <c r="CSY68" s="3">
        <f t="shared" si="20"/>
        <v>0</v>
      </c>
      <c r="CSZ68" s="3">
        <f t="shared" si="20"/>
        <v>0</v>
      </c>
      <c r="CTA68" s="3">
        <f t="shared" si="20"/>
        <v>0</v>
      </c>
      <c r="CTB68" s="3">
        <f t="shared" si="20"/>
        <v>0</v>
      </c>
      <c r="CTC68" s="3">
        <f t="shared" si="20"/>
        <v>0</v>
      </c>
      <c r="CTD68" s="3">
        <f t="shared" si="20"/>
        <v>0</v>
      </c>
      <c r="CTE68" s="3">
        <f t="shared" si="20"/>
        <v>0</v>
      </c>
      <c r="CTF68" s="3">
        <f t="shared" si="20"/>
        <v>0</v>
      </c>
      <c r="CTG68" s="3">
        <f t="shared" si="20"/>
        <v>0</v>
      </c>
      <c r="CTH68" s="3">
        <f t="shared" si="20"/>
        <v>0</v>
      </c>
      <c r="CTI68" s="3">
        <f t="shared" si="20"/>
        <v>0</v>
      </c>
      <c r="CTJ68" s="3">
        <f t="shared" si="20"/>
        <v>0</v>
      </c>
      <c r="CTK68" s="3">
        <f t="shared" si="20"/>
        <v>0</v>
      </c>
      <c r="CTL68" s="3">
        <f t="shared" si="20"/>
        <v>0</v>
      </c>
      <c r="CTM68" s="3">
        <f t="shared" si="20"/>
        <v>0</v>
      </c>
      <c r="CTN68" s="3">
        <f t="shared" si="20"/>
        <v>0</v>
      </c>
      <c r="CTO68" s="3">
        <f t="shared" si="20"/>
        <v>0</v>
      </c>
      <c r="CTP68" s="3">
        <f t="shared" si="20"/>
        <v>0</v>
      </c>
      <c r="CTQ68" s="3">
        <f t="shared" si="20"/>
        <v>0</v>
      </c>
      <c r="CTR68" s="3">
        <f t="shared" si="20"/>
        <v>0</v>
      </c>
      <c r="CTS68" s="3">
        <f t="shared" si="20"/>
        <v>0</v>
      </c>
      <c r="CTT68" s="3">
        <f t="shared" si="20"/>
        <v>0</v>
      </c>
      <c r="CTU68" s="3">
        <f t="shared" si="20"/>
        <v>0</v>
      </c>
      <c r="CTV68" s="3">
        <f t="shared" si="20"/>
        <v>0</v>
      </c>
      <c r="CTW68" s="3">
        <f t="shared" si="20"/>
        <v>0</v>
      </c>
      <c r="CTX68" s="3">
        <f t="shared" si="20"/>
        <v>0</v>
      </c>
      <c r="CTY68" s="3">
        <f t="shared" si="20"/>
        <v>0</v>
      </c>
      <c r="CTZ68" s="3">
        <f t="shared" si="20"/>
        <v>0</v>
      </c>
      <c r="CUA68" s="3">
        <f t="shared" si="20"/>
        <v>0</v>
      </c>
      <c r="CUB68" s="3">
        <f t="shared" si="20"/>
        <v>0</v>
      </c>
      <c r="CUC68" s="3">
        <f t="shared" si="20"/>
        <v>0</v>
      </c>
      <c r="CUD68" s="3">
        <f t="shared" si="20"/>
        <v>0</v>
      </c>
      <c r="CUE68" s="3">
        <f t="shared" si="20"/>
        <v>0</v>
      </c>
      <c r="CUF68" s="3">
        <f t="shared" si="20"/>
        <v>0</v>
      </c>
      <c r="CUG68" s="3">
        <f t="shared" si="20"/>
        <v>0</v>
      </c>
      <c r="CUH68" s="3">
        <f t="shared" si="20"/>
        <v>0</v>
      </c>
      <c r="CUI68" s="3">
        <f t="shared" si="20"/>
        <v>0</v>
      </c>
      <c r="CUJ68" s="3">
        <f t="shared" si="20"/>
        <v>0</v>
      </c>
      <c r="CUK68" s="3">
        <f t="shared" si="20"/>
        <v>0</v>
      </c>
      <c r="CUL68" s="3">
        <f t="shared" si="20"/>
        <v>0</v>
      </c>
      <c r="CUM68" s="3">
        <f t="shared" si="20"/>
        <v>0</v>
      </c>
      <c r="CUN68" s="3">
        <f t="shared" si="20"/>
        <v>0</v>
      </c>
      <c r="CUO68" s="3">
        <f t="shared" si="20"/>
        <v>0</v>
      </c>
      <c r="CUP68" s="3">
        <f t="shared" si="20"/>
        <v>0</v>
      </c>
      <c r="CUQ68" s="3">
        <f t="shared" si="20"/>
        <v>0</v>
      </c>
      <c r="CUR68" s="3">
        <f t="shared" si="20"/>
        <v>0</v>
      </c>
      <c r="CUS68" s="3">
        <f t="shared" si="20"/>
        <v>0</v>
      </c>
      <c r="CUT68" s="3">
        <f t="shared" si="20"/>
        <v>0</v>
      </c>
      <c r="CUU68" s="3">
        <f t="shared" si="20"/>
        <v>0</v>
      </c>
      <c r="CUV68" s="3">
        <f t="shared" si="20"/>
        <v>0</v>
      </c>
      <c r="CUW68" s="3">
        <f t="shared" si="20"/>
        <v>0</v>
      </c>
      <c r="CUX68" s="3">
        <f t="shared" si="20"/>
        <v>0</v>
      </c>
      <c r="CUY68" s="3">
        <f t="shared" si="20"/>
        <v>0</v>
      </c>
      <c r="CUZ68" s="3">
        <f t="shared" si="20"/>
        <v>0</v>
      </c>
      <c r="CVA68" s="3">
        <f t="shared" si="20"/>
        <v>0</v>
      </c>
      <c r="CVB68" s="3">
        <f t="shared" si="20"/>
        <v>0</v>
      </c>
      <c r="CVC68" s="3">
        <f t="shared" si="20"/>
        <v>0</v>
      </c>
      <c r="CVD68" s="3">
        <f t="shared" ref="CVD68:CXO68" si="21">SUM(CVD60:CVD66)</f>
        <v>0</v>
      </c>
      <c r="CVE68" s="3">
        <f t="shared" si="21"/>
        <v>0</v>
      </c>
      <c r="CVF68" s="3">
        <f t="shared" si="21"/>
        <v>0</v>
      </c>
      <c r="CVG68" s="3">
        <f t="shared" si="21"/>
        <v>0</v>
      </c>
      <c r="CVH68" s="3">
        <f t="shared" si="21"/>
        <v>0</v>
      </c>
      <c r="CVI68" s="3">
        <f t="shared" si="21"/>
        <v>0</v>
      </c>
      <c r="CVJ68" s="3">
        <f t="shared" si="21"/>
        <v>0</v>
      </c>
      <c r="CVK68" s="3">
        <f t="shared" si="21"/>
        <v>0</v>
      </c>
      <c r="CVL68" s="3">
        <f t="shared" si="21"/>
        <v>0</v>
      </c>
      <c r="CVM68" s="3">
        <f t="shared" si="21"/>
        <v>0</v>
      </c>
      <c r="CVN68" s="3">
        <f t="shared" si="21"/>
        <v>0</v>
      </c>
      <c r="CVO68" s="3">
        <f t="shared" si="21"/>
        <v>0</v>
      </c>
      <c r="CVP68" s="3">
        <f t="shared" si="21"/>
        <v>0</v>
      </c>
      <c r="CVQ68" s="3">
        <f t="shared" si="21"/>
        <v>0</v>
      </c>
      <c r="CVR68" s="3">
        <f t="shared" si="21"/>
        <v>0</v>
      </c>
      <c r="CVS68" s="3">
        <f t="shared" si="21"/>
        <v>0</v>
      </c>
      <c r="CVT68" s="3">
        <f t="shared" si="21"/>
        <v>0</v>
      </c>
      <c r="CVU68" s="3">
        <f t="shared" si="21"/>
        <v>0</v>
      </c>
      <c r="CVV68" s="3">
        <f t="shared" si="21"/>
        <v>0</v>
      </c>
      <c r="CVW68" s="3">
        <f t="shared" si="21"/>
        <v>0</v>
      </c>
      <c r="CVX68" s="3">
        <f t="shared" si="21"/>
        <v>0</v>
      </c>
      <c r="CVY68" s="3">
        <f t="shared" si="21"/>
        <v>0</v>
      </c>
      <c r="CVZ68" s="3">
        <f t="shared" si="21"/>
        <v>0</v>
      </c>
      <c r="CWA68" s="3">
        <f t="shared" si="21"/>
        <v>0</v>
      </c>
      <c r="CWB68" s="3">
        <f t="shared" si="21"/>
        <v>0</v>
      </c>
      <c r="CWC68" s="3">
        <f t="shared" si="21"/>
        <v>0</v>
      </c>
      <c r="CWD68" s="3">
        <f t="shared" si="21"/>
        <v>0</v>
      </c>
      <c r="CWE68" s="3">
        <f t="shared" si="21"/>
        <v>0</v>
      </c>
      <c r="CWF68" s="3">
        <f t="shared" si="21"/>
        <v>0</v>
      </c>
      <c r="CWG68" s="3">
        <f t="shared" si="21"/>
        <v>0</v>
      </c>
      <c r="CWH68" s="3">
        <f t="shared" si="21"/>
        <v>0</v>
      </c>
      <c r="CWI68" s="3">
        <f t="shared" si="21"/>
        <v>0</v>
      </c>
      <c r="CWJ68" s="3">
        <f t="shared" si="21"/>
        <v>0</v>
      </c>
      <c r="CWK68" s="3">
        <f t="shared" si="21"/>
        <v>0</v>
      </c>
      <c r="CWL68" s="3">
        <f t="shared" si="21"/>
        <v>0</v>
      </c>
      <c r="CWM68" s="3">
        <f t="shared" si="21"/>
        <v>0</v>
      </c>
      <c r="CWN68" s="3">
        <f t="shared" si="21"/>
        <v>0</v>
      </c>
      <c r="CWO68" s="3">
        <f t="shared" si="21"/>
        <v>0</v>
      </c>
      <c r="CWP68" s="3">
        <f t="shared" si="21"/>
        <v>0</v>
      </c>
      <c r="CWQ68" s="3">
        <f t="shared" si="21"/>
        <v>0</v>
      </c>
      <c r="CWR68" s="3">
        <f t="shared" si="21"/>
        <v>0</v>
      </c>
      <c r="CWS68" s="3">
        <f t="shared" si="21"/>
        <v>0</v>
      </c>
      <c r="CWT68" s="3">
        <f t="shared" si="21"/>
        <v>0</v>
      </c>
      <c r="CWU68" s="3">
        <f t="shared" si="21"/>
        <v>0</v>
      </c>
      <c r="CWV68" s="3">
        <f t="shared" si="21"/>
        <v>0</v>
      </c>
      <c r="CWW68" s="3">
        <f t="shared" si="21"/>
        <v>0</v>
      </c>
      <c r="CWX68" s="3">
        <f t="shared" si="21"/>
        <v>0</v>
      </c>
      <c r="CWY68" s="3">
        <f t="shared" si="21"/>
        <v>0</v>
      </c>
      <c r="CWZ68" s="3">
        <f t="shared" si="21"/>
        <v>0</v>
      </c>
      <c r="CXA68" s="3">
        <f t="shared" si="21"/>
        <v>0</v>
      </c>
      <c r="CXB68" s="3">
        <f t="shared" si="21"/>
        <v>0</v>
      </c>
      <c r="CXC68" s="3">
        <f t="shared" si="21"/>
        <v>0</v>
      </c>
      <c r="CXD68" s="3">
        <f t="shared" si="21"/>
        <v>0</v>
      </c>
      <c r="CXE68" s="3">
        <f t="shared" si="21"/>
        <v>0</v>
      </c>
      <c r="CXF68" s="3">
        <f t="shared" si="21"/>
        <v>0</v>
      </c>
      <c r="CXG68" s="3">
        <f t="shared" si="21"/>
        <v>0</v>
      </c>
      <c r="CXH68" s="3">
        <f t="shared" si="21"/>
        <v>0</v>
      </c>
      <c r="CXI68" s="3">
        <f t="shared" si="21"/>
        <v>0</v>
      </c>
      <c r="CXJ68" s="3">
        <f t="shared" si="21"/>
        <v>0</v>
      </c>
      <c r="CXK68" s="3">
        <f t="shared" si="21"/>
        <v>0</v>
      </c>
      <c r="CXL68" s="3">
        <f t="shared" si="21"/>
        <v>0</v>
      </c>
      <c r="CXM68" s="3">
        <f t="shared" si="21"/>
        <v>0</v>
      </c>
      <c r="CXN68" s="3">
        <f t="shared" si="21"/>
        <v>0</v>
      </c>
      <c r="CXO68" s="3">
        <f t="shared" si="21"/>
        <v>0</v>
      </c>
      <c r="CXP68" s="3">
        <f t="shared" ref="CXP68:DAA68" si="22">SUM(CXP60:CXP66)</f>
        <v>0</v>
      </c>
      <c r="CXQ68" s="3">
        <f t="shared" si="22"/>
        <v>0</v>
      </c>
      <c r="CXR68" s="3">
        <f t="shared" si="22"/>
        <v>0</v>
      </c>
      <c r="CXS68" s="3">
        <f t="shared" si="22"/>
        <v>0</v>
      </c>
      <c r="CXT68" s="3">
        <f t="shared" si="22"/>
        <v>0</v>
      </c>
      <c r="CXU68" s="3">
        <f t="shared" si="22"/>
        <v>0</v>
      </c>
      <c r="CXV68" s="3">
        <f t="shared" si="22"/>
        <v>0</v>
      </c>
      <c r="CXW68" s="3">
        <f t="shared" si="22"/>
        <v>0</v>
      </c>
      <c r="CXX68" s="3">
        <f t="shared" si="22"/>
        <v>0</v>
      </c>
      <c r="CXY68" s="3">
        <f t="shared" si="22"/>
        <v>0</v>
      </c>
      <c r="CXZ68" s="3">
        <f t="shared" si="22"/>
        <v>0</v>
      </c>
      <c r="CYA68" s="3">
        <f t="shared" si="22"/>
        <v>0</v>
      </c>
      <c r="CYB68" s="3">
        <f t="shared" si="22"/>
        <v>0</v>
      </c>
      <c r="CYC68" s="3">
        <f t="shared" si="22"/>
        <v>0</v>
      </c>
      <c r="CYD68" s="3">
        <f t="shared" si="22"/>
        <v>0</v>
      </c>
      <c r="CYE68" s="3">
        <f t="shared" si="22"/>
        <v>0</v>
      </c>
      <c r="CYF68" s="3">
        <f t="shared" si="22"/>
        <v>0</v>
      </c>
      <c r="CYG68" s="3">
        <f t="shared" si="22"/>
        <v>0</v>
      </c>
      <c r="CYH68" s="3">
        <f t="shared" si="22"/>
        <v>0</v>
      </c>
      <c r="CYI68" s="3">
        <f t="shared" si="22"/>
        <v>0</v>
      </c>
      <c r="CYJ68" s="3">
        <f t="shared" si="22"/>
        <v>0</v>
      </c>
      <c r="CYK68" s="3">
        <f t="shared" si="22"/>
        <v>0</v>
      </c>
      <c r="CYL68" s="3">
        <f t="shared" si="22"/>
        <v>0</v>
      </c>
      <c r="CYM68" s="3">
        <f t="shared" si="22"/>
        <v>0</v>
      </c>
      <c r="CYN68" s="3">
        <f t="shared" si="22"/>
        <v>0</v>
      </c>
      <c r="CYO68" s="3">
        <f t="shared" si="22"/>
        <v>0</v>
      </c>
      <c r="CYP68" s="3">
        <f t="shared" si="22"/>
        <v>0</v>
      </c>
      <c r="CYQ68" s="3">
        <f t="shared" si="22"/>
        <v>0</v>
      </c>
      <c r="CYR68" s="3">
        <f t="shared" si="22"/>
        <v>0</v>
      </c>
      <c r="CYS68" s="3">
        <f t="shared" si="22"/>
        <v>0</v>
      </c>
      <c r="CYT68" s="3">
        <f t="shared" si="22"/>
        <v>0</v>
      </c>
      <c r="CYU68" s="3">
        <f t="shared" si="22"/>
        <v>0</v>
      </c>
      <c r="CYV68" s="3">
        <f t="shared" si="22"/>
        <v>0</v>
      </c>
      <c r="CYW68" s="3">
        <f t="shared" si="22"/>
        <v>0</v>
      </c>
      <c r="CYX68" s="3">
        <f t="shared" si="22"/>
        <v>0</v>
      </c>
      <c r="CYY68" s="3">
        <f t="shared" si="22"/>
        <v>0</v>
      </c>
      <c r="CYZ68" s="3">
        <f t="shared" si="22"/>
        <v>0</v>
      </c>
      <c r="CZA68" s="3">
        <f t="shared" si="22"/>
        <v>0</v>
      </c>
      <c r="CZB68" s="3">
        <f t="shared" si="22"/>
        <v>0</v>
      </c>
      <c r="CZC68" s="3">
        <f t="shared" si="22"/>
        <v>0</v>
      </c>
      <c r="CZD68" s="3">
        <f t="shared" si="22"/>
        <v>0</v>
      </c>
      <c r="CZE68" s="3">
        <f t="shared" si="22"/>
        <v>0</v>
      </c>
      <c r="CZF68" s="3">
        <f t="shared" si="22"/>
        <v>0</v>
      </c>
      <c r="CZG68" s="3">
        <f t="shared" si="22"/>
        <v>0</v>
      </c>
      <c r="CZH68" s="3">
        <f t="shared" si="22"/>
        <v>0</v>
      </c>
      <c r="CZI68" s="3">
        <f t="shared" si="22"/>
        <v>0</v>
      </c>
      <c r="CZJ68" s="3">
        <f t="shared" si="22"/>
        <v>0</v>
      </c>
      <c r="CZK68" s="3">
        <f t="shared" si="22"/>
        <v>0</v>
      </c>
      <c r="CZL68" s="3">
        <f t="shared" si="22"/>
        <v>0</v>
      </c>
      <c r="CZM68" s="3">
        <f t="shared" si="22"/>
        <v>0</v>
      </c>
      <c r="CZN68" s="3">
        <f t="shared" si="22"/>
        <v>0</v>
      </c>
      <c r="CZO68" s="3">
        <f t="shared" si="22"/>
        <v>0</v>
      </c>
      <c r="CZP68" s="3">
        <f t="shared" si="22"/>
        <v>0</v>
      </c>
      <c r="CZQ68" s="3">
        <f t="shared" si="22"/>
        <v>0</v>
      </c>
      <c r="CZR68" s="3">
        <f t="shared" si="22"/>
        <v>0</v>
      </c>
      <c r="CZS68" s="3">
        <f t="shared" si="22"/>
        <v>0</v>
      </c>
      <c r="CZT68" s="3">
        <f t="shared" si="22"/>
        <v>0</v>
      </c>
      <c r="CZU68" s="3">
        <f t="shared" si="22"/>
        <v>0</v>
      </c>
      <c r="CZV68" s="3">
        <f t="shared" si="22"/>
        <v>0</v>
      </c>
      <c r="CZW68" s="3">
        <f t="shared" si="22"/>
        <v>0</v>
      </c>
      <c r="CZX68" s="3">
        <f t="shared" si="22"/>
        <v>0</v>
      </c>
      <c r="CZY68" s="3">
        <f t="shared" si="22"/>
        <v>0</v>
      </c>
      <c r="CZZ68" s="3">
        <f t="shared" si="22"/>
        <v>0</v>
      </c>
      <c r="DAA68" s="3">
        <f t="shared" si="22"/>
        <v>0</v>
      </c>
      <c r="DAB68" s="3">
        <f t="shared" ref="DAB68:DCM68" si="23">SUM(DAB60:DAB66)</f>
        <v>0</v>
      </c>
      <c r="DAC68" s="3">
        <f t="shared" si="23"/>
        <v>0</v>
      </c>
      <c r="DAD68" s="3">
        <f t="shared" si="23"/>
        <v>0</v>
      </c>
      <c r="DAE68" s="3">
        <f t="shared" si="23"/>
        <v>0</v>
      </c>
      <c r="DAF68" s="3">
        <f t="shared" si="23"/>
        <v>0</v>
      </c>
      <c r="DAG68" s="3">
        <f t="shared" si="23"/>
        <v>0</v>
      </c>
      <c r="DAH68" s="3">
        <f t="shared" si="23"/>
        <v>0</v>
      </c>
      <c r="DAI68" s="3">
        <f t="shared" si="23"/>
        <v>0</v>
      </c>
      <c r="DAJ68" s="3">
        <f t="shared" si="23"/>
        <v>0</v>
      </c>
      <c r="DAK68" s="3">
        <f t="shared" si="23"/>
        <v>0</v>
      </c>
      <c r="DAL68" s="3">
        <f t="shared" si="23"/>
        <v>0</v>
      </c>
      <c r="DAM68" s="3">
        <f t="shared" si="23"/>
        <v>0</v>
      </c>
      <c r="DAN68" s="3">
        <f t="shared" si="23"/>
        <v>0</v>
      </c>
      <c r="DAO68" s="3">
        <f t="shared" si="23"/>
        <v>0</v>
      </c>
      <c r="DAP68" s="3">
        <f t="shared" si="23"/>
        <v>0</v>
      </c>
      <c r="DAQ68" s="3">
        <f t="shared" si="23"/>
        <v>0</v>
      </c>
      <c r="DAR68" s="3">
        <f t="shared" si="23"/>
        <v>0</v>
      </c>
      <c r="DAS68" s="3">
        <f t="shared" si="23"/>
        <v>0</v>
      </c>
      <c r="DAT68" s="3">
        <f t="shared" si="23"/>
        <v>0</v>
      </c>
      <c r="DAU68" s="3">
        <f t="shared" si="23"/>
        <v>0</v>
      </c>
      <c r="DAV68" s="3">
        <f t="shared" si="23"/>
        <v>0</v>
      </c>
      <c r="DAW68" s="3">
        <f t="shared" si="23"/>
        <v>0</v>
      </c>
      <c r="DAX68" s="3">
        <f t="shared" si="23"/>
        <v>0</v>
      </c>
      <c r="DAY68" s="3">
        <f t="shared" si="23"/>
        <v>0</v>
      </c>
      <c r="DAZ68" s="3">
        <f t="shared" si="23"/>
        <v>0</v>
      </c>
      <c r="DBA68" s="3">
        <f t="shared" si="23"/>
        <v>0</v>
      </c>
      <c r="DBB68" s="3">
        <f t="shared" si="23"/>
        <v>0</v>
      </c>
      <c r="DBC68" s="3">
        <f t="shared" si="23"/>
        <v>0</v>
      </c>
      <c r="DBD68" s="3">
        <f t="shared" si="23"/>
        <v>0</v>
      </c>
      <c r="DBE68" s="3">
        <f t="shared" si="23"/>
        <v>0</v>
      </c>
      <c r="DBF68" s="3">
        <f t="shared" si="23"/>
        <v>0</v>
      </c>
      <c r="DBG68" s="3">
        <f t="shared" si="23"/>
        <v>0</v>
      </c>
      <c r="DBH68" s="3">
        <f t="shared" si="23"/>
        <v>0</v>
      </c>
      <c r="DBI68" s="3">
        <f t="shared" si="23"/>
        <v>0</v>
      </c>
      <c r="DBJ68" s="3">
        <f t="shared" si="23"/>
        <v>0</v>
      </c>
      <c r="DBK68" s="3">
        <f t="shared" si="23"/>
        <v>0</v>
      </c>
      <c r="DBL68" s="3">
        <f t="shared" si="23"/>
        <v>0</v>
      </c>
      <c r="DBM68" s="3">
        <f t="shared" si="23"/>
        <v>0</v>
      </c>
      <c r="DBN68" s="3">
        <f t="shared" si="23"/>
        <v>0</v>
      </c>
      <c r="DBO68" s="3">
        <f t="shared" si="23"/>
        <v>0</v>
      </c>
      <c r="DBP68" s="3">
        <f t="shared" si="23"/>
        <v>0</v>
      </c>
      <c r="DBQ68" s="3">
        <f t="shared" si="23"/>
        <v>0</v>
      </c>
      <c r="DBR68" s="3">
        <f t="shared" si="23"/>
        <v>0</v>
      </c>
      <c r="DBS68" s="3">
        <f t="shared" si="23"/>
        <v>0</v>
      </c>
      <c r="DBT68" s="3">
        <f t="shared" si="23"/>
        <v>0</v>
      </c>
      <c r="DBU68" s="3">
        <f t="shared" si="23"/>
        <v>0</v>
      </c>
      <c r="DBV68" s="3">
        <f t="shared" si="23"/>
        <v>0</v>
      </c>
      <c r="DBW68" s="3">
        <f t="shared" si="23"/>
        <v>0</v>
      </c>
      <c r="DBX68" s="3">
        <f t="shared" si="23"/>
        <v>0</v>
      </c>
      <c r="DBY68" s="3">
        <f t="shared" si="23"/>
        <v>0</v>
      </c>
      <c r="DBZ68" s="3">
        <f t="shared" si="23"/>
        <v>0</v>
      </c>
      <c r="DCA68" s="3">
        <f t="shared" si="23"/>
        <v>0</v>
      </c>
      <c r="DCB68" s="3">
        <f t="shared" si="23"/>
        <v>0</v>
      </c>
      <c r="DCC68" s="3">
        <f t="shared" si="23"/>
        <v>0</v>
      </c>
      <c r="DCD68" s="3">
        <f t="shared" si="23"/>
        <v>0</v>
      </c>
      <c r="DCE68" s="3">
        <f t="shared" si="23"/>
        <v>0</v>
      </c>
      <c r="DCF68" s="3">
        <f t="shared" si="23"/>
        <v>0</v>
      </c>
      <c r="DCG68" s="3">
        <f t="shared" si="23"/>
        <v>0</v>
      </c>
      <c r="DCH68" s="3">
        <f t="shared" si="23"/>
        <v>0</v>
      </c>
      <c r="DCI68" s="3">
        <f t="shared" si="23"/>
        <v>0</v>
      </c>
      <c r="DCJ68" s="3">
        <f t="shared" si="23"/>
        <v>0</v>
      </c>
      <c r="DCK68" s="3">
        <f t="shared" si="23"/>
        <v>0</v>
      </c>
      <c r="DCL68" s="3">
        <f t="shared" si="23"/>
        <v>0</v>
      </c>
      <c r="DCM68" s="3">
        <f t="shared" si="23"/>
        <v>0</v>
      </c>
      <c r="DCN68" s="3">
        <f t="shared" ref="DCN68:DEY68" si="24">SUM(DCN60:DCN66)</f>
        <v>0</v>
      </c>
      <c r="DCO68" s="3">
        <f t="shared" si="24"/>
        <v>0</v>
      </c>
      <c r="DCP68" s="3">
        <f t="shared" si="24"/>
        <v>0</v>
      </c>
      <c r="DCQ68" s="3">
        <f t="shared" si="24"/>
        <v>0</v>
      </c>
      <c r="DCR68" s="3">
        <f t="shared" si="24"/>
        <v>0</v>
      </c>
      <c r="DCS68" s="3">
        <f t="shared" si="24"/>
        <v>0</v>
      </c>
      <c r="DCT68" s="3">
        <f t="shared" si="24"/>
        <v>0</v>
      </c>
      <c r="DCU68" s="3">
        <f t="shared" si="24"/>
        <v>0</v>
      </c>
      <c r="DCV68" s="3">
        <f t="shared" si="24"/>
        <v>0</v>
      </c>
      <c r="DCW68" s="3">
        <f t="shared" si="24"/>
        <v>0</v>
      </c>
      <c r="DCX68" s="3">
        <f t="shared" si="24"/>
        <v>0</v>
      </c>
      <c r="DCY68" s="3">
        <f t="shared" si="24"/>
        <v>0</v>
      </c>
      <c r="DCZ68" s="3">
        <f t="shared" si="24"/>
        <v>0</v>
      </c>
      <c r="DDA68" s="3">
        <f t="shared" si="24"/>
        <v>0</v>
      </c>
      <c r="DDB68" s="3">
        <f t="shared" si="24"/>
        <v>0</v>
      </c>
      <c r="DDC68" s="3">
        <f t="shared" si="24"/>
        <v>0</v>
      </c>
      <c r="DDD68" s="3">
        <f t="shared" si="24"/>
        <v>0</v>
      </c>
      <c r="DDE68" s="3">
        <f t="shared" si="24"/>
        <v>0</v>
      </c>
      <c r="DDF68" s="3">
        <f t="shared" si="24"/>
        <v>0</v>
      </c>
      <c r="DDG68" s="3">
        <f t="shared" si="24"/>
        <v>0</v>
      </c>
      <c r="DDH68" s="3">
        <f t="shared" si="24"/>
        <v>0</v>
      </c>
      <c r="DDI68" s="3">
        <f t="shared" si="24"/>
        <v>0</v>
      </c>
      <c r="DDJ68" s="3">
        <f t="shared" si="24"/>
        <v>0</v>
      </c>
      <c r="DDK68" s="3">
        <f t="shared" si="24"/>
        <v>0</v>
      </c>
      <c r="DDL68" s="3">
        <f t="shared" si="24"/>
        <v>0</v>
      </c>
      <c r="DDM68" s="3">
        <f t="shared" si="24"/>
        <v>0</v>
      </c>
      <c r="DDN68" s="3">
        <f t="shared" si="24"/>
        <v>0</v>
      </c>
      <c r="DDO68" s="3">
        <f t="shared" si="24"/>
        <v>0</v>
      </c>
      <c r="DDP68" s="3">
        <f t="shared" si="24"/>
        <v>0</v>
      </c>
      <c r="DDQ68" s="3">
        <f t="shared" si="24"/>
        <v>0</v>
      </c>
      <c r="DDR68" s="3">
        <f t="shared" si="24"/>
        <v>0</v>
      </c>
      <c r="DDS68" s="3">
        <f t="shared" si="24"/>
        <v>0</v>
      </c>
      <c r="DDT68" s="3">
        <f t="shared" si="24"/>
        <v>0</v>
      </c>
      <c r="DDU68" s="3">
        <f t="shared" si="24"/>
        <v>0</v>
      </c>
      <c r="DDV68" s="3">
        <f t="shared" si="24"/>
        <v>0</v>
      </c>
      <c r="DDW68" s="3">
        <f t="shared" si="24"/>
        <v>0</v>
      </c>
      <c r="DDX68" s="3">
        <f t="shared" si="24"/>
        <v>0</v>
      </c>
      <c r="DDY68" s="3">
        <f t="shared" si="24"/>
        <v>0</v>
      </c>
      <c r="DDZ68" s="3">
        <f t="shared" si="24"/>
        <v>0</v>
      </c>
      <c r="DEA68" s="3">
        <f t="shared" si="24"/>
        <v>0</v>
      </c>
      <c r="DEB68" s="3">
        <f t="shared" si="24"/>
        <v>0</v>
      </c>
      <c r="DEC68" s="3">
        <f t="shared" si="24"/>
        <v>0</v>
      </c>
      <c r="DED68" s="3">
        <f t="shared" si="24"/>
        <v>0</v>
      </c>
      <c r="DEE68" s="3">
        <f t="shared" si="24"/>
        <v>0</v>
      </c>
      <c r="DEF68" s="3">
        <f t="shared" si="24"/>
        <v>0</v>
      </c>
      <c r="DEG68" s="3">
        <f t="shared" si="24"/>
        <v>0</v>
      </c>
      <c r="DEH68" s="3">
        <f t="shared" si="24"/>
        <v>0</v>
      </c>
      <c r="DEI68" s="3">
        <f t="shared" si="24"/>
        <v>0</v>
      </c>
      <c r="DEJ68" s="3">
        <f t="shared" si="24"/>
        <v>0</v>
      </c>
      <c r="DEK68" s="3">
        <f t="shared" si="24"/>
        <v>0</v>
      </c>
      <c r="DEL68" s="3">
        <f t="shared" si="24"/>
        <v>0</v>
      </c>
      <c r="DEM68" s="3">
        <f t="shared" si="24"/>
        <v>0</v>
      </c>
      <c r="DEN68" s="3">
        <f t="shared" si="24"/>
        <v>0</v>
      </c>
      <c r="DEO68" s="3">
        <f t="shared" si="24"/>
        <v>0</v>
      </c>
      <c r="DEP68" s="3">
        <f t="shared" si="24"/>
        <v>0</v>
      </c>
      <c r="DEQ68" s="3">
        <f t="shared" si="24"/>
        <v>0</v>
      </c>
      <c r="DER68" s="3">
        <f t="shared" si="24"/>
        <v>0</v>
      </c>
      <c r="DES68" s="3">
        <f t="shared" si="24"/>
        <v>0</v>
      </c>
      <c r="DET68" s="3">
        <f t="shared" si="24"/>
        <v>0</v>
      </c>
      <c r="DEU68" s="3">
        <f t="shared" si="24"/>
        <v>0</v>
      </c>
      <c r="DEV68" s="3">
        <f t="shared" si="24"/>
        <v>0</v>
      </c>
      <c r="DEW68" s="3">
        <f t="shared" si="24"/>
        <v>0</v>
      </c>
      <c r="DEX68" s="3">
        <f t="shared" si="24"/>
        <v>0</v>
      </c>
      <c r="DEY68" s="3">
        <f t="shared" si="24"/>
        <v>0</v>
      </c>
      <c r="DEZ68" s="3">
        <f t="shared" ref="DEZ68:DHK68" si="25">SUM(DEZ60:DEZ66)</f>
        <v>0</v>
      </c>
      <c r="DFA68" s="3">
        <f t="shared" si="25"/>
        <v>0</v>
      </c>
      <c r="DFB68" s="3">
        <f t="shared" si="25"/>
        <v>0</v>
      </c>
      <c r="DFC68" s="3">
        <f t="shared" si="25"/>
        <v>0</v>
      </c>
      <c r="DFD68" s="3">
        <f t="shared" si="25"/>
        <v>0</v>
      </c>
      <c r="DFE68" s="3">
        <f t="shared" si="25"/>
        <v>0</v>
      </c>
      <c r="DFF68" s="3">
        <f t="shared" si="25"/>
        <v>0</v>
      </c>
      <c r="DFG68" s="3">
        <f t="shared" si="25"/>
        <v>0</v>
      </c>
      <c r="DFH68" s="3">
        <f t="shared" si="25"/>
        <v>0</v>
      </c>
      <c r="DFI68" s="3">
        <f t="shared" si="25"/>
        <v>0</v>
      </c>
      <c r="DFJ68" s="3">
        <f t="shared" si="25"/>
        <v>0</v>
      </c>
      <c r="DFK68" s="3">
        <f t="shared" si="25"/>
        <v>0</v>
      </c>
      <c r="DFL68" s="3">
        <f t="shared" si="25"/>
        <v>0</v>
      </c>
      <c r="DFM68" s="3">
        <f t="shared" si="25"/>
        <v>0</v>
      </c>
      <c r="DFN68" s="3">
        <f t="shared" si="25"/>
        <v>0</v>
      </c>
      <c r="DFO68" s="3">
        <f t="shared" si="25"/>
        <v>0</v>
      </c>
      <c r="DFP68" s="3">
        <f t="shared" si="25"/>
        <v>0</v>
      </c>
      <c r="DFQ68" s="3">
        <f t="shared" si="25"/>
        <v>0</v>
      </c>
      <c r="DFR68" s="3">
        <f t="shared" si="25"/>
        <v>0</v>
      </c>
      <c r="DFS68" s="3">
        <f t="shared" si="25"/>
        <v>0</v>
      </c>
      <c r="DFT68" s="3">
        <f t="shared" si="25"/>
        <v>0</v>
      </c>
      <c r="DFU68" s="3">
        <f t="shared" si="25"/>
        <v>0</v>
      </c>
      <c r="DFV68" s="3">
        <f t="shared" si="25"/>
        <v>0</v>
      </c>
      <c r="DFW68" s="3">
        <f t="shared" si="25"/>
        <v>0</v>
      </c>
      <c r="DFX68" s="3">
        <f t="shared" si="25"/>
        <v>0</v>
      </c>
      <c r="DFY68" s="3">
        <f t="shared" si="25"/>
        <v>0</v>
      </c>
      <c r="DFZ68" s="3">
        <f t="shared" si="25"/>
        <v>0</v>
      </c>
      <c r="DGA68" s="3">
        <f t="shared" si="25"/>
        <v>0</v>
      </c>
      <c r="DGB68" s="3">
        <f t="shared" si="25"/>
        <v>0</v>
      </c>
      <c r="DGC68" s="3">
        <f t="shared" si="25"/>
        <v>0</v>
      </c>
      <c r="DGD68" s="3">
        <f t="shared" si="25"/>
        <v>0</v>
      </c>
      <c r="DGE68" s="3">
        <f t="shared" si="25"/>
        <v>0</v>
      </c>
      <c r="DGF68" s="3">
        <f t="shared" si="25"/>
        <v>0</v>
      </c>
      <c r="DGG68" s="3">
        <f t="shared" si="25"/>
        <v>0</v>
      </c>
      <c r="DGH68" s="3">
        <f t="shared" si="25"/>
        <v>0</v>
      </c>
      <c r="DGI68" s="3">
        <f t="shared" si="25"/>
        <v>0</v>
      </c>
      <c r="DGJ68" s="3">
        <f t="shared" si="25"/>
        <v>0</v>
      </c>
      <c r="DGK68" s="3">
        <f t="shared" si="25"/>
        <v>0</v>
      </c>
      <c r="DGL68" s="3">
        <f t="shared" si="25"/>
        <v>0</v>
      </c>
      <c r="DGM68" s="3">
        <f t="shared" si="25"/>
        <v>0</v>
      </c>
      <c r="DGN68" s="3">
        <f t="shared" si="25"/>
        <v>0</v>
      </c>
      <c r="DGO68" s="3">
        <f t="shared" si="25"/>
        <v>0</v>
      </c>
      <c r="DGP68" s="3">
        <f t="shared" si="25"/>
        <v>0</v>
      </c>
      <c r="DGQ68" s="3">
        <f t="shared" si="25"/>
        <v>0</v>
      </c>
      <c r="DGR68" s="3">
        <f t="shared" si="25"/>
        <v>0</v>
      </c>
      <c r="DGS68" s="3">
        <f t="shared" si="25"/>
        <v>0</v>
      </c>
      <c r="DGT68" s="3">
        <f t="shared" si="25"/>
        <v>0</v>
      </c>
      <c r="DGU68" s="3">
        <f t="shared" si="25"/>
        <v>0</v>
      </c>
      <c r="DGV68" s="3">
        <f t="shared" si="25"/>
        <v>0</v>
      </c>
      <c r="DGW68" s="3">
        <f t="shared" si="25"/>
        <v>0</v>
      </c>
      <c r="DGX68" s="3">
        <f t="shared" si="25"/>
        <v>0</v>
      </c>
      <c r="DGY68" s="3">
        <f t="shared" si="25"/>
        <v>0</v>
      </c>
      <c r="DGZ68" s="3">
        <f t="shared" si="25"/>
        <v>0</v>
      </c>
      <c r="DHA68" s="3">
        <f t="shared" si="25"/>
        <v>0</v>
      </c>
      <c r="DHB68" s="3">
        <f t="shared" si="25"/>
        <v>0</v>
      </c>
      <c r="DHC68" s="3">
        <f t="shared" si="25"/>
        <v>0</v>
      </c>
      <c r="DHD68" s="3">
        <f t="shared" si="25"/>
        <v>0</v>
      </c>
      <c r="DHE68" s="3">
        <f t="shared" si="25"/>
        <v>0</v>
      </c>
      <c r="DHF68" s="3">
        <f t="shared" si="25"/>
        <v>0</v>
      </c>
      <c r="DHG68" s="3">
        <f t="shared" si="25"/>
        <v>0</v>
      </c>
      <c r="DHH68" s="3">
        <f t="shared" si="25"/>
        <v>0</v>
      </c>
      <c r="DHI68" s="3">
        <f t="shared" si="25"/>
        <v>0</v>
      </c>
      <c r="DHJ68" s="3">
        <f t="shared" si="25"/>
        <v>0</v>
      </c>
      <c r="DHK68" s="3">
        <f t="shared" si="25"/>
        <v>0</v>
      </c>
      <c r="DHL68" s="3">
        <f t="shared" ref="DHL68:DJW68" si="26">SUM(DHL60:DHL66)</f>
        <v>0</v>
      </c>
      <c r="DHM68" s="3">
        <f t="shared" si="26"/>
        <v>0</v>
      </c>
      <c r="DHN68" s="3">
        <f t="shared" si="26"/>
        <v>0</v>
      </c>
      <c r="DHO68" s="3">
        <f t="shared" si="26"/>
        <v>0</v>
      </c>
      <c r="DHP68" s="3">
        <f t="shared" si="26"/>
        <v>0</v>
      </c>
      <c r="DHQ68" s="3">
        <f t="shared" si="26"/>
        <v>0</v>
      </c>
      <c r="DHR68" s="3">
        <f t="shared" si="26"/>
        <v>0</v>
      </c>
      <c r="DHS68" s="3">
        <f t="shared" si="26"/>
        <v>0</v>
      </c>
      <c r="DHT68" s="3">
        <f t="shared" si="26"/>
        <v>0</v>
      </c>
      <c r="DHU68" s="3">
        <f t="shared" si="26"/>
        <v>0</v>
      </c>
      <c r="DHV68" s="3">
        <f t="shared" si="26"/>
        <v>0</v>
      </c>
      <c r="DHW68" s="3">
        <f t="shared" si="26"/>
        <v>0</v>
      </c>
      <c r="DHX68" s="3">
        <f t="shared" si="26"/>
        <v>0</v>
      </c>
      <c r="DHY68" s="3">
        <f t="shared" si="26"/>
        <v>0</v>
      </c>
      <c r="DHZ68" s="3">
        <f t="shared" si="26"/>
        <v>0</v>
      </c>
      <c r="DIA68" s="3">
        <f t="shared" si="26"/>
        <v>0</v>
      </c>
      <c r="DIB68" s="3">
        <f t="shared" si="26"/>
        <v>0</v>
      </c>
      <c r="DIC68" s="3">
        <f t="shared" si="26"/>
        <v>0</v>
      </c>
      <c r="DID68" s="3">
        <f t="shared" si="26"/>
        <v>0</v>
      </c>
      <c r="DIE68" s="3">
        <f t="shared" si="26"/>
        <v>0</v>
      </c>
      <c r="DIF68" s="3">
        <f t="shared" si="26"/>
        <v>0</v>
      </c>
      <c r="DIG68" s="3">
        <f t="shared" si="26"/>
        <v>0</v>
      </c>
      <c r="DIH68" s="3">
        <f t="shared" si="26"/>
        <v>0</v>
      </c>
      <c r="DII68" s="3">
        <f t="shared" si="26"/>
        <v>0</v>
      </c>
      <c r="DIJ68" s="3">
        <f t="shared" si="26"/>
        <v>0</v>
      </c>
      <c r="DIK68" s="3">
        <f t="shared" si="26"/>
        <v>0</v>
      </c>
      <c r="DIL68" s="3">
        <f t="shared" si="26"/>
        <v>0</v>
      </c>
      <c r="DIM68" s="3">
        <f t="shared" si="26"/>
        <v>0</v>
      </c>
      <c r="DIN68" s="3">
        <f t="shared" si="26"/>
        <v>0</v>
      </c>
      <c r="DIO68" s="3">
        <f t="shared" si="26"/>
        <v>0</v>
      </c>
      <c r="DIP68" s="3">
        <f t="shared" si="26"/>
        <v>0</v>
      </c>
      <c r="DIQ68" s="3">
        <f t="shared" si="26"/>
        <v>0</v>
      </c>
      <c r="DIR68" s="3">
        <f t="shared" si="26"/>
        <v>0</v>
      </c>
      <c r="DIS68" s="3">
        <f t="shared" si="26"/>
        <v>0</v>
      </c>
      <c r="DIT68" s="3">
        <f t="shared" si="26"/>
        <v>0</v>
      </c>
      <c r="DIU68" s="3">
        <f t="shared" si="26"/>
        <v>0</v>
      </c>
      <c r="DIV68" s="3">
        <f t="shared" si="26"/>
        <v>0</v>
      </c>
      <c r="DIW68" s="3">
        <f t="shared" si="26"/>
        <v>0</v>
      </c>
      <c r="DIX68" s="3">
        <f t="shared" si="26"/>
        <v>0</v>
      </c>
      <c r="DIY68" s="3">
        <f t="shared" si="26"/>
        <v>0</v>
      </c>
      <c r="DIZ68" s="3">
        <f t="shared" si="26"/>
        <v>0</v>
      </c>
      <c r="DJA68" s="3">
        <f t="shared" si="26"/>
        <v>0</v>
      </c>
      <c r="DJB68" s="3">
        <f t="shared" si="26"/>
        <v>0</v>
      </c>
      <c r="DJC68" s="3">
        <f t="shared" si="26"/>
        <v>0</v>
      </c>
      <c r="DJD68" s="3">
        <f t="shared" si="26"/>
        <v>0</v>
      </c>
      <c r="DJE68" s="3">
        <f t="shared" si="26"/>
        <v>0</v>
      </c>
      <c r="DJF68" s="3">
        <f t="shared" si="26"/>
        <v>0</v>
      </c>
      <c r="DJG68" s="3">
        <f t="shared" si="26"/>
        <v>0</v>
      </c>
      <c r="DJH68" s="3">
        <f t="shared" si="26"/>
        <v>0</v>
      </c>
      <c r="DJI68" s="3">
        <f t="shared" si="26"/>
        <v>0</v>
      </c>
      <c r="DJJ68" s="3">
        <f t="shared" si="26"/>
        <v>0</v>
      </c>
      <c r="DJK68" s="3">
        <f t="shared" si="26"/>
        <v>0</v>
      </c>
      <c r="DJL68" s="3">
        <f t="shared" si="26"/>
        <v>0</v>
      </c>
      <c r="DJM68" s="3">
        <f t="shared" si="26"/>
        <v>0</v>
      </c>
      <c r="DJN68" s="3">
        <f t="shared" si="26"/>
        <v>0</v>
      </c>
      <c r="DJO68" s="3">
        <f t="shared" si="26"/>
        <v>0</v>
      </c>
      <c r="DJP68" s="3">
        <f t="shared" si="26"/>
        <v>0</v>
      </c>
      <c r="DJQ68" s="3">
        <f t="shared" si="26"/>
        <v>0</v>
      </c>
      <c r="DJR68" s="3">
        <f t="shared" si="26"/>
        <v>0</v>
      </c>
      <c r="DJS68" s="3">
        <f t="shared" si="26"/>
        <v>0</v>
      </c>
      <c r="DJT68" s="3">
        <f t="shared" si="26"/>
        <v>0</v>
      </c>
      <c r="DJU68" s="3">
        <f t="shared" si="26"/>
        <v>0</v>
      </c>
      <c r="DJV68" s="3">
        <f t="shared" si="26"/>
        <v>0</v>
      </c>
      <c r="DJW68" s="3">
        <f t="shared" si="26"/>
        <v>0</v>
      </c>
      <c r="DJX68" s="3">
        <f t="shared" ref="DJX68:DMI68" si="27">SUM(DJX60:DJX66)</f>
        <v>0</v>
      </c>
      <c r="DJY68" s="3">
        <f t="shared" si="27"/>
        <v>0</v>
      </c>
      <c r="DJZ68" s="3">
        <f t="shared" si="27"/>
        <v>0</v>
      </c>
      <c r="DKA68" s="3">
        <f t="shared" si="27"/>
        <v>0</v>
      </c>
      <c r="DKB68" s="3">
        <f t="shared" si="27"/>
        <v>0</v>
      </c>
      <c r="DKC68" s="3">
        <f t="shared" si="27"/>
        <v>0</v>
      </c>
      <c r="DKD68" s="3">
        <f t="shared" si="27"/>
        <v>0</v>
      </c>
      <c r="DKE68" s="3">
        <f t="shared" si="27"/>
        <v>0</v>
      </c>
      <c r="DKF68" s="3">
        <f t="shared" si="27"/>
        <v>0</v>
      </c>
      <c r="DKG68" s="3">
        <f t="shared" si="27"/>
        <v>0</v>
      </c>
      <c r="DKH68" s="3">
        <f t="shared" si="27"/>
        <v>0</v>
      </c>
      <c r="DKI68" s="3">
        <f t="shared" si="27"/>
        <v>0</v>
      </c>
      <c r="DKJ68" s="3">
        <f t="shared" si="27"/>
        <v>0</v>
      </c>
      <c r="DKK68" s="3">
        <f t="shared" si="27"/>
        <v>0</v>
      </c>
      <c r="DKL68" s="3">
        <f t="shared" si="27"/>
        <v>0</v>
      </c>
      <c r="DKM68" s="3">
        <f t="shared" si="27"/>
        <v>0</v>
      </c>
      <c r="DKN68" s="3">
        <f t="shared" si="27"/>
        <v>0</v>
      </c>
      <c r="DKO68" s="3">
        <f t="shared" si="27"/>
        <v>0</v>
      </c>
      <c r="DKP68" s="3">
        <f t="shared" si="27"/>
        <v>0</v>
      </c>
      <c r="DKQ68" s="3">
        <f t="shared" si="27"/>
        <v>0</v>
      </c>
      <c r="DKR68" s="3">
        <f t="shared" si="27"/>
        <v>0</v>
      </c>
      <c r="DKS68" s="3">
        <f t="shared" si="27"/>
        <v>0</v>
      </c>
      <c r="DKT68" s="3">
        <f t="shared" si="27"/>
        <v>0</v>
      </c>
      <c r="DKU68" s="3">
        <f t="shared" si="27"/>
        <v>0</v>
      </c>
      <c r="DKV68" s="3">
        <f t="shared" si="27"/>
        <v>0</v>
      </c>
      <c r="DKW68" s="3">
        <f t="shared" si="27"/>
        <v>0</v>
      </c>
      <c r="DKX68" s="3">
        <f t="shared" si="27"/>
        <v>0</v>
      </c>
      <c r="DKY68" s="3">
        <f t="shared" si="27"/>
        <v>0</v>
      </c>
      <c r="DKZ68" s="3">
        <f t="shared" si="27"/>
        <v>0</v>
      </c>
      <c r="DLA68" s="3">
        <f t="shared" si="27"/>
        <v>0</v>
      </c>
      <c r="DLB68" s="3">
        <f t="shared" si="27"/>
        <v>0</v>
      </c>
      <c r="DLC68" s="3">
        <f t="shared" si="27"/>
        <v>0</v>
      </c>
      <c r="DLD68" s="3">
        <f t="shared" si="27"/>
        <v>0</v>
      </c>
      <c r="DLE68" s="3">
        <f t="shared" si="27"/>
        <v>0</v>
      </c>
      <c r="DLF68" s="3">
        <f t="shared" si="27"/>
        <v>0</v>
      </c>
      <c r="DLG68" s="3">
        <f t="shared" si="27"/>
        <v>0</v>
      </c>
      <c r="DLH68" s="3">
        <f t="shared" si="27"/>
        <v>0</v>
      </c>
      <c r="DLI68" s="3">
        <f t="shared" si="27"/>
        <v>0</v>
      </c>
      <c r="DLJ68" s="3">
        <f t="shared" si="27"/>
        <v>0</v>
      </c>
      <c r="DLK68" s="3">
        <f t="shared" si="27"/>
        <v>0</v>
      </c>
      <c r="DLL68" s="3">
        <f t="shared" si="27"/>
        <v>0</v>
      </c>
      <c r="DLM68" s="3">
        <f t="shared" si="27"/>
        <v>0</v>
      </c>
      <c r="DLN68" s="3">
        <f t="shared" si="27"/>
        <v>0</v>
      </c>
      <c r="DLO68" s="3">
        <f t="shared" si="27"/>
        <v>0</v>
      </c>
      <c r="DLP68" s="3">
        <f t="shared" si="27"/>
        <v>0</v>
      </c>
      <c r="DLQ68" s="3">
        <f t="shared" si="27"/>
        <v>0</v>
      </c>
      <c r="DLR68" s="3">
        <f t="shared" si="27"/>
        <v>0</v>
      </c>
      <c r="DLS68" s="3">
        <f t="shared" si="27"/>
        <v>0</v>
      </c>
      <c r="DLT68" s="3">
        <f t="shared" si="27"/>
        <v>0</v>
      </c>
      <c r="DLU68" s="3">
        <f t="shared" si="27"/>
        <v>0</v>
      </c>
      <c r="DLV68" s="3">
        <f t="shared" si="27"/>
        <v>0</v>
      </c>
      <c r="DLW68" s="3">
        <f t="shared" si="27"/>
        <v>0</v>
      </c>
      <c r="DLX68" s="3">
        <f t="shared" si="27"/>
        <v>0</v>
      </c>
      <c r="DLY68" s="3">
        <f t="shared" si="27"/>
        <v>0</v>
      </c>
      <c r="DLZ68" s="3">
        <f t="shared" si="27"/>
        <v>0</v>
      </c>
      <c r="DMA68" s="3">
        <f t="shared" si="27"/>
        <v>0</v>
      </c>
      <c r="DMB68" s="3">
        <f t="shared" si="27"/>
        <v>0</v>
      </c>
      <c r="DMC68" s="3">
        <f t="shared" si="27"/>
        <v>0</v>
      </c>
      <c r="DMD68" s="3">
        <f t="shared" si="27"/>
        <v>0</v>
      </c>
      <c r="DME68" s="3">
        <f t="shared" si="27"/>
        <v>0</v>
      </c>
      <c r="DMF68" s="3">
        <f t="shared" si="27"/>
        <v>0</v>
      </c>
      <c r="DMG68" s="3">
        <f t="shared" si="27"/>
        <v>0</v>
      </c>
      <c r="DMH68" s="3">
        <f t="shared" si="27"/>
        <v>0</v>
      </c>
      <c r="DMI68" s="3">
        <f t="shared" si="27"/>
        <v>0</v>
      </c>
      <c r="DMJ68" s="3">
        <f t="shared" ref="DMJ68:DOU68" si="28">SUM(DMJ60:DMJ66)</f>
        <v>0</v>
      </c>
      <c r="DMK68" s="3">
        <f t="shared" si="28"/>
        <v>0</v>
      </c>
      <c r="DML68" s="3">
        <f t="shared" si="28"/>
        <v>0</v>
      </c>
      <c r="DMM68" s="3">
        <f t="shared" si="28"/>
        <v>0</v>
      </c>
      <c r="DMN68" s="3">
        <f t="shared" si="28"/>
        <v>0</v>
      </c>
      <c r="DMO68" s="3">
        <f t="shared" si="28"/>
        <v>0</v>
      </c>
      <c r="DMP68" s="3">
        <f t="shared" si="28"/>
        <v>0</v>
      </c>
      <c r="DMQ68" s="3">
        <f t="shared" si="28"/>
        <v>0</v>
      </c>
      <c r="DMR68" s="3">
        <f t="shared" si="28"/>
        <v>0</v>
      </c>
      <c r="DMS68" s="3">
        <f t="shared" si="28"/>
        <v>0</v>
      </c>
      <c r="DMT68" s="3">
        <f t="shared" si="28"/>
        <v>0</v>
      </c>
      <c r="DMU68" s="3">
        <f t="shared" si="28"/>
        <v>0</v>
      </c>
      <c r="DMV68" s="3">
        <f t="shared" si="28"/>
        <v>0</v>
      </c>
      <c r="DMW68" s="3">
        <f t="shared" si="28"/>
        <v>0</v>
      </c>
      <c r="DMX68" s="3">
        <f t="shared" si="28"/>
        <v>0</v>
      </c>
      <c r="DMY68" s="3">
        <f t="shared" si="28"/>
        <v>0</v>
      </c>
      <c r="DMZ68" s="3">
        <f t="shared" si="28"/>
        <v>0</v>
      </c>
      <c r="DNA68" s="3">
        <f t="shared" si="28"/>
        <v>0</v>
      </c>
      <c r="DNB68" s="3">
        <f t="shared" si="28"/>
        <v>0</v>
      </c>
      <c r="DNC68" s="3">
        <f t="shared" si="28"/>
        <v>0</v>
      </c>
      <c r="DND68" s="3">
        <f t="shared" si="28"/>
        <v>0</v>
      </c>
      <c r="DNE68" s="3">
        <f t="shared" si="28"/>
        <v>0</v>
      </c>
      <c r="DNF68" s="3">
        <f t="shared" si="28"/>
        <v>0</v>
      </c>
      <c r="DNG68" s="3">
        <f t="shared" si="28"/>
        <v>0</v>
      </c>
      <c r="DNH68" s="3">
        <f t="shared" si="28"/>
        <v>0</v>
      </c>
      <c r="DNI68" s="3">
        <f t="shared" si="28"/>
        <v>0</v>
      </c>
      <c r="DNJ68" s="3">
        <f t="shared" si="28"/>
        <v>0</v>
      </c>
      <c r="DNK68" s="3">
        <f t="shared" si="28"/>
        <v>0</v>
      </c>
      <c r="DNL68" s="3">
        <f t="shared" si="28"/>
        <v>0</v>
      </c>
      <c r="DNM68" s="3">
        <f t="shared" si="28"/>
        <v>0</v>
      </c>
      <c r="DNN68" s="3">
        <f t="shared" si="28"/>
        <v>0</v>
      </c>
      <c r="DNO68" s="3">
        <f t="shared" si="28"/>
        <v>0</v>
      </c>
      <c r="DNP68" s="3">
        <f t="shared" si="28"/>
        <v>0</v>
      </c>
      <c r="DNQ68" s="3">
        <f t="shared" si="28"/>
        <v>0</v>
      </c>
      <c r="DNR68" s="3">
        <f t="shared" si="28"/>
        <v>0</v>
      </c>
      <c r="DNS68" s="3">
        <f t="shared" si="28"/>
        <v>0</v>
      </c>
      <c r="DNT68" s="3">
        <f t="shared" si="28"/>
        <v>0</v>
      </c>
      <c r="DNU68" s="3">
        <f t="shared" si="28"/>
        <v>0</v>
      </c>
      <c r="DNV68" s="3">
        <f t="shared" si="28"/>
        <v>0</v>
      </c>
      <c r="DNW68" s="3">
        <f t="shared" si="28"/>
        <v>0</v>
      </c>
      <c r="DNX68" s="3">
        <f t="shared" si="28"/>
        <v>0</v>
      </c>
      <c r="DNY68" s="3">
        <f t="shared" si="28"/>
        <v>0</v>
      </c>
      <c r="DNZ68" s="3">
        <f t="shared" si="28"/>
        <v>0</v>
      </c>
      <c r="DOA68" s="3">
        <f t="shared" si="28"/>
        <v>0</v>
      </c>
      <c r="DOB68" s="3">
        <f t="shared" si="28"/>
        <v>0</v>
      </c>
      <c r="DOC68" s="3">
        <f t="shared" si="28"/>
        <v>0</v>
      </c>
      <c r="DOD68" s="3">
        <f t="shared" si="28"/>
        <v>0</v>
      </c>
      <c r="DOE68" s="3">
        <f t="shared" si="28"/>
        <v>0</v>
      </c>
      <c r="DOF68" s="3">
        <f t="shared" si="28"/>
        <v>0</v>
      </c>
      <c r="DOG68" s="3">
        <f t="shared" si="28"/>
        <v>0</v>
      </c>
      <c r="DOH68" s="3">
        <f t="shared" si="28"/>
        <v>0</v>
      </c>
      <c r="DOI68" s="3">
        <f t="shared" si="28"/>
        <v>0</v>
      </c>
      <c r="DOJ68" s="3">
        <f t="shared" si="28"/>
        <v>0</v>
      </c>
      <c r="DOK68" s="3">
        <f t="shared" si="28"/>
        <v>0</v>
      </c>
      <c r="DOL68" s="3">
        <f t="shared" si="28"/>
        <v>0</v>
      </c>
      <c r="DOM68" s="3">
        <f t="shared" si="28"/>
        <v>0</v>
      </c>
      <c r="DON68" s="3">
        <f t="shared" si="28"/>
        <v>0</v>
      </c>
      <c r="DOO68" s="3">
        <f t="shared" si="28"/>
        <v>0</v>
      </c>
      <c r="DOP68" s="3">
        <f t="shared" si="28"/>
        <v>0</v>
      </c>
      <c r="DOQ68" s="3">
        <f t="shared" si="28"/>
        <v>0</v>
      </c>
      <c r="DOR68" s="3">
        <f t="shared" si="28"/>
        <v>0</v>
      </c>
      <c r="DOS68" s="3">
        <f t="shared" si="28"/>
        <v>0</v>
      </c>
      <c r="DOT68" s="3">
        <f t="shared" si="28"/>
        <v>0</v>
      </c>
      <c r="DOU68" s="3">
        <f t="shared" si="28"/>
        <v>0</v>
      </c>
      <c r="DOV68" s="3">
        <f t="shared" ref="DOV68:DRG68" si="29">SUM(DOV60:DOV66)</f>
        <v>0</v>
      </c>
      <c r="DOW68" s="3">
        <f t="shared" si="29"/>
        <v>0</v>
      </c>
      <c r="DOX68" s="3">
        <f t="shared" si="29"/>
        <v>0</v>
      </c>
      <c r="DOY68" s="3">
        <f t="shared" si="29"/>
        <v>0</v>
      </c>
      <c r="DOZ68" s="3">
        <f t="shared" si="29"/>
        <v>0</v>
      </c>
      <c r="DPA68" s="3">
        <f t="shared" si="29"/>
        <v>0</v>
      </c>
      <c r="DPB68" s="3">
        <f t="shared" si="29"/>
        <v>0</v>
      </c>
      <c r="DPC68" s="3">
        <f t="shared" si="29"/>
        <v>0</v>
      </c>
      <c r="DPD68" s="3">
        <f t="shared" si="29"/>
        <v>0</v>
      </c>
      <c r="DPE68" s="3">
        <f t="shared" si="29"/>
        <v>0</v>
      </c>
      <c r="DPF68" s="3">
        <f t="shared" si="29"/>
        <v>0</v>
      </c>
      <c r="DPG68" s="3">
        <f t="shared" si="29"/>
        <v>0</v>
      </c>
      <c r="DPH68" s="3">
        <f t="shared" si="29"/>
        <v>0</v>
      </c>
      <c r="DPI68" s="3">
        <f t="shared" si="29"/>
        <v>0</v>
      </c>
      <c r="DPJ68" s="3">
        <f t="shared" si="29"/>
        <v>0</v>
      </c>
      <c r="DPK68" s="3">
        <f t="shared" si="29"/>
        <v>0</v>
      </c>
      <c r="DPL68" s="3">
        <f t="shared" si="29"/>
        <v>0</v>
      </c>
      <c r="DPM68" s="3">
        <f t="shared" si="29"/>
        <v>0</v>
      </c>
      <c r="DPN68" s="3">
        <f t="shared" si="29"/>
        <v>0</v>
      </c>
      <c r="DPO68" s="3">
        <f t="shared" si="29"/>
        <v>0</v>
      </c>
      <c r="DPP68" s="3">
        <f t="shared" si="29"/>
        <v>0</v>
      </c>
      <c r="DPQ68" s="3">
        <f t="shared" si="29"/>
        <v>0</v>
      </c>
      <c r="DPR68" s="3">
        <f t="shared" si="29"/>
        <v>0</v>
      </c>
      <c r="DPS68" s="3">
        <f t="shared" si="29"/>
        <v>0</v>
      </c>
      <c r="DPT68" s="3">
        <f t="shared" si="29"/>
        <v>0</v>
      </c>
      <c r="DPU68" s="3">
        <f t="shared" si="29"/>
        <v>0</v>
      </c>
      <c r="DPV68" s="3">
        <f t="shared" si="29"/>
        <v>0</v>
      </c>
      <c r="DPW68" s="3">
        <f t="shared" si="29"/>
        <v>0</v>
      </c>
      <c r="DPX68" s="3">
        <f t="shared" si="29"/>
        <v>0</v>
      </c>
      <c r="DPY68" s="3">
        <f t="shared" si="29"/>
        <v>0</v>
      </c>
      <c r="DPZ68" s="3">
        <f t="shared" si="29"/>
        <v>0</v>
      </c>
      <c r="DQA68" s="3">
        <f t="shared" si="29"/>
        <v>0</v>
      </c>
      <c r="DQB68" s="3">
        <f t="shared" si="29"/>
        <v>0</v>
      </c>
      <c r="DQC68" s="3">
        <f t="shared" si="29"/>
        <v>0</v>
      </c>
      <c r="DQD68" s="3">
        <f t="shared" si="29"/>
        <v>0</v>
      </c>
      <c r="DQE68" s="3">
        <f t="shared" si="29"/>
        <v>0</v>
      </c>
      <c r="DQF68" s="3">
        <f t="shared" si="29"/>
        <v>0</v>
      </c>
      <c r="DQG68" s="3">
        <f t="shared" si="29"/>
        <v>0</v>
      </c>
      <c r="DQH68" s="3">
        <f t="shared" si="29"/>
        <v>0</v>
      </c>
      <c r="DQI68" s="3">
        <f t="shared" si="29"/>
        <v>0</v>
      </c>
      <c r="DQJ68" s="3">
        <f t="shared" si="29"/>
        <v>0</v>
      </c>
      <c r="DQK68" s="3">
        <f t="shared" si="29"/>
        <v>0</v>
      </c>
      <c r="DQL68" s="3">
        <f t="shared" si="29"/>
        <v>0</v>
      </c>
      <c r="DQM68" s="3">
        <f t="shared" si="29"/>
        <v>0</v>
      </c>
      <c r="DQN68" s="3">
        <f t="shared" si="29"/>
        <v>0</v>
      </c>
      <c r="DQO68" s="3">
        <f t="shared" si="29"/>
        <v>0</v>
      </c>
      <c r="DQP68" s="3">
        <f t="shared" si="29"/>
        <v>0</v>
      </c>
      <c r="DQQ68" s="3">
        <f t="shared" si="29"/>
        <v>0</v>
      </c>
      <c r="DQR68" s="3">
        <f t="shared" si="29"/>
        <v>0</v>
      </c>
      <c r="DQS68" s="3">
        <f t="shared" si="29"/>
        <v>0</v>
      </c>
      <c r="DQT68" s="3">
        <f t="shared" si="29"/>
        <v>0</v>
      </c>
      <c r="DQU68" s="3">
        <f t="shared" si="29"/>
        <v>0</v>
      </c>
      <c r="DQV68" s="3">
        <f t="shared" si="29"/>
        <v>0</v>
      </c>
      <c r="DQW68" s="3">
        <f t="shared" si="29"/>
        <v>0</v>
      </c>
      <c r="DQX68" s="3">
        <f t="shared" si="29"/>
        <v>0</v>
      </c>
      <c r="DQY68" s="3">
        <f t="shared" si="29"/>
        <v>0</v>
      </c>
      <c r="DQZ68" s="3">
        <f t="shared" si="29"/>
        <v>0</v>
      </c>
      <c r="DRA68" s="3">
        <f t="shared" si="29"/>
        <v>0</v>
      </c>
      <c r="DRB68" s="3">
        <f t="shared" si="29"/>
        <v>0</v>
      </c>
      <c r="DRC68" s="3">
        <f t="shared" si="29"/>
        <v>0</v>
      </c>
      <c r="DRD68" s="3">
        <f t="shared" si="29"/>
        <v>0</v>
      </c>
      <c r="DRE68" s="3">
        <f t="shared" si="29"/>
        <v>0</v>
      </c>
      <c r="DRF68" s="3">
        <f t="shared" si="29"/>
        <v>0</v>
      </c>
      <c r="DRG68" s="3">
        <f t="shared" si="29"/>
        <v>0</v>
      </c>
      <c r="DRH68" s="3">
        <f t="shared" ref="DRH68:DTS68" si="30">SUM(DRH60:DRH66)</f>
        <v>0</v>
      </c>
      <c r="DRI68" s="3">
        <f t="shared" si="30"/>
        <v>0</v>
      </c>
      <c r="DRJ68" s="3">
        <f t="shared" si="30"/>
        <v>0</v>
      </c>
      <c r="DRK68" s="3">
        <f t="shared" si="30"/>
        <v>0</v>
      </c>
      <c r="DRL68" s="3">
        <f t="shared" si="30"/>
        <v>0</v>
      </c>
      <c r="DRM68" s="3">
        <f t="shared" si="30"/>
        <v>0</v>
      </c>
      <c r="DRN68" s="3">
        <f t="shared" si="30"/>
        <v>0</v>
      </c>
      <c r="DRO68" s="3">
        <f t="shared" si="30"/>
        <v>0</v>
      </c>
      <c r="DRP68" s="3">
        <f t="shared" si="30"/>
        <v>0</v>
      </c>
      <c r="DRQ68" s="3">
        <f t="shared" si="30"/>
        <v>0</v>
      </c>
      <c r="DRR68" s="3">
        <f t="shared" si="30"/>
        <v>0</v>
      </c>
      <c r="DRS68" s="3">
        <f t="shared" si="30"/>
        <v>0</v>
      </c>
      <c r="DRT68" s="3">
        <f t="shared" si="30"/>
        <v>0</v>
      </c>
      <c r="DRU68" s="3">
        <f t="shared" si="30"/>
        <v>0</v>
      </c>
      <c r="DRV68" s="3">
        <f t="shared" si="30"/>
        <v>0</v>
      </c>
      <c r="DRW68" s="3">
        <f t="shared" si="30"/>
        <v>0</v>
      </c>
      <c r="DRX68" s="3">
        <f t="shared" si="30"/>
        <v>0</v>
      </c>
      <c r="DRY68" s="3">
        <f t="shared" si="30"/>
        <v>0</v>
      </c>
      <c r="DRZ68" s="3">
        <f t="shared" si="30"/>
        <v>0</v>
      </c>
      <c r="DSA68" s="3">
        <f t="shared" si="30"/>
        <v>0</v>
      </c>
      <c r="DSB68" s="3">
        <f t="shared" si="30"/>
        <v>0</v>
      </c>
      <c r="DSC68" s="3">
        <f t="shared" si="30"/>
        <v>0</v>
      </c>
      <c r="DSD68" s="3">
        <f t="shared" si="30"/>
        <v>0</v>
      </c>
      <c r="DSE68" s="3">
        <f t="shared" si="30"/>
        <v>0</v>
      </c>
      <c r="DSF68" s="3">
        <f t="shared" si="30"/>
        <v>0</v>
      </c>
      <c r="DSG68" s="3">
        <f t="shared" si="30"/>
        <v>0</v>
      </c>
      <c r="DSH68" s="3">
        <f t="shared" si="30"/>
        <v>0</v>
      </c>
      <c r="DSI68" s="3">
        <f t="shared" si="30"/>
        <v>0</v>
      </c>
      <c r="DSJ68" s="3">
        <f t="shared" si="30"/>
        <v>0</v>
      </c>
      <c r="DSK68" s="3">
        <f t="shared" si="30"/>
        <v>0</v>
      </c>
      <c r="DSL68" s="3">
        <f t="shared" si="30"/>
        <v>0</v>
      </c>
      <c r="DSM68" s="3">
        <f t="shared" si="30"/>
        <v>0</v>
      </c>
      <c r="DSN68" s="3">
        <f t="shared" si="30"/>
        <v>0</v>
      </c>
      <c r="DSO68" s="3">
        <f t="shared" si="30"/>
        <v>0</v>
      </c>
      <c r="DSP68" s="3">
        <f t="shared" si="30"/>
        <v>0</v>
      </c>
      <c r="DSQ68" s="3">
        <f t="shared" si="30"/>
        <v>0</v>
      </c>
      <c r="DSR68" s="3">
        <f t="shared" si="30"/>
        <v>0</v>
      </c>
      <c r="DSS68" s="3">
        <f t="shared" si="30"/>
        <v>0</v>
      </c>
      <c r="DST68" s="3">
        <f t="shared" si="30"/>
        <v>0</v>
      </c>
      <c r="DSU68" s="3">
        <f t="shared" si="30"/>
        <v>0</v>
      </c>
      <c r="DSV68" s="3">
        <f t="shared" si="30"/>
        <v>0</v>
      </c>
      <c r="DSW68" s="3">
        <f t="shared" si="30"/>
        <v>0</v>
      </c>
      <c r="DSX68" s="3">
        <f t="shared" si="30"/>
        <v>0</v>
      </c>
      <c r="DSY68" s="3">
        <f t="shared" si="30"/>
        <v>0</v>
      </c>
      <c r="DSZ68" s="3">
        <f t="shared" si="30"/>
        <v>0</v>
      </c>
      <c r="DTA68" s="3">
        <f t="shared" si="30"/>
        <v>0</v>
      </c>
      <c r="DTB68" s="3">
        <f t="shared" si="30"/>
        <v>0</v>
      </c>
      <c r="DTC68" s="3">
        <f t="shared" si="30"/>
        <v>0</v>
      </c>
      <c r="DTD68" s="3">
        <f t="shared" si="30"/>
        <v>0</v>
      </c>
      <c r="DTE68" s="3">
        <f t="shared" si="30"/>
        <v>0</v>
      </c>
      <c r="DTF68" s="3">
        <f t="shared" si="30"/>
        <v>0</v>
      </c>
      <c r="DTG68" s="3">
        <f t="shared" si="30"/>
        <v>0</v>
      </c>
      <c r="DTH68" s="3">
        <f t="shared" si="30"/>
        <v>0</v>
      </c>
      <c r="DTI68" s="3">
        <f t="shared" si="30"/>
        <v>0</v>
      </c>
      <c r="DTJ68" s="3">
        <f t="shared" si="30"/>
        <v>0</v>
      </c>
      <c r="DTK68" s="3">
        <f t="shared" si="30"/>
        <v>0</v>
      </c>
      <c r="DTL68" s="3">
        <f t="shared" si="30"/>
        <v>0</v>
      </c>
      <c r="DTM68" s="3">
        <f t="shared" si="30"/>
        <v>0</v>
      </c>
      <c r="DTN68" s="3">
        <f t="shared" si="30"/>
        <v>0</v>
      </c>
      <c r="DTO68" s="3">
        <f t="shared" si="30"/>
        <v>0</v>
      </c>
      <c r="DTP68" s="3">
        <f t="shared" si="30"/>
        <v>0</v>
      </c>
      <c r="DTQ68" s="3">
        <f t="shared" si="30"/>
        <v>0</v>
      </c>
      <c r="DTR68" s="3">
        <f t="shared" si="30"/>
        <v>0</v>
      </c>
      <c r="DTS68" s="3">
        <f t="shared" si="30"/>
        <v>0</v>
      </c>
      <c r="DTT68" s="3">
        <f t="shared" ref="DTT68:DWE68" si="31">SUM(DTT60:DTT66)</f>
        <v>0</v>
      </c>
      <c r="DTU68" s="3">
        <f t="shared" si="31"/>
        <v>0</v>
      </c>
      <c r="DTV68" s="3">
        <f t="shared" si="31"/>
        <v>0</v>
      </c>
      <c r="DTW68" s="3">
        <f t="shared" si="31"/>
        <v>0</v>
      </c>
      <c r="DTX68" s="3">
        <f t="shared" si="31"/>
        <v>0</v>
      </c>
      <c r="DTY68" s="3">
        <f t="shared" si="31"/>
        <v>0</v>
      </c>
      <c r="DTZ68" s="3">
        <f t="shared" si="31"/>
        <v>0</v>
      </c>
      <c r="DUA68" s="3">
        <f t="shared" si="31"/>
        <v>0</v>
      </c>
      <c r="DUB68" s="3">
        <f t="shared" si="31"/>
        <v>0</v>
      </c>
      <c r="DUC68" s="3">
        <f t="shared" si="31"/>
        <v>0</v>
      </c>
      <c r="DUD68" s="3">
        <f t="shared" si="31"/>
        <v>0</v>
      </c>
      <c r="DUE68" s="3">
        <f t="shared" si="31"/>
        <v>0</v>
      </c>
      <c r="DUF68" s="3">
        <f t="shared" si="31"/>
        <v>0</v>
      </c>
      <c r="DUG68" s="3">
        <f t="shared" si="31"/>
        <v>0</v>
      </c>
      <c r="DUH68" s="3">
        <f t="shared" si="31"/>
        <v>0</v>
      </c>
      <c r="DUI68" s="3">
        <f t="shared" si="31"/>
        <v>0</v>
      </c>
      <c r="DUJ68" s="3">
        <f t="shared" si="31"/>
        <v>0</v>
      </c>
      <c r="DUK68" s="3">
        <f t="shared" si="31"/>
        <v>0</v>
      </c>
      <c r="DUL68" s="3">
        <f t="shared" si="31"/>
        <v>0</v>
      </c>
      <c r="DUM68" s="3">
        <f t="shared" si="31"/>
        <v>0</v>
      </c>
      <c r="DUN68" s="3">
        <f t="shared" si="31"/>
        <v>0</v>
      </c>
      <c r="DUO68" s="3">
        <f t="shared" si="31"/>
        <v>0</v>
      </c>
      <c r="DUP68" s="3">
        <f t="shared" si="31"/>
        <v>0</v>
      </c>
      <c r="DUQ68" s="3">
        <f t="shared" si="31"/>
        <v>0</v>
      </c>
      <c r="DUR68" s="3">
        <f t="shared" si="31"/>
        <v>0</v>
      </c>
      <c r="DUS68" s="3">
        <f t="shared" si="31"/>
        <v>0</v>
      </c>
      <c r="DUT68" s="3">
        <f t="shared" si="31"/>
        <v>0</v>
      </c>
      <c r="DUU68" s="3">
        <f t="shared" si="31"/>
        <v>0</v>
      </c>
      <c r="DUV68" s="3">
        <f t="shared" si="31"/>
        <v>0</v>
      </c>
      <c r="DUW68" s="3">
        <f t="shared" si="31"/>
        <v>0</v>
      </c>
      <c r="DUX68" s="3">
        <f t="shared" si="31"/>
        <v>0</v>
      </c>
      <c r="DUY68" s="3">
        <f t="shared" si="31"/>
        <v>0</v>
      </c>
      <c r="DUZ68" s="3">
        <f t="shared" si="31"/>
        <v>0</v>
      </c>
      <c r="DVA68" s="3">
        <f t="shared" si="31"/>
        <v>0</v>
      </c>
      <c r="DVB68" s="3">
        <f t="shared" si="31"/>
        <v>0</v>
      </c>
      <c r="DVC68" s="3">
        <f t="shared" si="31"/>
        <v>0</v>
      </c>
      <c r="DVD68" s="3">
        <f t="shared" si="31"/>
        <v>0</v>
      </c>
      <c r="DVE68" s="3">
        <f t="shared" si="31"/>
        <v>0</v>
      </c>
      <c r="DVF68" s="3">
        <f t="shared" si="31"/>
        <v>0</v>
      </c>
      <c r="DVG68" s="3">
        <f t="shared" si="31"/>
        <v>0</v>
      </c>
      <c r="DVH68" s="3">
        <f t="shared" si="31"/>
        <v>0</v>
      </c>
      <c r="DVI68" s="3">
        <f t="shared" si="31"/>
        <v>0</v>
      </c>
      <c r="DVJ68" s="3">
        <f t="shared" si="31"/>
        <v>0</v>
      </c>
      <c r="DVK68" s="3">
        <f t="shared" si="31"/>
        <v>0</v>
      </c>
      <c r="DVL68" s="3">
        <f t="shared" si="31"/>
        <v>0</v>
      </c>
      <c r="DVM68" s="3">
        <f t="shared" si="31"/>
        <v>0</v>
      </c>
      <c r="DVN68" s="3">
        <f t="shared" si="31"/>
        <v>0</v>
      </c>
      <c r="DVO68" s="3">
        <f t="shared" si="31"/>
        <v>0</v>
      </c>
      <c r="DVP68" s="3">
        <f t="shared" si="31"/>
        <v>0</v>
      </c>
      <c r="DVQ68" s="3">
        <f t="shared" si="31"/>
        <v>0</v>
      </c>
      <c r="DVR68" s="3">
        <f t="shared" si="31"/>
        <v>0</v>
      </c>
      <c r="DVS68" s="3">
        <f t="shared" si="31"/>
        <v>0</v>
      </c>
      <c r="DVT68" s="3">
        <f t="shared" si="31"/>
        <v>0</v>
      </c>
      <c r="DVU68" s="3">
        <f t="shared" si="31"/>
        <v>0</v>
      </c>
      <c r="DVV68" s="3">
        <f t="shared" si="31"/>
        <v>0</v>
      </c>
      <c r="DVW68" s="3">
        <f t="shared" si="31"/>
        <v>0</v>
      </c>
      <c r="DVX68" s="3">
        <f t="shared" si="31"/>
        <v>0</v>
      </c>
      <c r="DVY68" s="3">
        <f t="shared" si="31"/>
        <v>0</v>
      </c>
      <c r="DVZ68" s="3">
        <f t="shared" si="31"/>
        <v>0</v>
      </c>
      <c r="DWA68" s="3">
        <f t="shared" si="31"/>
        <v>0</v>
      </c>
      <c r="DWB68" s="3">
        <f t="shared" si="31"/>
        <v>0</v>
      </c>
      <c r="DWC68" s="3">
        <f t="shared" si="31"/>
        <v>0</v>
      </c>
      <c r="DWD68" s="3">
        <f t="shared" si="31"/>
        <v>0</v>
      </c>
      <c r="DWE68" s="3">
        <f t="shared" si="31"/>
        <v>0</v>
      </c>
      <c r="DWF68" s="3">
        <f t="shared" ref="DWF68:DYQ68" si="32">SUM(DWF60:DWF66)</f>
        <v>0</v>
      </c>
      <c r="DWG68" s="3">
        <f t="shared" si="32"/>
        <v>0</v>
      </c>
      <c r="DWH68" s="3">
        <f t="shared" si="32"/>
        <v>0</v>
      </c>
      <c r="DWI68" s="3">
        <f t="shared" si="32"/>
        <v>0</v>
      </c>
      <c r="DWJ68" s="3">
        <f t="shared" si="32"/>
        <v>0</v>
      </c>
      <c r="DWK68" s="3">
        <f t="shared" si="32"/>
        <v>0</v>
      </c>
      <c r="DWL68" s="3">
        <f t="shared" si="32"/>
        <v>0</v>
      </c>
      <c r="DWM68" s="3">
        <f t="shared" si="32"/>
        <v>0</v>
      </c>
      <c r="DWN68" s="3">
        <f t="shared" si="32"/>
        <v>0</v>
      </c>
      <c r="DWO68" s="3">
        <f t="shared" si="32"/>
        <v>0</v>
      </c>
      <c r="DWP68" s="3">
        <f t="shared" si="32"/>
        <v>0</v>
      </c>
      <c r="DWQ68" s="3">
        <f t="shared" si="32"/>
        <v>0</v>
      </c>
      <c r="DWR68" s="3">
        <f t="shared" si="32"/>
        <v>0</v>
      </c>
      <c r="DWS68" s="3">
        <f t="shared" si="32"/>
        <v>0</v>
      </c>
      <c r="DWT68" s="3">
        <f t="shared" si="32"/>
        <v>0</v>
      </c>
      <c r="DWU68" s="3">
        <f t="shared" si="32"/>
        <v>0</v>
      </c>
      <c r="DWV68" s="3">
        <f t="shared" si="32"/>
        <v>0</v>
      </c>
      <c r="DWW68" s="3">
        <f t="shared" si="32"/>
        <v>0</v>
      </c>
      <c r="DWX68" s="3">
        <f t="shared" si="32"/>
        <v>0</v>
      </c>
      <c r="DWY68" s="3">
        <f t="shared" si="32"/>
        <v>0</v>
      </c>
      <c r="DWZ68" s="3">
        <f t="shared" si="32"/>
        <v>0</v>
      </c>
      <c r="DXA68" s="3">
        <f t="shared" si="32"/>
        <v>0</v>
      </c>
      <c r="DXB68" s="3">
        <f t="shared" si="32"/>
        <v>0</v>
      </c>
      <c r="DXC68" s="3">
        <f t="shared" si="32"/>
        <v>0</v>
      </c>
      <c r="DXD68" s="3">
        <f t="shared" si="32"/>
        <v>0</v>
      </c>
      <c r="DXE68" s="3">
        <f t="shared" si="32"/>
        <v>0</v>
      </c>
      <c r="DXF68" s="3">
        <f t="shared" si="32"/>
        <v>0</v>
      </c>
      <c r="DXG68" s="3">
        <f t="shared" si="32"/>
        <v>0</v>
      </c>
      <c r="DXH68" s="3">
        <f t="shared" si="32"/>
        <v>0</v>
      </c>
      <c r="DXI68" s="3">
        <f t="shared" si="32"/>
        <v>0</v>
      </c>
      <c r="DXJ68" s="3">
        <f t="shared" si="32"/>
        <v>0</v>
      </c>
      <c r="DXK68" s="3">
        <f t="shared" si="32"/>
        <v>0</v>
      </c>
      <c r="DXL68" s="3">
        <f t="shared" si="32"/>
        <v>0</v>
      </c>
      <c r="DXM68" s="3">
        <f t="shared" si="32"/>
        <v>0</v>
      </c>
      <c r="DXN68" s="3">
        <f t="shared" si="32"/>
        <v>0</v>
      </c>
      <c r="DXO68" s="3">
        <f t="shared" si="32"/>
        <v>0</v>
      </c>
      <c r="DXP68" s="3">
        <f t="shared" si="32"/>
        <v>0</v>
      </c>
      <c r="DXQ68" s="3">
        <f t="shared" si="32"/>
        <v>0</v>
      </c>
      <c r="DXR68" s="3">
        <f t="shared" si="32"/>
        <v>0</v>
      </c>
      <c r="DXS68" s="3">
        <f t="shared" si="32"/>
        <v>0</v>
      </c>
      <c r="DXT68" s="3">
        <f t="shared" si="32"/>
        <v>0</v>
      </c>
      <c r="DXU68" s="3">
        <f t="shared" si="32"/>
        <v>0</v>
      </c>
      <c r="DXV68" s="3">
        <f t="shared" si="32"/>
        <v>0</v>
      </c>
      <c r="DXW68" s="3">
        <f t="shared" si="32"/>
        <v>0</v>
      </c>
      <c r="DXX68" s="3">
        <f t="shared" si="32"/>
        <v>0</v>
      </c>
      <c r="DXY68" s="3">
        <f t="shared" si="32"/>
        <v>0</v>
      </c>
      <c r="DXZ68" s="3">
        <f t="shared" si="32"/>
        <v>0</v>
      </c>
      <c r="DYA68" s="3">
        <f t="shared" si="32"/>
        <v>0</v>
      </c>
      <c r="DYB68" s="3">
        <f t="shared" si="32"/>
        <v>0</v>
      </c>
      <c r="DYC68" s="3">
        <f t="shared" si="32"/>
        <v>0</v>
      </c>
      <c r="DYD68" s="3">
        <f t="shared" si="32"/>
        <v>0</v>
      </c>
      <c r="DYE68" s="3">
        <f t="shared" si="32"/>
        <v>0</v>
      </c>
      <c r="DYF68" s="3">
        <f t="shared" si="32"/>
        <v>0</v>
      </c>
      <c r="DYG68" s="3">
        <f t="shared" si="32"/>
        <v>0</v>
      </c>
      <c r="DYH68" s="3">
        <f t="shared" si="32"/>
        <v>0</v>
      </c>
      <c r="DYI68" s="3">
        <f t="shared" si="32"/>
        <v>0</v>
      </c>
      <c r="DYJ68" s="3">
        <f t="shared" si="32"/>
        <v>0</v>
      </c>
      <c r="DYK68" s="3">
        <f t="shared" si="32"/>
        <v>0</v>
      </c>
      <c r="DYL68" s="3">
        <f t="shared" si="32"/>
        <v>0</v>
      </c>
      <c r="DYM68" s="3">
        <f t="shared" si="32"/>
        <v>0</v>
      </c>
      <c r="DYN68" s="3">
        <f t="shared" si="32"/>
        <v>0</v>
      </c>
      <c r="DYO68" s="3">
        <f t="shared" si="32"/>
        <v>0</v>
      </c>
      <c r="DYP68" s="3">
        <f t="shared" si="32"/>
        <v>0</v>
      </c>
      <c r="DYQ68" s="3">
        <f t="shared" si="32"/>
        <v>0</v>
      </c>
      <c r="DYR68" s="3">
        <f t="shared" ref="DYR68:EBC68" si="33">SUM(DYR60:DYR66)</f>
        <v>0</v>
      </c>
      <c r="DYS68" s="3">
        <f t="shared" si="33"/>
        <v>0</v>
      </c>
      <c r="DYT68" s="3">
        <f t="shared" si="33"/>
        <v>0</v>
      </c>
      <c r="DYU68" s="3">
        <f t="shared" si="33"/>
        <v>0</v>
      </c>
      <c r="DYV68" s="3">
        <f t="shared" si="33"/>
        <v>0</v>
      </c>
      <c r="DYW68" s="3">
        <f t="shared" si="33"/>
        <v>0</v>
      </c>
      <c r="DYX68" s="3">
        <f t="shared" si="33"/>
        <v>0</v>
      </c>
      <c r="DYY68" s="3">
        <f t="shared" si="33"/>
        <v>0</v>
      </c>
      <c r="DYZ68" s="3">
        <f t="shared" si="33"/>
        <v>0</v>
      </c>
      <c r="DZA68" s="3">
        <f t="shared" si="33"/>
        <v>0</v>
      </c>
      <c r="DZB68" s="3">
        <f t="shared" si="33"/>
        <v>0</v>
      </c>
      <c r="DZC68" s="3">
        <f t="shared" si="33"/>
        <v>0</v>
      </c>
      <c r="DZD68" s="3">
        <f t="shared" si="33"/>
        <v>0</v>
      </c>
      <c r="DZE68" s="3">
        <f t="shared" si="33"/>
        <v>0</v>
      </c>
      <c r="DZF68" s="3">
        <f t="shared" si="33"/>
        <v>0</v>
      </c>
      <c r="DZG68" s="3">
        <f t="shared" si="33"/>
        <v>0</v>
      </c>
      <c r="DZH68" s="3">
        <f t="shared" si="33"/>
        <v>0</v>
      </c>
      <c r="DZI68" s="3">
        <f t="shared" si="33"/>
        <v>0</v>
      </c>
      <c r="DZJ68" s="3">
        <f t="shared" si="33"/>
        <v>0</v>
      </c>
      <c r="DZK68" s="3">
        <f t="shared" si="33"/>
        <v>0</v>
      </c>
      <c r="DZL68" s="3">
        <f t="shared" si="33"/>
        <v>0</v>
      </c>
      <c r="DZM68" s="3">
        <f t="shared" si="33"/>
        <v>0</v>
      </c>
      <c r="DZN68" s="3">
        <f t="shared" si="33"/>
        <v>0</v>
      </c>
      <c r="DZO68" s="3">
        <f t="shared" si="33"/>
        <v>0</v>
      </c>
      <c r="DZP68" s="3">
        <f t="shared" si="33"/>
        <v>0</v>
      </c>
      <c r="DZQ68" s="3">
        <f t="shared" si="33"/>
        <v>0</v>
      </c>
      <c r="DZR68" s="3">
        <f t="shared" si="33"/>
        <v>0</v>
      </c>
      <c r="DZS68" s="3">
        <f t="shared" si="33"/>
        <v>0</v>
      </c>
      <c r="DZT68" s="3">
        <f t="shared" si="33"/>
        <v>0</v>
      </c>
      <c r="DZU68" s="3">
        <f t="shared" si="33"/>
        <v>0</v>
      </c>
      <c r="DZV68" s="3">
        <f t="shared" si="33"/>
        <v>0</v>
      </c>
      <c r="DZW68" s="3">
        <f t="shared" si="33"/>
        <v>0</v>
      </c>
      <c r="DZX68" s="3">
        <f t="shared" si="33"/>
        <v>0</v>
      </c>
      <c r="DZY68" s="3">
        <f t="shared" si="33"/>
        <v>0</v>
      </c>
      <c r="DZZ68" s="3">
        <f t="shared" si="33"/>
        <v>0</v>
      </c>
      <c r="EAA68" s="3">
        <f t="shared" si="33"/>
        <v>0</v>
      </c>
      <c r="EAB68" s="3">
        <f t="shared" si="33"/>
        <v>0</v>
      </c>
      <c r="EAC68" s="3">
        <f t="shared" si="33"/>
        <v>0</v>
      </c>
      <c r="EAD68" s="3">
        <f t="shared" si="33"/>
        <v>0</v>
      </c>
      <c r="EAE68" s="3">
        <f t="shared" si="33"/>
        <v>0</v>
      </c>
      <c r="EAF68" s="3">
        <f t="shared" si="33"/>
        <v>0</v>
      </c>
      <c r="EAG68" s="3">
        <f t="shared" si="33"/>
        <v>0</v>
      </c>
      <c r="EAH68" s="3">
        <f t="shared" si="33"/>
        <v>0</v>
      </c>
      <c r="EAI68" s="3">
        <f t="shared" si="33"/>
        <v>0</v>
      </c>
      <c r="EAJ68" s="3">
        <f t="shared" si="33"/>
        <v>0</v>
      </c>
      <c r="EAK68" s="3">
        <f t="shared" si="33"/>
        <v>0</v>
      </c>
      <c r="EAL68" s="3">
        <f t="shared" si="33"/>
        <v>0</v>
      </c>
      <c r="EAM68" s="3">
        <f t="shared" si="33"/>
        <v>0</v>
      </c>
      <c r="EAN68" s="3">
        <f t="shared" si="33"/>
        <v>0</v>
      </c>
      <c r="EAO68" s="3">
        <f t="shared" si="33"/>
        <v>0</v>
      </c>
      <c r="EAP68" s="3">
        <f t="shared" si="33"/>
        <v>0</v>
      </c>
      <c r="EAQ68" s="3">
        <f t="shared" si="33"/>
        <v>0</v>
      </c>
      <c r="EAR68" s="3">
        <f t="shared" si="33"/>
        <v>0</v>
      </c>
      <c r="EAS68" s="3">
        <f t="shared" si="33"/>
        <v>0</v>
      </c>
      <c r="EAT68" s="3">
        <f t="shared" si="33"/>
        <v>0</v>
      </c>
      <c r="EAU68" s="3">
        <f t="shared" si="33"/>
        <v>0</v>
      </c>
      <c r="EAV68" s="3">
        <f t="shared" si="33"/>
        <v>0</v>
      </c>
      <c r="EAW68" s="3">
        <f t="shared" si="33"/>
        <v>0</v>
      </c>
      <c r="EAX68" s="3">
        <f t="shared" si="33"/>
        <v>0</v>
      </c>
      <c r="EAY68" s="3">
        <f t="shared" si="33"/>
        <v>0</v>
      </c>
      <c r="EAZ68" s="3">
        <f t="shared" si="33"/>
        <v>0</v>
      </c>
      <c r="EBA68" s="3">
        <f t="shared" si="33"/>
        <v>0</v>
      </c>
      <c r="EBB68" s="3">
        <f t="shared" si="33"/>
        <v>0</v>
      </c>
      <c r="EBC68" s="3">
        <f t="shared" si="33"/>
        <v>0</v>
      </c>
      <c r="EBD68" s="3">
        <f t="shared" ref="EBD68:EDO68" si="34">SUM(EBD60:EBD66)</f>
        <v>0</v>
      </c>
      <c r="EBE68" s="3">
        <f t="shared" si="34"/>
        <v>0</v>
      </c>
      <c r="EBF68" s="3">
        <f t="shared" si="34"/>
        <v>0</v>
      </c>
      <c r="EBG68" s="3">
        <f t="shared" si="34"/>
        <v>0</v>
      </c>
      <c r="EBH68" s="3">
        <f t="shared" si="34"/>
        <v>0</v>
      </c>
      <c r="EBI68" s="3">
        <f t="shared" si="34"/>
        <v>0</v>
      </c>
      <c r="EBJ68" s="3">
        <f t="shared" si="34"/>
        <v>0</v>
      </c>
      <c r="EBK68" s="3">
        <f t="shared" si="34"/>
        <v>0</v>
      </c>
      <c r="EBL68" s="3">
        <f t="shared" si="34"/>
        <v>0</v>
      </c>
      <c r="EBM68" s="3">
        <f t="shared" si="34"/>
        <v>0</v>
      </c>
      <c r="EBN68" s="3">
        <f t="shared" si="34"/>
        <v>0</v>
      </c>
      <c r="EBO68" s="3">
        <f t="shared" si="34"/>
        <v>0</v>
      </c>
      <c r="EBP68" s="3">
        <f t="shared" si="34"/>
        <v>0</v>
      </c>
      <c r="EBQ68" s="3">
        <f t="shared" si="34"/>
        <v>0</v>
      </c>
      <c r="EBR68" s="3">
        <f t="shared" si="34"/>
        <v>0</v>
      </c>
      <c r="EBS68" s="3">
        <f t="shared" si="34"/>
        <v>0</v>
      </c>
      <c r="EBT68" s="3">
        <f t="shared" si="34"/>
        <v>0</v>
      </c>
      <c r="EBU68" s="3">
        <f t="shared" si="34"/>
        <v>0</v>
      </c>
      <c r="EBV68" s="3">
        <f t="shared" si="34"/>
        <v>0</v>
      </c>
      <c r="EBW68" s="3">
        <f t="shared" si="34"/>
        <v>0</v>
      </c>
      <c r="EBX68" s="3">
        <f t="shared" si="34"/>
        <v>0</v>
      </c>
      <c r="EBY68" s="3">
        <f t="shared" si="34"/>
        <v>0</v>
      </c>
      <c r="EBZ68" s="3">
        <f t="shared" si="34"/>
        <v>0</v>
      </c>
      <c r="ECA68" s="3">
        <f t="shared" si="34"/>
        <v>0</v>
      </c>
      <c r="ECB68" s="3">
        <f t="shared" si="34"/>
        <v>0</v>
      </c>
      <c r="ECC68" s="3">
        <f t="shared" si="34"/>
        <v>0</v>
      </c>
      <c r="ECD68" s="3">
        <f t="shared" si="34"/>
        <v>0</v>
      </c>
      <c r="ECE68" s="3">
        <f t="shared" si="34"/>
        <v>0</v>
      </c>
      <c r="ECF68" s="3">
        <f t="shared" si="34"/>
        <v>0</v>
      </c>
      <c r="ECG68" s="3">
        <f t="shared" si="34"/>
        <v>0</v>
      </c>
      <c r="ECH68" s="3">
        <f t="shared" si="34"/>
        <v>0</v>
      </c>
      <c r="ECI68" s="3">
        <f t="shared" si="34"/>
        <v>0</v>
      </c>
      <c r="ECJ68" s="3">
        <f t="shared" si="34"/>
        <v>0</v>
      </c>
      <c r="ECK68" s="3">
        <f t="shared" si="34"/>
        <v>0</v>
      </c>
      <c r="ECL68" s="3">
        <f t="shared" si="34"/>
        <v>0</v>
      </c>
      <c r="ECM68" s="3">
        <f t="shared" si="34"/>
        <v>0</v>
      </c>
      <c r="ECN68" s="3">
        <f t="shared" si="34"/>
        <v>0</v>
      </c>
      <c r="ECO68" s="3">
        <f t="shared" si="34"/>
        <v>0</v>
      </c>
      <c r="ECP68" s="3">
        <f t="shared" si="34"/>
        <v>0</v>
      </c>
      <c r="ECQ68" s="3">
        <f t="shared" si="34"/>
        <v>0</v>
      </c>
      <c r="ECR68" s="3">
        <f t="shared" si="34"/>
        <v>0</v>
      </c>
      <c r="ECS68" s="3">
        <f t="shared" si="34"/>
        <v>0</v>
      </c>
      <c r="ECT68" s="3">
        <f t="shared" si="34"/>
        <v>0</v>
      </c>
      <c r="ECU68" s="3">
        <f t="shared" si="34"/>
        <v>0</v>
      </c>
      <c r="ECV68" s="3">
        <f t="shared" si="34"/>
        <v>0</v>
      </c>
      <c r="ECW68" s="3">
        <f t="shared" si="34"/>
        <v>0</v>
      </c>
      <c r="ECX68" s="3">
        <f t="shared" si="34"/>
        <v>0</v>
      </c>
      <c r="ECY68" s="3">
        <f t="shared" si="34"/>
        <v>0</v>
      </c>
      <c r="ECZ68" s="3">
        <f t="shared" si="34"/>
        <v>0</v>
      </c>
      <c r="EDA68" s="3">
        <f t="shared" si="34"/>
        <v>0</v>
      </c>
      <c r="EDB68" s="3">
        <f t="shared" si="34"/>
        <v>0</v>
      </c>
      <c r="EDC68" s="3">
        <f t="shared" si="34"/>
        <v>0</v>
      </c>
      <c r="EDD68" s="3">
        <f t="shared" si="34"/>
        <v>0</v>
      </c>
      <c r="EDE68" s="3">
        <f t="shared" si="34"/>
        <v>0</v>
      </c>
      <c r="EDF68" s="3">
        <f t="shared" si="34"/>
        <v>0</v>
      </c>
      <c r="EDG68" s="3">
        <f t="shared" si="34"/>
        <v>0</v>
      </c>
      <c r="EDH68" s="3">
        <f t="shared" si="34"/>
        <v>0</v>
      </c>
      <c r="EDI68" s="3">
        <f t="shared" si="34"/>
        <v>0</v>
      </c>
      <c r="EDJ68" s="3">
        <f t="shared" si="34"/>
        <v>0</v>
      </c>
      <c r="EDK68" s="3">
        <f t="shared" si="34"/>
        <v>0</v>
      </c>
      <c r="EDL68" s="3">
        <f t="shared" si="34"/>
        <v>0</v>
      </c>
      <c r="EDM68" s="3">
        <f t="shared" si="34"/>
        <v>0</v>
      </c>
      <c r="EDN68" s="3">
        <f t="shared" si="34"/>
        <v>0</v>
      </c>
      <c r="EDO68" s="3">
        <f t="shared" si="34"/>
        <v>0</v>
      </c>
      <c r="EDP68" s="3">
        <f t="shared" ref="EDP68:EGA68" si="35">SUM(EDP60:EDP66)</f>
        <v>0</v>
      </c>
      <c r="EDQ68" s="3">
        <f t="shared" si="35"/>
        <v>0</v>
      </c>
      <c r="EDR68" s="3">
        <f t="shared" si="35"/>
        <v>0</v>
      </c>
      <c r="EDS68" s="3">
        <f t="shared" si="35"/>
        <v>0</v>
      </c>
      <c r="EDT68" s="3">
        <f t="shared" si="35"/>
        <v>0</v>
      </c>
      <c r="EDU68" s="3">
        <f t="shared" si="35"/>
        <v>0</v>
      </c>
      <c r="EDV68" s="3">
        <f t="shared" si="35"/>
        <v>0</v>
      </c>
      <c r="EDW68" s="3">
        <f t="shared" si="35"/>
        <v>0</v>
      </c>
      <c r="EDX68" s="3">
        <f t="shared" si="35"/>
        <v>0</v>
      </c>
      <c r="EDY68" s="3">
        <f t="shared" si="35"/>
        <v>0</v>
      </c>
      <c r="EDZ68" s="3">
        <f t="shared" si="35"/>
        <v>0</v>
      </c>
      <c r="EEA68" s="3">
        <f t="shared" si="35"/>
        <v>0</v>
      </c>
      <c r="EEB68" s="3">
        <f t="shared" si="35"/>
        <v>0</v>
      </c>
      <c r="EEC68" s="3">
        <f t="shared" si="35"/>
        <v>0</v>
      </c>
      <c r="EED68" s="3">
        <f t="shared" si="35"/>
        <v>0</v>
      </c>
      <c r="EEE68" s="3">
        <f t="shared" si="35"/>
        <v>0</v>
      </c>
      <c r="EEF68" s="3">
        <f t="shared" si="35"/>
        <v>0</v>
      </c>
      <c r="EEG68" s="3">
        <f t="shared" si="35"/>
        <v>0</v>
      </c>
      <c r="EEH68" s="3">
        <f t="shared" si="35"/>
        <v>0</v>
      </c>
      <c r="EEI68" s="3">
        <f t="shared" si="35"/>
        <v>0</v>
      </c>
      <c r="EEJ68" s="3">
        <f t="shared" si="35"/>
        <v>0</v>
      </c>
      <c r="EEK68" s="3">
        <f t="shared" si="35"/>
        <v>0</v>
      </c>
      <c r="EEL68" s="3">
        <f t="shared" si="35"/>
        <v>0</v>
      </c>
      <c r="EEM68" s="3">
        <f t="shared" si="35"/>
        <v>0</v>
      </c>
      <c r="EEN68" s="3">
        <f t="shared" si="35"/>
        <v>0</v>
      </c>
      <c r="EEO68" s="3">
        <f t="shared" si="35"/>
        <v>0</v>
      </c>
      <c r="EEP68" s="3">
        <f t="shared" si="35"/>
        <v>0</v>
      </c>
      <c r="EEQ68" s="3">
        <f t="shared" si="35"/>
        <v>0</v>
      </c>
      <c r="EER68" s="3">
        <f t="shared" si="35"/>
        <v>0</v>
      </c>
      <c r="EES68" s="3">
        <f t="shared" si="35"/>
        <v>0</v>
      </c>
      <c r="EET68" s="3">
        <f t="shared" si="35"/>
        <v>0</v>
      </c>
      <c r="EEU68" s="3">
        <f t="shared" si="35"/>
        <v>0</v>
      </c>
      <c r="EEV68" s="3">
        <f t="shared" si="35"/>
        <v>0</v>
      </c>
      <c r="EEW68" s="3">
        <f t="shared" si="35"/>
        <v>0</v>
      </c>
      <c r="EEX68" s="3">
        <f t="shared" si="35"/>
        <v>0</v>
      </c>
      <c r="EEY68" s="3">
        <f t="shared" si="35"/>
        <v>0</v>
      </c>
      <c r="EEZ68" s="3">
        <f t="shared" si="35"/>
        <v>0</v>
      </c>
      <c r="EFA68" s="3">
        <f t="shared" si="35"/>
        <v>0</v>
      </c>
      <c r="EFB68" s="3">
        <f t="shared" si="35"/>
        <v>0</v>
      </c>
      <c r="EFC68" s="3">
        <f t="shared" si="35"/>
        <v>0</v>
      </c>
      <c r="EFD68" s="3">
        <f t="shared" si="35"/>
        <v>0</v>
      </c>
      <c r="EFE68" s="3">
        <f t="shared" si="35"/>
        <v>0</v>
      </c>
      <c r="EFF68" s="3">
        <f t="shared" si="35"/>
        <v>0</v>
      </c>
      <c r="EFG68" s="3">
        <f t="shared" si="35"/>
        <v>0</v>
      </c>
      <c r="EFH68" s="3">
        <f t="shared" si="35"/>
        <v>0</v>
      </c>
      <c r="EFI68" s="3">
        <f t="shared" si="35"/>
        <v>0</v>
      </c>
      <c r="EFJ68" s="3">
        <f t="shared" si="35"/>
        <v>0</v>
      </c>
      <c r="EFK68" s="3">
        <f t="shared" si="35"/>
        <v>0</v>
      </c>
      <c r="EFL68" s="3">
        <f t="shared" si="35"/>
        <v>0</v>
      </c>
      <c r="EFM68" s="3">
        <f t="shared" si="35"/>
        <v>0</v>
      </c>
      <c r="EFN68" s="3">
        <f t="shared" si="35"/>
        <v>0</v>
      </c>
      <c r="EFO68" s="3">
        <f t="shared" si="35"/>
        <v>0</v>
      </c>
      <c r="EFP68" s="3">
        <f t="shared" si="35"/>
        <v>0</v>
      </c>
      <c r="EFQ68" s="3">
        <f t="shared" si="35"/>
        <v>0</v>
      </c>
      <c r="EFR68" s="3">
        <f t="shared" si="35"/>
        <v>0</v>
      </c>
      <c r="EFS68" s="3">
        <f t="shared" si="35"/>
        <v>0</v>
      </c>
      <c r="EFT68" s="3">
        <f t="shared" si="35"/>
        <v>0</v>
      </c>
      <c r="EFU68" s="3">
        <f t="shared" si="35"/>
        <v>0</v>
      </c>
      <c r="EFV68" s="3">
        <f t="shared" si="35"/>
        <v>0</v>
      </c>
      <c r="EFW68" s="3">
        <f t="shared" si="35"/>
        <v>0</v>
      </c>
      <c r="EFX68" s="3">
        <f t="shared" si="35"/>
        <v>0</v>
      </c>
      <c r="EFY68" s="3">
        <f t="shared" si="35"/>
        <v>0</v>
      </c>
      <c r="EFZ68" s="3">
        <f t="shared" si="35"/>
        <v>0</v>
      </c>
      <c r="EGA68" s="3">
        <f t="shared" si="35"/>
        <v>0</v>
      </c>
      <c r="EGB68" s="3">
        <f t="shared" ref="EGB68:EIM68" si="36">SUM(EGB60:EGB66)</f>
        <v>0</v>
      </c>
      <c r="EGC68" s="3">
        <f t="shared" si="36"/>
        <v>0</v>
      </c>
      <c r="EGD68" s="3">
        <f t="shared" si="36"/>
        <v>0</v>
      </c>
      <c r="EGE68" s="3">
        <f t="shared" si="36"/>
        <v>0</v>
      </c>
      <c r="EGF68" s="3">
        <f t="shared" si="36"/>
        <v>0</v>
      </c>
      <c r="EGG68" s="3">
        <f t="shared" si="36"/>
        <v>0</v>
      </c>
      <c r="EGH68" s="3">
        <f t="shared" si="36"/>
        <v>0</v>
      </c>
      <c r="EGI68" s="3">
        <f t="shared" si="36"/>
        <v>0</v>
      </c>
      <c r="EGJ68" s="3">
        <f t="shared" si="36"/>
        <v>0</v>
      </c>
      <c r="EGK68" s="3">
        <f t="shared" si="36"/>
        <v>0</v>
      </c>
      <c r="EGL68" s="3">
        <f t="shared" si="36"/>
        <v>0</v>
      </c>
      <c r="EGM68" s="3">
        <f t="shared" si="36"/>
        <v>0</v>
      </c>
      <c r="EGN68" s="3">
        <f t="shared" si="36"/>
        <v>0</v>
      </c>
      <c r="EGO68" s="3">
        <f t="shared" si="36"/>
        <v>0</v>
      </c>
      <c r="EGP68" s="3">
        <f t="shared" si="36"/>
        <v>0</v>
      </c>
      <c r="EGQ68" s="3">
        <f t="shared" si="36"/>
        <v>0</v>
      </c>
      <c r="EGR68" s="3">
        <f t="shared" si="36"/>
        <v>0</v>
      </c>
      <c r="EGS68" s="3">
        <f t="shared" si="36"/>
        <v>0</v>
      </c>
      <c r="EGT68" s="3">
        <f t="shared" si="36"/>
        <v>0</v>
      </c>
      <c r="EGU68" s="3">
        <f t="shared" si="36"/>
        <v>0</v>
      </c>
      <c r="EGV68" s="3">
        <f t="shared" si="36"/>
        <v>0</v>
      </c>
      <c r="EGW68" s="3">
        <f t="shared" si="36"/>
        <v>0</v>
      </c>
      <c r="EGX68" s="3">
        <f t="shared" si="36"/>
        <v>0</v>
      </c>
      <c r="EGY68" s="3">
        <f t="shared" si="36"/>
        <v>0</v>
      </c>
      <c r="EGZ68" s="3">
        <f t="shared" si="36"/>
        <v>0</v>
      </c>
      <c r="EHA68" s="3">
        <f t="shared" si="36"/>
        <v>0</v>
      </c>
      <c r="EHB68" s="3">
        <f t="shared" si="36"/>
        <v>0</v>
      </c>
      <c r="EHC68" s="3">
        <f t="shared" si="36"/>
        <v>0</v>
      </c>
      <c r="EHD68" s="3">
        <f t="shared" si="36"/>
        <v>0</v>
      </c>
      <c r="EHE68" s="3">
        <f t="shared" si="36"/>
        <v>0</v>
      </c>
      <c r="EHF68" s="3">
        <f t="shared" si="36"/>
        <v>0</v>
      </c>
      <c r="EHG68" s="3">
        <f t="shared" si="36"/>
        <v>0</v>
      </c>
      <c r="EHH68" s="3">
        <f t="shared" si="36"/>
        <v>0</v>
      </c>
      <c r="EHI68" s="3">
        <f t="shared" si="36"/>
        <v>0</v>
      </c>
      <c r="EHJ68" s="3">
        <f t="shared" si="36"/>
        <v>0</v>
      </c>
      <c r="EHK68" s="3">
        <f t="shared" si="36"/>
        <v>0</v>
      </c>
      <c r="EHL68" s="3">
        <f t="shared" si="36"/>
        <v>0</v>
      </c>
      <c r="EHM68" s="3">
        <f t="shared" si="36"/>
        <v>0</v>
      </c>
      <c r="EHN68" s="3">
        <f t="shared" si="36"/>
        <v>0</v>
      </c>
      <c r="EHO68" s="3">
        <f t="shared" si="36"/>
        <v>0</v>
      </c>
      <c r="EHP68" s="3">
        <f t="shared" si="36"/>
        <v>0</v>
      </c>
      <c r="EHQ68" s="3">
        <f t="shared" si="36"/>
        <v>0</v>
      </c>
      <c r="EHR68" s="3">
        <f t="shared" si="36"/>
        <v>0</v>
      </c>
      <c r="EHS68" s="3">
        <f t="shared" si="36"/>
        <v>0</v>
      </c>
      <c r="EHT68" s="3">
        <f t="shared" si="36"/>
        <v>0</v>
      </c>
      <c r="EHU68" s="3">
        <f t="shared" si="36"/>
        <v>0</v>
      </c>
      <c r="EHV68" s="3">
        <f t="shared" si="36"/>
        <v>0</v>
      </c>
      <c r="EHW68" s="3">
        <f t="shared" si="36"/>
        <v>0</v>
      </c>
      <c r="EHX68" s="3">
        <f t="shared" si="36"/>
        <v>0</v>
      </c>
      <c r="EHY68" s="3">
        <f t="shared" si="36"/>
        <v>0</v>
      </c>
      <c r="EHZ68" s="3">
        <f t="shared" si="36"/>
        <v>0</v>
      </c>
      <c r="EIA68" s="3">
        <f t="shared" si="36"/>
        <v>0</v>
      </c>
      <c r="EIB68" s="3">
        <f t="shared" si="36"/>
        <v>0</v>
      </c>
      <c r="EIC68" s="3">
        <f t="shared" si="36"/>
        <v>0</v>
      </c>
      <c r="EID68" s="3">
        <f t="shared" si="36"/>
        <v>0</v>
      </c>
      <c r="EIE68" s="3">
        <f t="shared" si="36"/>
        <v>0</v>
      </c>
      <c r="EIF68" s="3">
        <f t="shared" si="36"/>
        <v>0</v>
      </c>
      <c r="EIG68" s="3">
        <f t="shared" si="36"/>
        <v>0</v>
      </c>
      <c r="EIH68" s="3">
        <f t="shared" si="36"/>
        <v>0</v>
      </c>
      <c r="EII68" s="3">
        <f t="shared" si="36"/>
        <v>0</v>
      </c>
      <c r="EIJ68" s="3">
        <f t="shared" si="36"/>
        <v>0</v>
      </c>
      <c r="EIK68" s="3">
        <f t="shared" si="36"/>
        <v>0</v>
      </c>
      <c r="EIL68" s="3">
        <f t="shared" si="36"/>
        <v>0</v>
      </c>
      <c r="EIM68" s="3">
        <f t="shared" si="36"/>
        <v>0</v>
      </c>
      <c r="EIN68" s="3">
        <f t="shared" ref="EIN68:EKY68" si="37">SUM(EIN60:EIN66)</f>
        <v>0</v>
      </c>
      <c r="EIO68" s="3">
        <f t="shared" si="37"/>
        <v>0</v>
      </c>
      <c r="EIP68" s="3">
        <f t="shared" si="37"/>
        <v>0</v>
      </c>
      <c r="EIQ68" s="3">
        <f t="shared" si="37"/>
        <v>0</v>
      </c>
      <c r="EIR68" s="3">
        <f t="shared" si="37"/>
        <v>0</v>
      </c>
      <c r="EIS68" s="3">
        <f t="shared" si="37"/>
        <v>0</v>
      </c>
      <c r="EIT68" s="3">
        <f t="shared" si="37"/>
        <v>0</v>
      </c>
      <c r="EIU68" s="3">
        <f t="shared" si="37"/>
        <v>0</v>
      </c>
      <c r="EIV68" s="3">
        <f t="shared" si="37"/>
        <v>0</v>
      </c>
      <c r="EIW68" s="3">
        <f t="shared" si="37"/>
        <v>0</v>
      </c>
      <c r="EIX68" s="3">
        <f t="shared" si="37"/>
        <v>0</v>
      </c>
      <c r="EIY68" s="3">
        <f t="shared" si="37"/>
        <v>0</v>
      </c>
      <c r="EIZ68" s="3">
        <f t="shared" si="37"/>
        <v>0</v>
      </c>
      <c r="EJA68" s="3">
        <f t="shared" si="37"/>
        <v>0</v>
      </c>
      <c r="EJB68" s="3">
        <f t="shared" si="37"/>
        <v>0</v>
      </c>
      <c r="EJC68" s="3">
        <f t="shared" si="37"/>
        <v>0</v>
      </c>
      <c r="EJD68" s="3">
        <f t="shared" si="37"/>
        <v>0</v>
      </c>
      <c r="EJE68" s="3">
        <f t="shared" si="37"/>
        <v>0</v>
      </c>
      <c r="EJF68" s="3">
        <f t="shared" si="37"/>
        <v>0</v>
      </c>
      <c r="EJG68" s="3">
        <f t="shared" si="37"/>
        <v>0</v>
      </c>
      <c r="EJH68" s="3">
        <f t="shared" si="37"/>
        <v>0</v>
      </c>
      <c r="EJI68" s="3">
        <f t="shared" si="37"/>
        <v>0</v>
      </c>
      <c r="EJJ68" s="3">
        <f t="shared" si="37"/>
        <v>0</v>
      </c>
      <c r="EJK68" s="3">
        <f t="shared" si="37"/>
        <v>0</v>
      </c>
      <c r="EJL68" s="3">
        <f t="shared" si="37"/>
        <v>0</v>
      </c>
      <c r="EJM68" s="3">
        <f t="shared" si="37"/>
        <v>0</v>
      </c>
      <c r="EJN68" s="3">
        <f t="shared" si="37"/>
        <v>0</v>
      </c>
      <c r="EJO68" s="3">
        <f t="shared" si="37"/>
        <v>0</v>
      </c>
      <c r="EJP68" s="3">
        <f t="shared" si="37"/>
        <v>0</v>
      </c>
      <c r="EJQ68" s="3">
        <f t="shared" si="37"/>
        <v>0</v>
      </c>
      <c r="EJR68" s="3">
        <f t="shared" si="37"/>
        <v>0</v>
      </c>
      <c r="EJS68" s="3">
        <f t="shared" si="37"/>
        <v>0</v>
      </c>
      <c r="EJT68" s="3">
        <f t="shared" si="37"/>
        <v>0</v>
      </c>
      <c r="EJU68" s="3">
        <f t="shared" si="37"/>
        <v>0</v>
      </c>
      <c r="EJV68" s="3">
        <f t="shared" si="37"/>
        <v>0</v>
      </c>
      <c r="EJW68" s="3">
        <f t="shared" si="37"/>
        <v>0</v>
      </c>
      <c r="EJX68" s="3">
        <f t="shared" si="37"/>
        <v>0</v>
      </c>
      <c r="EJY68" s="3">
        <f t="shared" si="37"/>
        <v>0</v>
      </c>
      <c r="EJZ68" s="3">
        <f t="shared" si="37"/>
        <v>0</v>
      </c>
      <c r="EKA68" s="3">
        <f t="shared" si="37"/>
        <v>0</v>
      </c>
      <c r="EKB68" s="3">
        <f t="shared" si="37"/>
        <v>0</v>
      </c>
      <c r="EKC68" s="3">
        <f t="shared" si="37"/>
        <v>0</v>
      </c>
      <c r="EKD68" s="3">
        <f t="shared" si="37"/>
        <v>0</v>
      </c>
      <c r="EKE68" s="3">
        <f t="shared" si="37"/>
        <v>0</v>
      </c>
      <c r="EKF68" s="3">
        <f t="shared" si="37"/>
        <v>0</v>
      </c>
      <c r="EKG68" s="3">
        <f t="shared" si="37"/>
        <v>0</v>
      </c>
      <c r="EKH68" s="3">
        <f t="shared" si="37"/>
        <v>0</v>
      </c>
      <c r="EKI68" s="3">
        <f t="shared" si="37"/>
        <v>0</v>
      </c>
      <c r="EKJ68" s="3">
        <f t="shared" si="37"/>
        <v>0</v>
      </c>
      <c r="EKK68" s="3">
        <f t="shared" si="37"/>
        <v>0</v>
      </c>
      <c r="EKL68" s="3">
        <f t="shared" si="37"/>
        <v>0</v>
      </c>
      <c r="EKM68" s="3">
        <f t="shared" si="37"/>
        <v>0</v>
      </c>
      <c r="EKN68" s="3">
        <f t="shared" si="37"/>
        <v>0</v>
      </c>
      <c r="EKO68" s="3">
        <f t="shared" si="37"/>
        <v>0</v>
      </c>
      <c r="EKP68" s="3">
        <f t="shared" si="37"/>
        <v>0</v>
      </c>
      <c r="EKQ68" s="3">
        <f t="shared" si="37"/>
        <v>0</v>
      </c>
      <c r="EKR68" s="3">
        <f t="shared" si="37"/>
        <v>0</v>
      </c>
      <c r="EKS68" s="3">
        <f t="shared" si="37"/>
        <v>0</v>
      </c>
      <c r="EKT68" s="3">
        <f t="shared" si="37"/>
        <v>0</v>
      </c>
      <c r="EKU68" s="3">
        <f t="shared" si="37"/>
        <v>0</v>
      </c>
      <c r="EKV68" s="3">
        <f t="shared" si="37"/>
        <v>0</v>
      </c>
      <c r="EKW68" s="3">
        <f t="shared" si="37"/>
        <v>0</v>
      </c>
      <c r="EKX68" s="3">
        <f t="shared" si="37"/>
        <v>0</v>
      </c>
      <c r="EKY68" s="3">
        <f t="shared" si="37"/>
        <v>0</v>
      </c>
      <c r="EKZ68" s="3">
        <f t="shared" ref="EKZ68:ENK68" si="38">SUM(EKZ60:EKZ66)</f>
        <v>0</v>
      </c>
      <c r="ELA68" s="3">
        <f t="shared" si="38"/>
        <v>0</v>
      </c>
      <c r="ELB68" s="3">
        <f t="shared" si="38"/>
        <v>0</v>
      </c>
      <c r="ELC68" s="3">
        <f t="shared" si="38"/>
        <v>0</v>
      </c>
      <c r="ELD68" s="3">
        <f t="shared" si="38"/>
        <v>0</v>
      </c>
      <c r="ELE68" s="3">
        <f t="shared" si="38"/>
        <v>0</v>
      </c>
      <c r="ELF68" s="3">
        <f t="shared" si="38"/>
        <v>0</v>
      </c>
      <c r="ELG68" s="3">
        <f t="shared" si="38"/>
        <v>0</v>
      </c>
      <c r="ELH68" s="3">
        <f t="shared" si="38"/>
        <v>0</v>
      </c>
      <c r="ELI68" s="3">
        <f t="shared" si="38"/>
        <v>0</v>
      </c>
      <c r="ELJ68" s="3">
        <f t="shared" si="38"/>
        <v>0</v>
      </c>
      <c r="ELK68" s="3">
        <f t="shared" si="38"/>
        <v>0</v>
      </c>
      <c r="ELL68" s="3">
        <f t="shared" si="38"/>
        <v>0</v>
      </c>
      <c r="ELM68" s="3">
        <f t="shared" si="38"/>
        <v>0</v>
      </c>
      <c r="ELN68" s="3">
        <f t="shared" si="38"/>
        <v>0</v>
      </c>
      <c r="ELO68" s="3">
        <f t="shared" si="38"/>
        <v>0</v>
      </c>
      <c r="ELP68" s="3">
        <f t="shared" si="38"/>
        <v>0</v>
      </c>
      <c r="ELQ68" s="3">
        <f t="shared" si="38"/>
        <v>0</v>
      </c>
      <c r="ELR68" s="3">
        <f t="shared" si="38"/>
        <v>0</v>
      </c>
      <c r="ELS68" s="3">
        <f t="shared" si="38"/>
        <v>0</v>
      </c>
      <c r="ELT68" s="3">
        <f t="shared" si="38"/>
        <v>0</v>
      </c>
      <c r="ELU68" s="3">
        <f t="shared" si="38"/>
        <v>0</v>
      </c>
      <c r="ELV68" s="3">
        <f t="shared" si="38"/>
        <v>0</v>
      </c>
      <c r="ELW68" s="3">
        <f t="shared" si="38"/>
        <v>0</v>
      </c>
      <c r="ELX68" s="3">
        <f t="shared" si="38"/>
        <v>0</v>
      </c>
      <c r="ELY68" s="3">
        <f t="shared" si="38"/>
        <v>0</v>
      </c>
      <c r="ELZ68" s="3">
        <f t="shared" si="38"/>
        <v>0</v>
      </c>
      <c r="EMA68" s="3">
        <f t="shared" si="38"/>
        <v>0</v>
      </c>
      <c r="EMB68" s="3">
        <f t="shared" si="38"/>
        <v>0</v>
      </c>
      <c r="EMC68" s="3">
        <f t="shared" si="38"/>
        <v>0</v>
      </c>
      <c r="EMD68" s="3">
        <f t="shared" si="38"/>
        <v>0</v>
      </c>
      <c r="EME68" s="3">
        <f t="shared" si="38"/>
        <v>0</v>
      </c>
      <c r="EMF68" s="3">
        <f t="shared" si="38"/>
        <v>0</v>
      </c>
      <c r="EMG68" s="3">
        <f t="shared" si="38"/>
        <v>0</v>
      </c>
      <c r="EMH68" s="3">
        <f t="shared" si="38"/>
        <v>0</v>
      </c>
      <c r="EMI68" s="3">
        <f t="shared" si="38"/>
        <v>0</v>
      </c>
      <c r="EMJ68" s="3">
        <f t="shared" si="38"/>
        <v>0</v>
      </c>
      <c r="EMK68" s="3">
        <f t="shared" si="38"/>
        <v>0</v>
      </c>
      <c r="EML68" s="3">
        <f t="shared" si="38"/>
        <v>0</v>
      </c>
      <c r="EMM68" s="3">
        <f t="shared" si="38"/>
        <v>0</v>
      </c>
      <c r="EMN68" s="3">
        <f t="shared" si="38"/>
        <v>0</v>
      </c>
      <c r="EMO68" s="3">
        <f t="shared" si="38"/>
        <v>0</v>
      </c>
      <c r="EMP68" s="3">
        <f t="shared" si="38"/>
        <v>0</v>
      </c>
      <c r="EMQ68" s="3">
        <f t="shared" si="38"/>
        <v>0</v>
      </c>
      <c r="EMR68" s="3">
        <f t="shared" si="38"/>
        <v>0</v>
      </c>
      <c r="EMS68" s="3">
        <f t="shared" si="38"/>
        <v>0</v>
      </c>
      <c r="EMT68" s="3">
        <f t="shared" si="38"/>
        <v>0</v>
      </c>
      <c r="EMU68" s="3">
        <f t="shared" si="38"/>
        <v>0</v>
      </c>
      <c r="EMV68" s="3">
        <f t="shared" si="38"/>
        <v>0</v>
      </c>
      <c r="EMW68" s="3">
        <f t="shared" si="38"/>
        <v>0</v>
      </c>
      <c r="EMX68" s="3">
        <f t="shared" si="38"/>
        <v>0</v>
      </c>
      <c r="EMY68" s="3">
        <f t="shared" si="38"/>
        <v>0</v>
      </c>
      <c r="EMZ68" s="3">
        <f t="shared" si="38"/>
        <v>0</v>
      </c>
      <c r="ENA68" s="3">
        <f t="shared" si="38"/>
        <v>0</v>
      </c>
      <c r="ENB68" s="3">
        <f t="shared" si="38"/>
        <v>0</v>
      </c>
      <c r="ENC68" s="3">
        <f t="shared" si="38"/>
        <v>0</v>
      </c>
      <c r="END68" s="3">
        <f t="shared" si="38"/>
        <v>0</v>
      </c>
      <c r="ENE68" s="3">
        <f t="shared" si="38"/>
        <v>0</v>
      </c>
      <c r="ENF68" s="3">
        <f t="shared" si="38"/>
        <v>0</v>
      </c>
      <c r="ENG68" s="3">
        <f t="shared" si="38"/>
        <v>0</v>
      </c>
      <c r="ENH68" s="3">
        <f t="shared" si="38"/>
        <v>0</v>
      </c>
      <c r="ENI68" s="3">
        <f t="shared" si="38"/>
        <v>0</v>
      </c>
      <c r="ENJ68" s="3">
        <f t="shared" si="38"/>
        <v>0</v>
      </c>
      <c r="ENK68" s="3">
        <f t="shared" si="38"/>
        <v>0</v>
      </c>
      <c r="ENL68" s="3">
        <f t="shared" ref="ENL68:EPW68" si="39">SUM(ENL60:ENL66)</f>
        <v>0</v>
      </c>
      <c r="ENM68" s="3">
        <f t="shared" si="39"/>
        <v>0</v>
      </c>
      <c r="ENN68" s="3">
        <f t="shared" si="39"/>
        <v>0</v>
      </c>
      <c r="ENO68" s="3">
        <f t="shared" si="39"/>
        <v>0</v>
      </c>
      <c r="ENP68" s="3">
        <f t="shared" si="39"/>
        <v>0</v>
      </c>
      <c r="ENQ68" s="3">
        <f t="shared" si="39"/>
        <v>0</v>
      </c>
      <c r="ENR68" s="3">
        <f t="shared" si="39"/>
        <v>0</v>
      </c>
      <c r="ENS68" s="3">
        <f t="shared" si="39"/>
        <v>0</v>
      </c>
      <c r="ENT68" s="3">
        <f t="shared" si="39"/>
        <v>0</v>
      </c>
      <c r="ENU68" s="3">
        <f t="shared" si="39"/>
        <v>0</v>
      </c>
      <c r="ENV68" s="3">
        <f t="shared" si="39"/>
        <v>0</v>
      </c>
      <c r="ENW68" s="3">
        <f t="shared" si="39"/>
        <v>0</v>
      </c>
      <c r="ENX68" s="3">
        <f t="shared" si="39"/>
        <v>0</v>
      </c>
      <c r="ENY68" s="3">
        <f t="shared" si="39"/>
        <v>0</v>
      </c>
      <c r="ENZ68" s="3">
        <f t="shared" si="39"/>
        <v>0</v>
      </c>
      <c r="EOA68" s="3">
        <f t="shared" si="39"/>
        <v>0</v>
      </c>
      <c r="EOB68" s="3">
        <f t="shared" si="39"/>
        <v>0</v>
      </c>
      <c r="EOC68" s="3">
        <f t="shared" si="39"/>
        <v>0</v>
      </c>
      <c r="EOD68" s="3">
        <f t="shared" si="39"/>
        <v>0</v>
      </c>
      <c r="EOE68" s="3">
        <f t="shared" si="39"/>
        <v>0</v>
      </c>
      <c r="EOF68" s="3">
        <f t="shared" si="39"/>
        <v>0</v>
      </c>
      <c r="EOG68" s="3">
        <f t="shared" si="39"/>
        <v>0</v>
      </c>
      <c r="EOH68" s="3">
        <f t="shared" si="39"/>
        <v>0</v>
      </c>
      <c r="EOI68" s="3">
        <f t="shared" si="39"/>
        <v>0</v>
      </c>
      <c r="EOJ68" s="3">
        <f t="shared" si="39"/>
        <v>0</v>
      </c>
      <c r="EOK68" s="3">
        <f t="shared" si="39"/>
        <v>0</v>
      </c>
      <c r="EOL68" s="3">
        <f t="shared" si="39"/>
        <v>0</v>
      </c>
      <c r="EOM68" s="3">
        <f t="shared" si="39"/>
        <v>0</v>
      </c>
      <c r="EON68" s="3">
        <f t="shared" si="39"/>
        <v>0</v>
      </c>
      <c r="EOO68" s="3">
        <f t="shared" si="39"/>
        <v>0</v>
      </c>
      <c r="EOP68" s="3">
        <f t="shared" si="39"/>
        <v>0</v>
      </c>
      <c r="EOQ68" s="3">
        <f t="shared" si="39"/>
        <v>0</v>
      </c>
      <c r="EOR68" s="3">
        <f t="shared" si="39"/>
        <v>0</v>
      </c>
      <c r="EOS68" s="3">
        <f t="shared" si="39"/>
        <v>0</v>
      </c>
      <c r="EOT68" s="3">
        <f t="shared" si="39"/>
        <v>0</v>
      </c>
      <c r="EOU68" s="3">
        <f t="shared" si="39"/>
        <v>0</v>
      </c>
      <c r="EOV68" s="3">
        <f t="shared" si="39"/>
        <v>0</v>
      </c>
      <c r="EOW68" s="3">
        <f t="shared" si="39"/>
        <v>0</v>
      </c>
      <c r="EOX68" s="3">
        <f t="shared" si="39"/>
        <v>0</v>
      </c>
      <c r="EOY68" s="3">
        <f t="shared" si="39"/>
        <v>0</v>
      </c>
      <c r="EOZ68" s="3">
        <f t="shared" si="39"/>
        <v>0</v>
      </c>
      <c r="EPA68" s="3">
        <f t="shared" si="39"/>
        <v>0</v>
      </c>
      <c r="EPB68" s="3">
        <f t="shared" si="39"/>
        <v>0</v>
      </c>
      <c r="EPC68" s="3">
        <f t="shared" si="39"/>
        <v>0</v>
      </c>
      <c r="EPD68" s="3">
        <f t="shared" si="39"/>
        <v>0</v>
      </c>
      <c r="EPE68" s="3">
        <f t="shared" si="39"/>
        <v>0</v>
      </c>
      <c r="EPF68" s="3">
        <f t="shared" si="39"/>
        <v>0</v>
      </c>
      <c r="EPG68" s="3">
        <f t="shared" si="39"/>
        <v>0</v>
      </c>
      <c r="EPH68" s="3">
        <f t="shared" si="39"/>
        <v>0</v>
      </c>
      <c r="EPI68" s="3">
        <f t="shared" si="39"/>
        <v>0</v>
      </c>
      <c r="EPJ68" s="3">
        <f t="shared" si="39"/>
        <v>0</v>
      </c>
      <c r="EPK68" s="3">
        <f t="shared" si="39"/>
        <v>0</v>
      </c>
      <c r="EPL68" s="3">
        <f t="shared" si="39"/>
        <v>0</v>
      </c>
      <c r="EPM68" s="3">
        <f t="shared" si="39"/>
        <v>0</v>
      </c>
      <c r="EPN68" s="3">
        <f t="shared" si="39"/>
        <v>0</v>
      </c>
      <c r="EPO68" s="3">
        <f t="shared" si="39"/>
        <v>0</v>
      </c>
      <c r="EPP68" s="3">
        <f t="shared" si="39"/>
        <v>0</v>
      </c>
      <c r="EPQ68" s="3">
        <f t="shared" si="39"/>
        <v>0</v>
      </c>
      <c r="EPR68" s="3">
        <f t="shared" si="39"/>
        <v>0</v>
      </c>
      <c r="EPS68" s="3">
        <f t="shared" si="39"/>
        <v>0</v>
      </c>
      <c r="EPT68" s="3">
        <f t="shared" si="39"/>
        <v>0</v>
      </c>
      <c r="EPU68" s="3">
        <f t="shared" si="39"/>
        <v>0</v>
      </c>
      <c r="EPV68" s="3">
        <f t="shared" si="39"/>
        <v>0</v>
      </c>
      <c r="EPW68" s="3">
        <f t="shared" si="39"/>
        <v>0</v>
      </c>
      <c r="EPX68" s="3">
        <f t="shared" ref="EPX68:ESI68" si="40">SUM(EPX60:EPX66)</f>
        <v>0</v>
      </c>
      <c r="EPY68" s="3">
        <f t="shared" si="40"/>
        <v>0</v>
      </c>
      <c r="EPZ68" s="3">
        <f t="shared" si="40"/>
        <v>0</v>
      </c>
      <c r="EQA68" s="3">
        <f t="shared" si="40"/>
        <v>0</v>
      </c>
      <c r="EQB68" s="3">
        <f t="shared" si="40"/>
        <v>0</v>
      </c>
      <c r="EQC68" s="3">
        <f t="shared" si="40"/>
        <v>0</v>
      </c>
      <c r="EQD68" s="3">
        <f t="shared" si="40"/>
        <v>0</v>
      </c>
      <c r="EQE68" s="3">
        <f t="shared" si="40"/>
        <v>0</v>
      </c>
      <c r="EQF68" s="3">
        <f t="shared" si="40"/>
        <v>0</v>
      </c>
      <c r="EQG68" s="3">
        <f t="shared" si="40"/>
        <v>0</v>
      </c>
      <c r="EQH68" s="3">
        <f t="shared" si="40"/>
        <v>0</v>
      </c>
      <c r="EQI68" s="3">
        <f t="shared" si="40"/>
        <v>0</v>
      </c>
      <c r="EQJ68" s="3">
        <f t="shared" si="40"/>
        <v>0</v>
      </c>
      <c r="EQK68" s="3">
        <f t="shared" si="40"/>
        <v>0</v>
      </c>
      <c r="EQL68" s="3">
        <f t="shared" si="40"/>
        <v>0</v>
      </c>
      <c r="EQM68" s="3">
        <f t="shared" si="40"/>
        <v>0</v>
      </c>
      <c r="EQN68" s="3">
        <f t="shared" si="40"/>
        <v>0</v>
      </c>
      <c r="EQO68" s="3">
        <f t="shared" si="40"/>
        <v>0</v>
      </c>
      <c r="EQP68" s="3">
        <f t="shared" si="40"/>
        <v>0</v>
      </c>
      <c r="EQQ68" s="3">
        <f t="shared" si="40"/>
        <v>0</v>
      </c>
      <c r="EQR68" s="3">
        <f t="shared" si="40"/>
        <v>0</v>
      </c>
      <c r="EQS68" s="3">
        <f t="shared" si="40"/>
        <v>0</v>
      </c>
      <c r="EQT68" s="3">
        <f t="shared" si="40"/>
        <v>0</v>
      </c>
      <c r="EQU68" s="3">
        <f t="shared" si="40"/>
        <v>0</v>
      </c>
      <c r="EQV68" s="3">
        <f t="shared" si="40"/>
        <v>0</v>
      </c>
      <c r="EQW68" s="3">
        <f t="shared" si="40"/>
        <v>0</v>
      </c>
      <c r="EQX68" s="3">
        <f t="shared" si="40"/>
        <v>0</v>
      </c>
      <c r="EQY68" s="3">
        <f t="shared" si="40"/>
        <v>0</v>
      </c>
      <c r="EQZ68" s="3">
        <f t="shared" si="40"/>
        <v>0</v>
      </c>
      <c r="ERA68" s="3">
        <f t="shared" si="40"/>
        <v>0</v>
      </c>
      <c r="ERB68" s="3">
        <f t="shared" si="40"/>
        <v>0</v>
      </c>
      <c r="ERC68" s="3">
        <f t="shared" si="40"/>
        <v>0</v>
      </c>
      <c r="ERD68" s="3">
        <f t="shared" si="40"/>
        <v>0</v>
      </c>
      <c r="ERE68" s="3">
        <f t="shared" si="40"/>
        <v>0</v>
      </c>
      <c r="ERF68" s="3">
        <f t="shared" si="40"/>
        <v>0</v>
      </c>
      <c r="ERG68" s="3">
        <f t="shared" si="40"/>
        <v>0</v>
      </c>
      <c r="ERH68" s="3">
        <f t="shared" si="40"/>
        <v>0</v>
      </c>
      <c r="ERI68" s="3">
        <f t="shared" si="40"/>
        <v>0</v>
      </c>
      <c r="ERJ68" s="3">
        <f t="shared" si="40"/>
        <v>0</v>
      </c>
      <c r="ERK68" s="3">
        <f t="shared" si="40"/>
        <v>0</v>
      </c>
      <c r="ERL68" s="3">
        <f t="shared" si="40"/>
        <v>0</v>
      </c>
      <c r="ERM68" s="3">
        <f t="shared" si="40"/>
        <v>0</v>
      </c>
      <c r="ERN68" s="3">
        <f t="shared" si="40"/>
        <v>0</v>
      </c>
      <c r="ERO68" s="3">
        <f t="shared" si="40"/>
        <v>0</v>
      </c>
      <c r="ERP68" s="3">
        <f t="shared" si="40"/>
        <v>0</v>
      </c>
      <c r="ERQ68" s="3">
        <f t="shared" si="40"/>
        <v>0</v>
      </c>
      <c r="ERR68" s="3">
        <f t="shared" si="40"/>
        <v>0</v>
      </c>
      <c r="ERS68" s="3">
        <f t="shared" si="40"/>
        <v>0</v>
      </c>
      <c r="ERT68" s="3">
        <f t="shared" si="40"/>
        <v>0</v>
      </c>
      <c r="ERU68" s="3">
        <f t="shared" si="40"/>
        <v>0</v>
      </c>
      <c r="ERV68" s="3">
        <f t="shared" si="40"/>
        <v>0</v>
      </c>
      <c r="ERW68" s="3">
        <f t="shared" si="40"/>
        <v>0</v>
      </c>
      <c r="ERX68" s="3">
        <f t="shared" si="40"/>
        <v>0</v>
      </c>
      <c r="ERY68" s="3">
        <f t="shared" si="40"/>
        <v>0</v>
      </c>
      <c r="ERZ68" s="3">
        <f t="shared" si="40"/>
        <v>0</v>
      </c>
      <c r="ESA68" s="3">
        <f t="shared" si="40"/>
        <v>0</v>
      </c>
      <c r="ESB68" s="3">
        <f t="shared" si="40"/>
        <v>0</v>
      </c>
      <c r="ESC68" s="3">
        <f t="shared" si="40"/>
        <v>0</v>
      </c>
      <c r="ESD68" s="3">
        <f t="shared" si="40"/>
        <v>0</v>
      </c>
      <c r="ESE68" s="3">
        <f t="shared" si="40"/>
        <v>0</v>
      </c>
      <c r="ESF68" s="3">
        <f t="shared" si="40"/>
        <v>0</v>
      </c>
      <c r="ESG68" s="3">
        <f t="shared" si="40"/>
        <v>0</v>
      </c>
      <c r="ESH68" s="3">
        <f t="shared" si="40"/>
        <v>0</v>
      </c>
      <c r="ESI68" s="3">
        <f t="shared" si="40"/>
        <v>0</v>
      </c>
      <c r="ESJ68" s="3">
        <f t="shared" ref="ESJ68:EUU68" si="41">SUM(ESJ60:ESJ66)</f>
        <v>0</v>
      </c>
      <c r="ESK68" s="3">
        <f t="shared" si="41"/>
        <v>0</v>
      </c>
      <c r="ESL68" s="3">
        <f t="shared" si="41"/>
        <v>0</v>
      </c>
      <c r="ESM68" s="3">
        <f t="shared" si="41"/>
        <v>0</v>
      </c>
      <c r="ESN68" s="3">
        <f t="shared" si="41"/>
        <v>0</v>
      </c>
      <c r="ESO68" s="3">
        <f t="shared" si="41"/>
        <v>0</v>
      </c>
      <c r="ESP68" s="3">
        <f t="shared" si="41"/>
        <v>0</v>
      </c>
      <c r="ESQ68" s="3">
        <f t="shared" si="41"/>
        <v>0</v>
      </c>
      <c r="ESR68" s="3">
        <f t="shared" si="41"/>
        <v>0</v>
      </c>
      <c r="ESS68" s="3">
        <f t="shared" si="41"/>
        <v>0</v>
      </c>
      <c r="EST68" s="3">
        <f t="shared" si="41"/>
        <v>0</v>
      </c>
      <c r="ESU68" s="3">
        <f t="shared" si="41"/>
        <v>0</v>
      </c>
      <c r="ESV68" s="3">
        <f t="shared" si="41"/>
        <v>0</v>
      </c>
      <c r="ESW68" s="3">
        <f t="shared" si="41"/>
        <v>0</v>
      </c>
      <c r="ESX68" s="3">
        <f t="shared" si="41"/>
        <v>0</v>
      </c>
      <c r="ESY68" s="3">
        <f t="shared" si="41"/>
        <v>0</v>
      </c>
      <c r="ESZ68" s="3">
        <f t="shared" si="41"/>
        <v>0</v>
      </c>
      <c r="ETA68" s="3">
        <f t="shared" si="41"/>
        <v>0</v>
      </c>
      <c r="ETB68" s="3">
        <f t="shared" si="41"/>
        <v>0</v>
      </c>
      <c r="ETC68" s="3">
        <f t="shared" si="41"/>
        <v>0</v>
      </c>
      <c r="ETD68" s="3">
        <f t="shared" si="41"/>
        <v>0</v>
      </c>
      <c r="ETE68" s="3">
        <f t="shared" si="41"/>
        <v>0</v>
      </c>
      <c r="ETF68" s="3">
        <f t="shared" si="41"/>
        <v>0</v>
      </c>
      <c r="ETG68" s="3">
        <f t="shared" si="41"/>
        <v>0</v>
      </c>
      <c r="ETH68" s="3">
        <f t="shared" si="41"/>
        <v>0</v>
      </c>
      <c r="ETI68" s="3">
        <f t="shared" si="41"/>
        <v>0</v>
      </c>
      <c r="ETJ68" s="3">
        <f t="shared" si="41"/>
        <v>0</v>
      </c>
      <c r="ETK68" s="3">
        <f t="shared" si="41"/>
        <v>0</v>
      </c>
      <c r="ETL68" s="3">
        <f t="shared" si="41"/>
        <v>0</v>
      </c>
      <c r="ETM68" s="3">
        <f t="shared" si="41"/>
        <v>0</v>
      </c>
      <c r="ETN68" s="3">
        <f t="shared" si="41"/>
        <v>0</v>
      </c>
      <c r="ETO68" s="3">
        <f t="shared" si="41"/>
        <v>0</v>
      </c>
      <c r="ETP68" s="3">
        <f t="shared" si="41"/>
        <v>0</v>
      </c>
      <c r="ETQ68" s="3">
        <f t="shared" si="41"/>
        <v>0</v>
      </c>
      <c r="ETR68" s="3">
        <f t="shared" si="41"/>
        <v>0</v>
      </c>
      <c r="ETS68" s="3">
        <f t="shared" si="41"/>
        <v>0</v>
      </c>
      <c r="ETT68" s="3">
        <f t="shared" si="41"/>
        <v>0</v>
      </c>
      <c r="ETU68" s="3">
        <f t="shared" si="41"/>
        <v>0</v>
      </c>
      <c r="ETV68" s="3">
        <f t="shared" si="41"/>
        <v>0</v>
      </c>
      <c r="ETW68" s="3">
        <f t="shared" si="41"/>
        <v>0</v>
      </c>
      <c r="ETX68" s="3">
        <f t="shared" si="41"/>
        <v>0</v>
      </c>
      <c r="ETY68" s="3">
        <f t="shared" si="41"/>
        <v>0</v>
      </c>
      <c r="ETZ68" s="3">
        <f t="shared" si="41"/>
        <v>0</v>
      </c>
      <c r="EUA68" s="3">
        <f t="shared" si="41"/>
        <v>0</v>
      </c>
      <c r="EUB68" s="3">
        <f t="shared" si="41"/>
        <v>0</v>
      </c>
      <c r="EUC68" s="3">
        <f t="shared" si="41"/>
        <v>0</v>
      </c>
      <c r="EUD68" s="3">
        <f t="shared" si="41"/>
        <v>0</v>
      </c>
      <c r="EUE68" s="3">
        <f t="shared" si="41"/>
        <v>0</v>
      </c>
      <c r="EUF68" s="3">
        <f t="shared" si="41"/>
        <v>0</v>
      </c>
      <c r="EUG68" s="3">
        <f t="shared" si="41"/>
        <v>0</v>
      </c>
      <c r="EUH68" s="3">
        <f t="shared" si="41"/>
        <v>0</v>
      </c>
      <c r="EUI68" s="3">
        <f t="shared" si="41"/>
        <v>0</v>
      </c>
      <c r="EUJ68" s="3">
        <f t="shared" si="41"/>
        <v>0</v>
      </c>
      <c r="EUK68" s="3">
        <f t="shared" si="41"/>
        <v>0</v>
      </c>
      <c r="EUL68" s="3">
        <f t="shared" si="41"/>
        <v>0</v>
      </c>
      <c r="EUM68" s="3">
        <f t="shared" si="41"/>
        <v>0</v>
      </c>
      <c r="EUN68" s="3">
        <f t="shared" si="41"/>
        <v>0</v>
      </c>
      <c r="EUO68" s="3">
        <f t="shared" si="41"/>
        <v>0</v>
      </c>
      <c r="EUP68" s="3">
        <f t="shared" si="41"/>
        <v>0</v>
      </c>
      <c r="EUQ68" s="3">
        <f t="shared" si="41"/>
        <v>0</v>
      </c>
      <c r="EUR68" s="3">
        <f t="shared" si="41"/>
        <v>0</v>
      </c>
      <c r="EUS68" s="3">
        <f t="shared" si="41"/>
        <v>0</v>
      </c>
      <c r="EUT68" s="3">
        <f t="shared" si="41"/>
        <v>0</v>
      </c>
      <c r="EUU68" s="3">
        <f t="shared" si="41"/>
        <v>0</v>
      </c>
      <c r="EUV68" s="3">
        <f t="shared" ref="EUV68:EXG68" si="42">SUM(EUV60:EUV66)</f>
        <v>0</v>
      </c>
      <c r="EUW68" s="3">
        <f t="shared" si="42"/>
        <v>0</v>
      </c>
      <c r="EUX68" s="3">
        <f t="shared" si="42"/>
        <v>0</v>
      </c>
      <c r="EUY68" s="3">
        <f t="shared" si="42"/>
        <v>0</v>
      </c>
      <c r="EUZ68" s="3">
        <f t="shared" si="42"/>
        <v>0</v>
      </c>
      <c r="EVA68" s="3">
        <f t="shared" si="42"/>
        <v>0</v>
      </c>
      <c r="EVB68" s="3">
        <f t="shared" si="42"/>
        <v>0</v>
      </c>
      <c r="EVC68" s="3">
        <f t="shared" si="42"/>
        <v>0</v>
      </c>
      <c r="EVD68" s="3">
        <f t="shared" si="42"/>
        <v>0</v>
      </c>
      <c r="EVE68" s="3">
        <f t="shared" si="42"/>
        <v>0</v>
      </c>
      <c r="EVF68" s="3">
        <f t="shared" si="42"/>
        <v>0</v>
      </c>
      <c r="EVG68" s="3">
        <f t="shared" si="42"/>
        <v>0</v>
      </c>
      <c r="EVH68" s="3">
        <f t="shared" si="42"/>
        <v>0</v>
      </c>
      <c r="EVI68" s="3">
        <f t="shared" si="42"/>
        <v>0</v>
      </c>
      <c r="EVJ68" s="3">
        <f t="shared" si="42"/>
        <v>0</v>
      </c>
      <c r="EVK68" s="3">
        <f t="shared" si="42"/>
        <v>0</v>
      </c>
      <c r="EVL68" s="3">
        <f t="shared" si="42"/>
        <v>0</v>
      </c>
      <c r="EVM68" s="3">
        <f t="shared" si="42"/>
        <v>0</v>
      </c>
      <c r="EVN68" s="3">
        <f t="shared" si="42"/>
        <v>0</v>
      </c>
      <c r="EVO68" s="3">
        <f t="shared" si="42"/>
        <v>0</v>
      </c>
      <c r="EVP68" s="3">
        <f t="shared" si="42"/>
        <v>0</v>
      </c>
      <c r="EVQ68" s="3">
        <f t="shared" si="42"/>
        <v>0</v>
      </c>
      <c r="EVR68" s="3">
        <f t="shared" si="42"/>
        <v>0</v>
      </c>
      <c r="EVS68" s="3">
        <f t="shared" si="42"/>
        <v>0</v>
      </c>
      <c r="EVT68" s="3">
        <f t="shared" si="42"/>
        <v>0</v>
      </c>
      <c r="EVU68" s="3">
        <f t="shared" si="42"/>
        <v>0</v>
      </c>
      <c r="EVV68" s="3">
        <f t="shared" si="42"/>
        <v>0</v>
      </c>
      <c r="EVW68" s="3">
        <f t="shared" si="42"/>
        <v>0</v>
      </c>
      <c r="EVX68" s="3">
        <f t="shared" si="42"/>
        <v>0</v>
      </c>
      <c r="EVY68" s="3">
        <f t="shared" si="42"/>
        <v>0</v>
      </c>
      <c r="EVZ68" s="3">
        <f t="shared" si="42"/>
        <v>0</v>
      </c>
      <c r="EWA68" s="3">
        <f t="shared" si="42"/>
        <v>0</v>
      </c>
      <c r="EWB68" s="3">
        <f t="shared" si="42"/>
        <v>0</v>
      </c>
      <c r="EWC68" s="3">
        <f t="shared" si="42"/>
        <v>0</v>
      </c>
      <c r="EWD68" s="3">
        <f t="shared" si="42"/>
        <v>0</v>
      </c>
      <c r="EWE68" s="3">
        <f t="shared" si="42"/>
        <v>0</v>
      </c>
      <c r="EWF68" s="3">
        <f t="shared" si="42"/>
        <v>0</v>
      </c>
      <c r="EWG68" s="3">
        <f t="shared" si="42"/>
        <v>0</v>
      </c>
      <c r="EWH68" s="3">
        <f t="shared" si="42"/>
        <v>0</v>
      </c>
      <c r="EWI68" s="3">
        <f t="shared" si="42"/>
        <v>0</v>
      </c>
      <c r="EWJ68" s="3">
        <f t="shared" si="42"/>
        <v>0</v>
      </c>
      <c r="EWK68" s="3">
        <f t="shared" si="42"/>
        <v>0</v>
      </c>
      <c r="EWL68" s="3">
        <f t="shared" si="42"/>
        <v>0</v>
      </c>
      <c r="EWM68" s="3">
        <f t="shared" si="42"/>
        <v>0</v>
      </c>
      <c r="EWN68" s="3">
        <f t="shared" si="42"/>
        <v>0</v>
      </c>
      <c r="EWO68" s="3">
        <f t="shared" si="42"/>
        <v>0</v>
      </c>
      <c r="EWP68" s="3">
        <f t="shared" si="42"/>
        <v>0</v>
      </c>
      <c r="EWQ68" s="3">
        <f t="shared" si="42"/>
        <v>0</v>
      </c>
      <c r="EWR68" s="3">
        <f t="shared" si="42"/>
        <v>0</v>
      </c>
      <c r="EWS68" s="3">
        <f t="shared" si="42"/>
        <v>0</v>
      </c>
      <c r="EWT68" s="3">
        <f t="shared" si="42"/>
        <v>0</v>
      </c>
      <c r="EWU68" s="3">
        <f t="shared" si="42"/>
        <v>0</v>
      </c>
      <c r="EWV68" s="3">
        <f t="shared" si="42"/>
        <v>0</v>
      </c>
      <c r="EWW68" s="3">
        <f t="shared" si="42"/>
        <v>0</v>
      </c>
      <c r="EWX68" s="3">
        <f t="shared" si="42"/>
        <v>0</v>
      </c>
      <c r="EWY68" s="3">
        <f t="shared" si="42"/>
        <v>0</v>
      </c>
      <c r="EWZ68" s="3">
        <f t="shared" si="42"/>
        <v>0</v>
      </c>
      <c r="EXA68" s="3">
        <f t="shared" si="42"/>
        <v>0</v>
      </c>
      <c r="EXB68" s="3">
        <f t="shared" si="42"/>
        <v>0</v>
      </c>
      <c r="EXC68" s="3">
        <f t="shared" si="42"/>
        <v>0</v>
      </c>
      <c r="EXD68" s="3">
        <f t="shared" si="42"/>
        <v>0</v>
      </c>
      <c r="EXE68" s="3">
        <f t="shared" si="42"/>
        <v>0</v>
      </c>
      <c r="EXF68" s="3">
        <f t="shared" si="42"/>
        <v>0</v>
      </c>
      <c r="EXG68" s="3">
        <f t="shared" si="42"/>
        <v>0</v>
      </c>
      <c r="EXH68" s="3">
        <f t="shared" ref="EXH68:EZS68" si="43">SUM(EXH60:EXH66)</f>
        <v>0</v>
      </c>
      <c r="EXI68" s="3">
        <f t="shared" si="43"/>
        <v>0</v>
      </c>
      <c r="EXJ68" s="3">
        <f t="shared" si="43"/>
        <v>0</v>
      </c>
      <c r="EXK68" s="3">
        <f t="shared" si="43"/>
        <v>0</v>
      </c>
      <c r="EXL68" s="3">
        <f t="shared" si="43"/>
        <v>0</v>
      </c>
      <c r="EXM68" s="3">
        <f t="shared" si="43"/>
        <v>0</v>
      </c>
      <c r="EXN68" s="3">
        <f t="shared" si="43"/>
        <v>0</v>
      </c>
      <c r="EXO68" s="3">
        <f t="shared" si="43"/>
        <v>0</v>
      </c>
      <c r="EXP68" s="3">
        <f t="shared" si="43"/>
        <v>0</v>
      </c>
      <c r="EXQ68" s="3">
        <f t="shared" si="43"/>
        <v>0</v>
      </c>
      <c r="EXR68" s="3">
        <f t="shared" si="43"/>
        <v>0</v>
      </c>
      <c r="EXS68" s="3">
        <f t="shared" si="43"/>
        <v>0</v>
      </c>
      <c r="EXT68" s="3">
        <f t="shared" si="43"/>
        <v>0</v>
      </c>
      <c r="EXU68" s="3">
        <f t="shared" si="43"/>
        <v>0</v>
      </c>
      <c r="EXV68" s="3">
        <f t="shared" si="43"/>
        <v>0</v>
      </c>
      <c r="EXW68" s="3">
        <f t="shared" si="43"/>
        <v>0</v>
      </c>
      <c r="EXX68" s="3">
        <f t="shared" si="43"/>
        <v>0</v>
      </c>
      <c r="EXY68" s="3">
        <f t="shared" si="43"/>
        <v>0</v>
      </c>
      <c r="EXZ68" s="3">
        <f t="shared" si="43"/>
        <v>0</v>
      </c>
      <c r="EYA68" s="3">
        <f t="shared" si="43"/>
        <v>0</v>
      </c>
      <c r="EYB68" s="3">
        <f t="shared" si="43"/>
        <v>0</v>
      </c>
      <c r="EYC68" s="3">
        <f t="shared" si="43"/>
        <v>0</v>
      </c>
      <c r="EYD68" s="3">
        <f t="shared" si="43"/>
        <v>0</v>
      </c>
      <c r="EYE68" s="3">
        <f t="shared" si="43"/>
        <v>0</v>
      </c>
      <c r="EYF68" s="3">
        <f t="shared" si="43"/>
        <v>0</v>
      </c>
      <c r="EYG68" s="3">
        <f t="shared" si="43"/>
        <v>0</v>
      </c>
      <c r="EYH68" s="3">
        <f t="shared" si="43"/>
        <v>0</v>
      </c>
      <c r="EYI68" s="3">
        <f t="shared" si="43"/>
        <v>0</v>
      </c>
      <c r="EYJ68" s="3">
        <f t="shared" si="43"/>
        <v>0</v>
      </c>
      <c r="EYK68" s="3">
        <f t="shared" si="43"/>
        <v>0</v>
      </c>
      <c r="EYL68" s="3">
        <f t="shared" si="43"/>
        <v>0</v>
      </c>
      <c r="EYM68" s="3">
        <f t="shared" si="43"/>
        <v>0</v>
      </c>
      <c r="EYN68" s="3">
        <f t="shared" si="43"/>
        <v>0</v>
      </c>
      <c r="EYO68" s="3">
        <f t="shared" si="43"/>
        <v>0</v>
      </c>
      <c r="EYP68" s="3">
        <f t="shared" si="43"/>
        <v>0</v>
      </c>
      <c r="EYQ68" s="3">
        <f t="shared" si="43"/>
        <v>0</v>
      </c>
      <c r="EYR68" s="3">
        <f t="shared" si="43"/>
        <v>0</v>
      </c>
      <c r="EYS68" s="3">
        <f t="shared" si="43"/>
        <v>0</v>
      </c>
      <c r="EYT68" s="3">
        <f t="shared" si="43"/>
        <v>0</v>
      </c>
      <c r="EYU68" s="3">
        <f t="shared" si="43"/>
        <v>0</v>
      </c>
      <c r="EYV68" s="3">
        <f t="shared" si="43"/>
        <v>0</v>
      </c>
      <c r="EYW68" s="3">
        <f t="shared" si="43"/>
        <v>0</v>
      </c>
      <c r="EYX68" s="3">
        <f t="shared" si="43"/>
        <v>0</v>
      </c>
      <c r="EYY68" s="3">
        <f t="shared" si="43"/>
        <v>0</v>
      </c>
      <c r="EYZ68" s="3">
        <f t="shared" si="43"/>
        <v>0</v>
      </c>
      <c r="EZA68" s="3">
        <f t="shared" si="43"/>
        <v>0</v>
      </c>
      <c r="EZB68" s="3">
        <f t="shared" si="43"/>
        <v>0</v>
      </c>
      <c r="EZC68" s="3">
        <f t="shared" si="43"/>
        <v>0</v>
      </c>
      <c r="EZD68" s="3">
        <f t="shared" si="43"/>
        <v>0</v>
      </c>
      <c r="EZE68" s="3">
        <f t="shared" si="43"/>
        <v>0</v>
      </c>
      <c r="EZF68" s="3">
        <f t="shared" si="43"/>
        <v>0</v>
      </c>
      <c r="EZG68" s="3">
        <f t="shared" si="43"/>
        <v>0</v>
      </c>
      <c r="EZH68" s="3">
        <f t="shared" si="43"/>
        <v>0</v>
      </c>
      <c r="EZI68" s="3">
        <f t="shared" si="43"/>
        <v>0</v>
      </c>
      <c r="EZJ68" s="3">
        <f t="shared" si="43"/>
        <v>0</v>
      </c>
      <c r="EZK68" s="3">
        <f t="shared" si="43"/>
        <v>0</v>
      </c>
      <c r="EZL68" s="3">
        <f t="shared" si="43"/>
        <v>0</v>
      </c>
      <c r="EZM68" s="3">
        <f t="shared" si="43"/>
        <v>0</v>
      </c>
      <c r="EZN68" s="3">
        <f t="shared" si="43"/>
        <v>0</v>
      </c>
      <c r="EZO68" s="3">
        <f t="shared" si="43"/>
        <v>0</v>
      </c>
      <c r="EZP68" s="3">
        <f t="shared" si="43"/>
        <v>0</v>
      </c>
      <c r="EZQ68" s="3">
        <f t="shared" si="43"/>
        <v>0</v>
      </c>
      <c r="EZR68" s="3">
        <f t="shared" si="43"/>
        <v>0</v>
      </c>
      <c r="EZS68" s="3">
        <f t="shared" si="43"/>
        <v>0</v>
      </c>
      <c r="EZT68" s="3">
        <f t="shared" ref="EZT68:FCE68" si="44">SUM(EZT60:EZT66)</f>
        <v>0</v>
      </c>
      <c r="EZU68" s="3">
        <f t="shared" si="44"/>
        <v>0</v>
      </c>
      <c r="EZV68" s="3">
        <f t="shared" si="44"/>
        <v>0</v>
      </c>
      <c r="EZW68" s="3">
        <f t="shared" si="44"/>
        <v>0</v>
      </c>
      <c r="EZX68" s="3">
        <f t="shared" si="44"/>
        <v>0</v>
      </c>
      <c r="EZY68" s="3">
        <f t="shared" si="44"/>
        <v>0</v>
      </c>
      <c r="EZZ68" s="3">
        <f t="shared" si="44"/>
        <v>0</v>
      </c>
      <c r="FAA68" s="3">
        <f t="shared" si="44"/>
        <v>0</v>
      </c>
      <c r="FAB68" s="3">
        <f t="shared" si="44"/>
        <v>0</v>
      </c>
      <c r="FAC68" s="3">
        <f t="shared" si="44"/>
        <v>0</v>
      </c>
      <c r="FAD68" s="3">
        <f t="shared" si="44"/>
        <v>0</v>
      </c>
      <c r="FAE68" s="3">
        <f t="shared" si="44"/>
        <v>0</v>
      </c>
      <c r="FAF68" s="3">
        <f t="shared" si="44"/>
        <v>0</v>
      </c>
      <c r="FAG68" s="3">
        <f t="shared" si="44"/>
        <v>0</v>
      </c>
      <c r="FAH68" s="3">
        <f t="shared" si="44"/>
        <v>0</v>
      </c>
      <c r="FAI68" s="3">
        <f t="shared" si="44"/>
        <v>0</v>
      </c>
      <c r="FAJ68" s="3">
        <f t="shared" si="44"/>
        <v>0</v>
      </c>
      <c r="FAK68" s="3">
        <f t="shared" si="44"/>
        <v>0</v>
      </c>
      <c r="FAL68" s="3">
        <f t="shared" si="44"/>
        <v>0</v>
      </c>
      <c r="FAM68" s="3">
        <f t="shared" si="44"/>
        <v>0</v>
      </c>
      <c r="FAN68" s="3">
        <f t="shared" si="44"/>
        <v>0</v>
      </c>
      <c r="FAO68" s="3">
        <f t="shared" si="44"/>
        <v>0</v>
      </c>
      <c r="FAP68" s="3">
        <f t="shared" si="44"/>
        <v>0</v>
      </c>
      <c r="FAQ68" s="3">
        <f t="shared" si="44"/>
        <v>0</v>
      </c>
      <c r="FAR68" s="3">
        <f t="shared" si="44"/>
        <v>0</v>
      </c>
      <c r="FAS68" s="3">
        <f t="shared" si="44"/>
        <v>0</v>
      </c>
      <c r="FAT68" s="3">
        <f t="shared" si="44"/>
        <v>0</v>
      </c>
      <c r="FAU68" s="3">
        <f t="shared" si="44"/>
        <v>0</v>
      </c>
      <c r="FAV68" s="3">
        <f t="shared" si="44"/>
        <v>0</v>
      </c>
      <c r="FAW68" s="3">
        <f t="shared" si="44"/>
        <v>0</v>
      </c>
      <c r="FAX68" s="3">
        <f t="shared" si="44"/>
        <v>0</v>
      </c>
      <c r="FAY68" s="3">
        <f t="shared" si="44"/>
        <v>0</v>
      </c>
      <c r="FAZ68" s="3">
        <f t="shared" si="44"/>
        <v>0</v>
      </c>
      <c r="FBA68" s="3">
        <f t="shared" si="44"/>
        <v>0</v>
      </c>
      <c r="FBB68" s="3">
        <f t="shared" si="44"/>
        <v>0</v>
      </c>
      <c r="FBC68" s="3">
        <f t="shared" si="44"/>
        <v>0</v>
      </c>
      <c r="FBD68" s="3">
        <f t="shared" si="44"/>
        <v>0</v>
      </c>
      <c r="FBE68" s="3">
        <f t="shared" si="44"/>
        <v>0</v>
      </c>
      <c r="FBF68" s="3">
        <f t="shared" si="44"/>
        <v>0</v>
      </c>
      <c r="FBG68" s="3">
        <f t="shared" si="44"/>
        <v>0</v>
      </c>
      <c r="FBH68" s="3">
        <f t="shared" si="44"/>
        <v>0</v>
      </c>
      <c r="FBI68" s="3">
        <f t="shared" si="44"/>
        <v>0</v>
      </c>
      <c r="FBJ68" s="3">
        <f t="shared" si="44"/>
        <v>0</v>
      </c>
      <c r="FBK68" s="3">
        <f t="shared" si="44"/>
        <v>0</v>
      </c>
      <c r="FBL68" s="3">
        <f t="shared" si="44"/>
        <v>0</v>
      </c>
      <c r="FBM68" s="3">
        <f t="shared" si="44"/>
        <v>0</v>
      </c>
      <c r="FBN68" s="3">
        <f t="shared" si="44"/>
        <v>0</v>
      </c>
      <c r="FBO68" s="3">
        <f t="shared" si="44"/>
        <v>0</v>
      </c>
      <c r="FBP68" s="3">
        <f t="shared" si="44"/>
        <v>0</v>
      </c>
      <c r="FBQ68" s="3">
        <f t="shared" si="44"/>
        <v>0</v>
      </c>
      <c r="FBR68" s="3">
        <f t="shared" si="44"/>
        <v>0</v>
      </c>
      <c r="FBS68" s="3">
        <f t="shared" si="44"/>
        <v>0</v>
      </c>
      <c r="FBT68" s="3">
        <f t="shared" si="44"/>
        <v>0</v>
      </c>
      <c r="FBU68" s="3">
        <f t="shared" si="44"/>
        <v>0</v>
      </c>
      <c r="FBV68" s="3">
        <f t="shared" si="44"/>
        <v>0</v>
      </c>
      <c r="FBW68" s="3">
        <f t="shared" si="44"/>
        <v>0</v>
      </c>
      <c r="FBX68" s="3">
        <f t="shared" si="44"/>
        <v>0</v>
      </c>
      <c r="FBY68" s="3">
        <f t="shared" si="44"/>
        <v>0</v>
      </c>
      <c r="FBZ68" s="3">
        <f t="shared" si="44"/>
        <v>0</v>
      </c>
      <c r="FCA68" s="3">
        <f t="shared" si="44"/>
        <v>0</v>
      </c>
      <c r="FCB68" s="3">
        <f t="shared" si="44"/>
        <v>0</v>
      </c>
      <c r="FCC68" s="3">
        <f t="shared" si="44"/>
        <v>0</v>
      </c>
      <c r="FCD68" s="3">
        <f t="shared" si="44"/>
        <v>0</v>
      </c>
      <c r="FCE68" s="3">
        <f t="shared" si="44"/>
        <v>0</v>
      </c>
      <c r="FCF68" s="3">
        <f t="shared" ref="FCF68:FEQ68" si="45">SUM(FCF60:FCF66)</f>
        <v>0</v>
      </c>
      <c r="FCG68" s="3">
        <f t="shared" si="45"/>
        <v>0</v>
      </c>
      <c r="FCH68" s="3">
        <f t="shared" si="45"/>
        <v>0</v>
      </c>
      <c r="FCI68" s="3">
        <f t="shared" si="45"/>
        <v>0</v>
      </c>
      <c r="FCJ68" s="3">
        <f t="shared" si="45"/>
        <v>0</v>
      </c>
      <c r="FCK68" s="3">
        <f t="shared" si="45"/>
        <v>0</v>
      </c>
      <c r="FCL68" s="3">
        <f t="shared" si="45"/>
        <v>0</v>
      </c>
      <c r="FCM68" s="3">
        <f t="shared" si="45"/>
        <v>0</v>
      </c>
      <c r="FCN68" s="3">
        <f t="shared" si="45"/>
        <v>0</v>
      </c>
      <c r="FCO68" s="3">
        <f t="shared" si="45"/>
        <v>0</v>
      </c>
      <c r="FCP68" s="3">
        <f t="shared" si="45"/>
        <v>0</v>
      </c>
      <c r="FCQ68" s="3">
        <f t="shared" si="45"/>
        <v>0</v>
      </c>
      <c r="FCR68" s="3">
        <f t="shared" si="45"/>
        <v>0</v>
      </c>
      <c r="FCS68" s="3">
        <f t="shared" si="45"/>
        <v>0</v>
      </c>
      <c r="FCT68" s="3">
        <f t="shared" si="45"/>
        <v>0</v>
      </c>
      <c r="FCU68" s="3">
        <f t="shared" si="45"/>
        <v>0</v>
      </c>
      <c r="FCV68" s="3">
        <f t="shared" si="45"/>
        <v>0</v>
      </c>
      <c r="FCW68" s="3">
        <f t="shared" si="45"/>
        <v>0</v>
      </c>
      <c r="FCX68" s="3">
        <f t="shared" si="45"/>
        <v>0</v>
      </c>
      <c r="FCY68" s="3">
        <f t="shared" si="45"/>
        <v>0</v>
      </c>
      <c r="FCZ68" s="3">
        <f t="shared" si="45"/>
        <v>0</v>
      </c>
      <c r="FDA68" s="3">
        <f t="shared" si="45"/>
        <v>0</v>
      </c>
      <c r="FDB68" s="3">
        <f t="shared" si="45"/>
        <v>0</v>
      </c>
      <c r="FDC68" s="3">
        <f t="shared" si="45"/>
        <v>0</v>
      </c>
      <c r="FDD68" s="3">
        <f t="shared" si="45"/>
        <v>0</v>
      </c>
      <c r="FDE68" s="3">
        <f t="shared" si="45"/>
        <v>0</v>
      </c>
      <c r="FDF68" s="3">
        <f t="shared" si="45"/>
        <v>0</v>
      </c>
      <c r="FDG68" s="3">
        <f t="shared" si="45"/>
        <v>0</v>
      </c>
      <c r="FDH68" s="3">
        <f t="shared" si="45"/>
        <v>0</v>
      </c>
      <c r="FDI68" s="3">
        <f t="shared" si="45"/>
        <v>0</v>
      </c>
      <c r="FDJ68" s="3">
        <f t="shared" si="45"/>
        <v>0</v>
      </c>
      <c r="FDK68" s="3">
        <f t="shared" si="45"/>
        <v>0</v>
      </c>
      <c r="FDL68" s="3">
        <f t="shared" si="45"/>
        <v>0</v>
      </c>
      <c r="FDM68" s="3">
        <f t="shared" si="45"/>
        <v>0</v>
      </c>
      <c r="FDN68" s="3">
        <f t="shared" si="45"/>
        <v>0</v>
      </c>
      <c r="FDO68" s="3">
        <f t="shared" si="45"/>
        <v>0</v>
      </c>
      <c r="FDP68" s="3">
        <f t="shared" si="45"/>
        <v>0</v>
      </c>
      <c r="FDQ68" s="3">
        <f t="shared" si="45"/>
        <v>0</v>
      </c>
      <c r="FDR68" s="3">
        <f t="shared" si="45"/>
        <v>0</v>
      </c>
      <c r="FDS68" s="3">
        <f t="shared" si="45"/>
        <v>0</v>
      </c>
      <c r="FDT68" s="3">
        <f t="shared" si="45"/>
        <v>0</v>
      </c>
      <c r="FDU68" s="3">
        <f t="shared" si="45"/>
        <v>0</v>
      </c>
      <c r="FDV68" s="3">
        <f t="shared" si="45"/>
        <v>0</v>
      </c>
      <c r="FDW68" s="3">
        <f t="shared" si="45"/>
        <v>0</v>
      </c>
      <c r="FDX68" s="3">
        <f t="shared" si="45"/>
        <v>0</v>
      </c>
      <c r="FDY68" s="3">
        <f t="shared" si="45"/>
        <v>0</v>
      </c>
      <c r="FDZ68" s="3">
        <f t="shared" si="45"/>
        <v>0</v>
      </c>
      <c r="FEA68" s="3">
        <f t="shared" si="45"/>
        <v>0</v>
      </c>
      <c r="FEB68" s="3">
        <f t="shared" si="45"/>
        <v>0</v>
      </c>
      <c r="FEC68" s="3">
        <f t="shared" si="45"/>
        <v>0</v>
      </c>
      <c r="FED68" s="3">
        <f t="shared" si="45"/>
        <v>0</v>
      </c>
      <c r="FEE68" s="3">
        <f t="shared" si="45"/>
        <v>0</v>
      </c>
      <c r="FEF68" s="3">
        <f t="shared" si="45"/>
        <v>0</v>
      </c>
      <c r="FEG68" s="3">
        <f t="shared" si="45"/>
        <v>0</v>
      </c>
      <c r="FEH68" s="3">
        <f t="shared" si="45"/>
        <v>0</v>
      </c>
      <c r="FEI68" s="3">
        <f t="shared" si="45"/>
        <v>0</v>
      </c>
      <c r="FEJ68" s="3">
        <f t="shared" si="45"/>
        <v>0</v>
      </c>
      <c r="FEK68" s="3">
        <f t="shared" si="45"/>
        <v>0</v>
      </c>
      <c r="FEL68" s="3">
        <f t="shared" si="45"/>
        <v>0</v>
      </c>
      <c r="FEM68" s="3">
        <f t="shared" si="45"/>
        <v>0</v>
      </c>
      <c r="FEN68" s="3">
        <f t="shared" si="45"/>
        <v>0</v>
      </c>
      <c r="FEO68" s="3">
        <f t="shared" si="45"/>
        <v>0</v>
      </c>
      <c r="FEP68" s="3">
        <f t="shared" si="45"/>
        <v>0</v>
      </c>
      <c r="FEQ68" s="3">
        <f t="shared" si="45"/>
        <v>0</v>
      </c>
      <c r="FER68" s="3">
        <f t="shared" ref="FER68:FHC68" si="46">SUM(FER60:FER66)</f>
        <v>0</v>
      </c>
      <c r="FES68" s="3">
        <f t="shared" si="46"/>
        <v>0</v>
      </c>
      <c r="FET68" s="3">
        <f t="shared" si="46"/>
        <v>0</v>
      </c>
      <c r="FEU68" s="3">
        <f t="shared" si="46"/>
        <v>0</v>
      </c>
      <c r="FEV68" s="3">
        <f t="shared" si="46"/>
        <v>0</v>
      </c>
      <c r="FEW68" s="3">
        <f t="shared" si="46"/>
        <v>0</v>
      </c>
      <c r="FEX68" s="3">
        <f t="shared" si="46"/>
        <v>0</v>
      </c>
      <c r="FEY68" s="3">
        <f t="shared" si="46"/>
        <v>0</v>
      </c>
      <c r="FEZ68" s="3">
        <f t="shared" si="46"/>
        <v>0</v>
      </c>
      <c r="FFA68" s="3">
        <f t="shared" si="46"/>
        <v>0</v>
      </c>
      <c r="FFB68" s="3">
        <f t="shared" si="46"/>
        <v>0</v>
      </c>
      <c r="FFC68" s="3">
        <f t="shared" si="46"/>
        <v>0</v>
      </c>
      <c r="FFD68" s="3">
        <f t="shared" si="46"/>
        <v>0</v>
      </c>
      <c r="FFE68" s="3">
        <f t="shared" si="46"/>
        <v>0</v>
      </c>
      <c r="FFF68" s="3">
        <f t="shared" si="46"/>
        <v>0</v>
      </c>
      <c r="FFG68" s="3">
        <f t="shared" si="46"/>
        <v>0</v>
      </c>
      <c r="FFH68" s="3">
        <f t="shared" si="46"/>
        <v>0</v>
      </c>
      <c r="FFI68" s="3">
        <f t="shared" si="46"/>
        <v>0</v>
      </c>
      <c r="FFJ68" s="3">
        <f t="shared" si="46"/>
        <v>0</v>
      </c>
      <c r="FFK68" s="3">
        <f t="shared" si="46"/>
        <v>0</v>
      </c>
      <c r="FFL68" s="3">
        <f t="shared" si="46"/>
        <v>0</v>
      </c>
      <c r="FFM68" s="3">
        <f t="shared" si="46"/>
        <v>0</v>
      </c>
      <c r="FFN68" s="3">
        <f t="shared" si="46"/>
        <v>0</v>
      </c>
      <c r="FFO68" s="3">
        <f t="shared" si="46"/>
        <v>0</v>
      </c>
      <c r="FFP68" s="3">
        <f t="shared" si="46"/>
        <v>0</v>
      </c>
      <c r="FFQ68" s="3">
        <f t="shared" si="46"/>
        <v>0</v>
      </c>
      <c r="FFR68" s="3">
        <f t="shared" si="46"/>
        <v>0</v>
      </c>
      <c r="FFS68" s="3">
        <f t="shared" si="46"/>
        <v>0</v>
      </c>
      <c r="FFT68" s="3">
        <f t="shared" si="46"/>
        <v>0</v>
      </c>
      <c r="FFU68" s="3">
        <f t="shared" si="46"/>
        <v>0</v>
      </c>
      <c r="FFV68" s="3">
        <f t="shared" si="46"/>
        <v>0</v>
      </c>
      <c r="FFW68" s="3">
        <f t="shared" si="46"/>
        <v>0</v>
      </c>
      <c r="FFX68" s="3">
        <f t="shared" si="46"/>
        <v>0</v>
      </c>
      <c r="FFY68" s="3">
        <f t="shared" si="46"/>
        <v>0</v>
      </c>
      <c r="FFZ68" s="3">
        <f t="shared" si="46"/>
        <v>0</v>
      </c>
      <c r="FGA68" s="3">
        <f t="shared" si="46"/>
        <v>0</v>
      </c>
      <c r="FGB68" s="3">
        <f t="shared" si="46"/>
        <v>0</v>
      </c>
      <c r="FGC68" s="3">
        <f t="shared" si="46"/>
        <v>0</v>
      </c>
      <c r="FGD68" s="3">
        <f t="shared" si="46"/>
        <v>0</v>
      </c>
      <c r="FGE68" s="3">
        <f t="shared" si="46"/>
        <v>0</v>
      </c>
      <c r="FGF68" s="3">
        <f t="shared" si="46"/>
        <v>0</v>
      </c>
      <c r="FGG68" s="3">
        <f t="shared" si="46"/>
        <v>0</v>
      </c>
      <c r="FGH68" s="3">
        <f t="shared" si="46"/>
        <v>0</v>
      </c>
      <c r="FGI68" s="3">
        <f t="shared" si="46"/>
        <v>0</v>
      </c>
      <c r="FGJ68" s="3">
        <f t="shared" si="46"/>
        <v>0</v>
      </c>
      <c r="FGK68" s="3">
        <f t="shared" si="46"/>
        <v>0</v>
      </c>
      <c r="FGL68" s="3">
        <f t="shared" si="46"/>
        <v>0</v>
      </c>
      <c r="FGM68" s="3">
        <f t="shared" si="46"/>
        <v>0</v>
      </c>
      <c r="FGN68" s="3">
        <f t="shared" si="46"/>
        <v>0</v>
      </c>
      <c r="FGO68" s="3">
        <f t="shared" si="46"/>
        <v>0</v>
      </c>
      <c r="FGP68" s="3">
        <f t="shared" si="46"/>
        <v>0</v>
      </c>
      <c r="FGQ68" s="3">
        <f t="shared" si="46"/>
        <v>0</v>
      </c>
      <c r="FGR68" s="3">
        <f t="shared" si="46"/>
        <v>0</v>
      </c>
      <c r="FGS68" s="3">
        <f t="shared" si="46"/>
        <v>0</v>
      </c>
      <c r="FGT68" s="3">
        <f t="shared" si="46"/>
        <v>0</v>
      </c>
      <c r="FGU68" s="3">
        <f t="shared" si="46"/>
        <v>0</v>
      </c>
      <c r="FGV68" s="3">
        <f t="shared" si="46"/>
        <v>0</v>
      </c>
      <c r="FGW68" s="3">
        <f t="shared" si="46"/>
        <v>0</v>
      </c>
      <c r="FGX68" s="3">
        <f t="shared" si="46"/>
        <v>0</v>
      </c>
      <c r="FGY68" s="3">
        <f t="shared" si="46"/>
        <v>0</v>
      </c>
      <c r="FGZ68" s="3">
        <f t="shared" si="46"/>
        <v>0</v>
      </c>
      <c r="FHA68" s="3">
        <f t="shared" si="46"/>
        <v>0</v>
      </c>
      <c r="FHB68" s="3">
        <f t="shared" si="46"/>
        <v>0</v>
      </c>
      <c r="FHC68" s="3">
        <f t="shared" si="46"/>
        <v>0</v>
      </c>
      <c r="FHD68" s="3">
        <f t="shared" ref="FHD68:FJO68" si="47">SUM(FHD60:FHD66)</f>
        <v>0</v>
      </c>
      <c r="FHE68" s="3">
        <f t="shared" si="47"/>
        <v>0</v>
      </c>
      <c r="FHF68" s="3">
        <f t="shared" si="47"/>
        <v>0</v>
      </c>
      <c r="FHG68" s="3">
        <f t="shared" si="47"/>
        <v>0</v>
      </c>
      <c r="FHH68" s="3">
        <f t="shared" si="47"/>
        <v>0</v>
      </c>
      <c r="FHI68" s="3">
        <f t="shared" si="47"/>
        <v>0</v>
      </c>
      <c r="FHJ68" s="3">
        <f t="shared" si="47"/>
        <v>0</v>
      </c>
      <c r="FHK68" s="3">
        <f t="shared" si="47"/>
        <v>0</v>
      </c>
      <c r="FHL68" s="3">
        <f t="shared" si="47"/>
        <v>0</v>
      </c>
      <c r="FHM68" s="3">
        <f t="shared" si="47"/>
        <v>0</v>
      </c>
      <c r="FHN68" s="3">
        <f t="shared" si="47"/>
        <v>0</v>
      </c>
      <c r="FHO68" s="3">
        <f t="shared" si="47"/>
        <v>0</v>
      </c>
      <c r="FHP68" s="3">
        <f t="shared" si="47"/>
        <v>0</v>
      </c>
      <c r="FHQ68" s="3">
        <f t="shared" si="47"/>
        <v>0</v>
      </c>
      <c r="FHR68" s="3">
        <f t="shared" si="47"/>
        <v>0</v>
      </c>
      <c r="FHS68" s="3">
        <f t="shared" si="47"/>
        <v>0</v>
      </c>
      <c r="FHT68" s="3">
        <f t="shared" si="47"/>
        <v>0</v>
      </c>
      <c r="FHU68" s="3">
        <f t="shared" si="47"/>
        <v>0</v>
      </c>
      <c r="FHV68" s="3">
        <f t="shared" si="47"/>
        <v>0</v>
      </c>
      <c r="FHW68" s="3">
        <f t="shared" si="47"/>
        <v>0</v>
      </c>
      <c r="FHX68" s="3">
        <f t="shared" si="47"/>
        <v>0</v>
      </c>
      <c r="FHY68" s="3">
        <f t="shared" si="47"/>
        <v>0</v>
      </c>
      <c r="FHZ68" s="3">
        <f t="shared" si="47"/>
        <v>0</v>
      </c>
      <c r="FIA68" s="3">
        <f t="shared" si="47"/>
        <v>0</v>
      </c>
      <c r="FIB68" s="3">
        <f t="shared" si="47"/>
        <v>0</v>
      </c>
      <c r="FIC68" s="3">
        <f t="shared" si="47"/>
        <v>0</v>
      </c>
      <c r="FID68" s="3">
        <f t="shared" si="47"/>
        <v>0</v>
      </c>
      <c r="FIE68" s="3">
        <f t="shared" si="47"/>
        <v>0</v>
      </c>
      <c r="FIF68" s="3">
        <f t="shared" si="47"/>
        <v>0</v>
      </c>
      <c r="FIG68" s="3">
        <f t="shared" si="47"/>
        <v>0</v>
      </c>
      <c r="FIH68" s="3">
        <f t="shared" si="47"/>
        <v>0</v>
      </c>
      <c r="FII68" s="3">
        <f t="shared" si="47"/>
        <v>0</v>
      </c>
      <c r="FIJ68" s="3">
        <f t="shared" si="47"/>
        <v>0</v>
      </c>
      <c r="FIK68" s="3">
        <f t="shared" si="47"/>
        <v>0</v>
      </c>
      <c r="FIL68" s="3">
        <f t="shared" si="47"/>
        <v>0</v>
      </c>
      <c r="FIM68" s="3">
        <f t="shared" si="47"/>
        <v>0</v>
      </c>
      <c r="FIN68" s="3">
        <f t="shared" si="47"/>
        <v>0</v>
      </c>
      <c r="FIO68" s="3">
        <f t="shared" si="47"/>
        <v>0</v>
      </c>
      <c r="FIP68" s="3">
        <f t="shared" si="47"/>
        <v>0</v>
      </c>
      <c r="FIQ68" s="3">
        <f t="shared" si="47"/>
        <v>0</v>
      </c>
      <c r="FIR68" s="3">
        <f t="shared" si="47"/>
        <v>0</v>
      </c>
      <c r="FIS68" s="3">
        <f t="shared" si="47"/>
        <v>0</v>
      </c>
      <c r="FIT68" s="3">
        <f t="shared" si="47"/>
        <v>0</v>
      </c>
      <c r="FIU68" s="3">
        <f t="shared" si="47"/>
        <v>0</v>
      </c>
      <c r="FIV68" s="3">
        <f t="shared" si="47"/>
        <v>0</v>
      </c>
      <c r="FIW68" s="3">
        <f t="shared" si="47"/>
        <v>0</v>
      </c>
      <c r="FIX68" s="3">
        <f t="shared" si="47"/>
        <v>0</v>
      </c>
      <c r="FIY68" s="3">
        <f t="shared" si="47"/>
        <v>0</v>
      </c>
      <c r="FIZ68" s="3">
        <f t="shared" si="47"/>
        <v>0</v>
      </c>
      <c r="FJA68" s="3">
        <f t="shared" si="47"/>
        <v>0</v>
      </c>
      <c r="FJB68" s="3">
        <f t="shared" si="47"/>
        <v>0</v>
      </c>
      <c r="FJC68" s="3">
        <f t="shared" si="47"/>
        <v>0</v>
      </c>
      <c r="FJD68" s="3">
        <f t="shared" si="47"/>
        <v>0</v>
      </c>
      <c r="FJE68" s="3">
        <f t="shared" si="47"/>
        <v>0</v>
      </c>
      <c r="FJF68" s="3">
        <f t="shared" si="47"/>
        <v>0</v>
      </c>
      <c r="FJG68" s="3">
        <f t="shared" si="47"/>
        <v>0</v>
      </c>
      <c r="FJH68" s="3">
        <f t="shared" si="47"/>
        <v>0</v>
      </c>
      <c r="FJI68" s="3">
        <f t="shared" si="47"/>
        <v>0</v>
      </c>
      <c r="FJJ68" s="3">
        <f t="shared" si="47"/>
        <v>0</v>
      </c>
      <c r="FJK68" s="3">
        <f t="shared" si="47"/>
        <v>0</v>
      </c>
      <c r="FJL68" s="3">
        <f t="shared" si="47"/>
        <v>0</v>
      </c>
      <c r="FJM68" s="3">
        <f t="shared" si="47"/>
        <v>0</v>
      </c>
      <c r="FJN68" s="3">
        <f t="shared" si="47"/>
        <v>0</v>
      </c>
      <c r="FJO68" s="3">
        <f t="shared" si="47"/>
        <v>0</v>
      </c>
      <c r="FJP68" s="3">
        <f t="shared" ref="FJP68:FMA68" si="48">SUM(FJP60:FJP66)</f>
        <v>0</v>
      </c>
      <c r="FJQ68" s="3">
        <f t="shared" si="48"/>
        <v>0</v>
      </c>
      <c r="FJR68" s="3">
        <f t="shared" si="48"/>
        <v>0</v>
      </c>
      <c r="FJS68" s="3">
        <f t="shared" si="48"/>
        <v>0</v>
      </c>
      <c r="FJT68" s="3">
        <f t="shared" si="48"/>
        <v>0</v>
      </c>
      <c r="FJU68" s="3">
        <f t="shared" si="48"/>
        <v>0</v>
      </c>
      <c r="FJV68" s="3">
        <f t="shared" si="48"/>
        <v>0</v>
      </c>
      <c r="FJW68" s="3">
        <f t="shared" si="48"/>
        <v>0</v>
      </c>
      <c r="FJX68" s="3">
        <f t="shared" si="48"/>
        <v>0</v>
      </c>
      <c r="FJY68" s="3">
        <f t="shared" si="48"/>
        <v>0</v>
      </c>
      <c r="FJZ68" s="3">
        <f t="shared" si="48"/>
        <v>0</v>
      </c>
      <c r="FKA68" s="3">
        <f t="shared" si="48"/>
        <v>0</v>
      </c>
      <c r="FKB68" s="3">
        <f t="shared" si="48"/>
        <v>0</v>
      </c>
      <c r="FKC68" s="3">
        <f t="shared" si="48"/>
        <v>0</v>
      </c>
      <c r="FKD68" s="3">
        <f t="shared" si="48"/>
        <v>0</v>
      </c>
      <c r="FKE68" s="3">
        <f t="shared" si="48"/>
        <v>0</v>
      </c>
      <c r="FKF68" s="3">
        <f t="shared" si="48"/>
        <v>0</v>
      </c>
      <c r="FKG68" s="3">
        <f t="shared" si="48"/>
        <v>0</v>
      </c>
      <c r="FKH68" s="3">
        <f t="shared" si="48"/>
        <v>0</v>
      </c>
      <c r="FKI68" s="3">
        <f t="shared" si="48"/>
        <v>0</v>
      </c>
      <c r="FKJ68" s="3">
        <f t="shared" si="48"/>
        <v>0</v>
      </c>
      <c r="FKK68" s="3">
        <f t="shared" si="48"/>
        <v>0</v>
      </c>
      <c r="FKL68" s="3">
        <f t="shared" si="48"/>
        <v>0</v>
      </c>
      <c r="FKM68" s="3">
        <f t="shared" si="48"/>
        <v>0</v>
      </c>
      <c r="FKN68" s="3">
        <f t="shared" si="48"/>
        <v>0</v>
      </c>
      <c r="FKO68" s="3">
        <f t="shared" si="48"/>
        <v>0</v>
      </c>
      <c r="FKP68" s="3">
        <f t="shared" si="48"/>
        <v>0</v>
      </c>
      <c r="FKQ68" s="3">
        <f t="shared" si="48"/>
        <v>0</v>
      </c>
      <c r="FKR68" s="3">
        <f t="shared" si="48"/>
        <v>0</v>
      </c>
      <c r="FKS68" s="3">
        <f t="shared" si="48"/>
        <v>0</v>
      </c>
      <c r="FKT68" s="3">
        <f t="shared" si="48"/>
        <v>0</v>
      </c>
      <c r="FKU68" s="3">
        <f t="shared" si="48"/>
        <v>0</v>
      </c>
      <c r="FKV68" s="3">
        <f t="shared" si="48"/>
        <v>0</v>
      </c>
      <c r="FKW68" s="3">
        <f t="shared" si="48"/>
        <v>0</v>
      </c>
      <c r="FKX68" s="3">
        <f t="shared" si="48"/>
        <v>0</v>
      </c>
      <c r="FKY68" s="3">
        <f t="shared" si="48"/>
        <v>0</v>
      </c>
      <c r="FKZ68" s="3">
        <f t="shared" si="48"/>
        <v>0</v>
      </c>
      <c r="FLA68" s="3">
        <f t="shared" si="48"/>
        <v>0</v>
      </c>
      <c r="FLB68" s="3">
        <f t="shared" si="48"/>
        <v>0</v>
      </c>
      <c r="FLC68" s="3">
        <f t="shared" si="48"/>
        <v>0</v>
      </c>
      <c r="FLD68" s="3">
        <f t="shared" si="48"/>
        <v>0</v>
      </c>
      <c r="FLE68" s="3">
        <f t="shared" si="48"/>
        <v>0</v>
      </c>
      <c r="FLF68" s="3">
        <f t="shared" si="48"/>
        <v>0</v>
      </c>
      <c r="FLG68" s="3">
        <f t="shared" si="48"/>
        <v>0</v>
      </c>
      <c r="FLH68" s="3">
        <f t="shared" si="48"/>
        <v>0</v>
      </c>
      <c r="FLI68" s="3">
        <f t="shared" si="48"/>
        <v>0</v>
      </c>
      <c r="FLJ68" s="3">
        <f t="shared" si="48"/>
        <v>0</v>
      </c>
      <c r="FLK68" s="3">
        <f t="shared" si="48"/>
        <v>0</v>
      </c>
      <c r="FLL68" s="3">
        <f t="shared" si="48"/>
        <v>0</v>
      </c>
      <c r="FLM68" s="3">
        <f t="shared" si="48"/>
        <v>0</v>
      </c>
      <c r="FLN68" s="3">
        <f t="shared" si="48"/>
        <v>0</v>
      </c>
      <c r="FLO68" s="3">
        <f t="shared" si="48"/>
        <v>0</v>
      </c>
      <c r="FLP68" s="3">
        <f t="shared" si="48"/>
        <v>0</v>
      </c>
      <c r="FLQ68" s="3">
        <f t="shared" si="48"/>
        <v>0</v>
      </c>
      <c r="FLR68" s="3">
        <f t="shared" si="48"/>
        <v>0</v>
      </c>
      <c r="FLS68" s="3">
        <f t="shared" si="48"/>
        <v>0</v>
      </c>
      <c r="FLT68" s="3">
        <f t="shared" si="48"/>
        <v>0</v>
      </c>
      <c r="FLU68" s="3">
        <f t="shared" si="48"/>
        <v>0</v>
      </c>
      <c r="FLV68" s="3">
        <f t="shared" si="48"/>
        <v>0</v>
      </c>
      <c r="FLW68" s="3">
        <f t="shared" si="48"/>
        <v>0</v>
      </c>
      <c r="FLX68" s="3">
        <f t="shared" si="48"/>
        <v>0</v>
      </c>
      <c r="FLY68" s="3">
        <f t="shared" si="48"/>
        <v>0</v>
      </c>
      <c r="FLZ68" s="3">
        <f t="shared" si="48"/>
        <v>0</v>
      </c>
      <c r="FMA68" s="3">
        <f t="shared" si="48"/>
        <v>0</v>
      </c>
      <c r="FMB68" s="3">
        <f t="shared" ref="FMB68:FOM68" si="49">SUM(FMB60:FMB66)</f>
        <v>0</v>
      </c>
      <c r="FMC68" s="3">
        <f t="shared" si="49"/>
        <v>0</v>
      </c>
      <c r="FMD68" s="3">
        <f t="shared" si="49"/>
        <v>0</v>
      </c>
      <c r="FME68" s="3">
        <f t="shared" si="49"/>
        <v>0</v>
      </c>
      <c r="FMF68" s="3">
        <f t="shared" si="49"/>
        <v>0</v>
      </c>
      <c r="FMG68" s="3">
        <f t="shared" si="49"/>
        <v>0</v>
      </c>
      <c r="FMH68" s="3">
        <f t="shared" si="49"/>
        <v>0</v>
      </c>
      <c r="FMI68" s="3">
        <f t="shared" si="49"/>
        <v>0</v>
      </c>
      <c r="FMJ68" s="3">
        <f t="shared" si="49"/>
        <v>0</v>
      </c>
      <c r="FMK68" s="3">
        <f t="shared" si="49"/>
        <v>0</v>
      </c>
      <c r="FML68" s="3">
        <f t="shared" si="49"/>
        <v>0</v>
      </c>
      <c r="FMM68" s="3">
        <f t="shared" si="49"/>
        <v>0</v>
      </c>
      <c r="FMN68" s="3">
        <f t="shared" si="49"/>
        <v>0</v>
      </c>
      <c r="FMO68" s="3">
        <f t="shared" si="49"/>
        <v>0</v>
      </c>
      <c r="FMP68" s="3">
        <f t="shared" si="49"/>
        <v>0</v>
      </c>
      <c r="FMQ68" s="3">
        <f t="shared" si="49"/>
        <v>0</v>
      </c>
      <c r="FMR68" s="3">
        <f t="shared" si="49"/>
        <v>0</v>
      </c>
      <c r="FMS68" s="3">
        <f t="shared" si="49"/>
        <v>0</v>
      </c>
      <c r="FMT68" s="3">
        <f t="shared" si="49"/>
        <v>0</v>
      </c>
      <c r="FMU68" s="3">
        <f t="shared" si="49"/>
        <v>0</v>
      </c>
      <c r="FMV68" s="3">
        <f t="shared" si="49"/>
        <v>0</v>
      </c>
      <c r="FMW68" s="3">
        <f t="shared" si="49"/>
        <v>0</v>
      </c>
      <c r="FMX68" s="3">
        <f t="shared" si="49"/>
        <v>0</v>
      </c>
      <c r="FMY68" s="3">
        <f t="shared" si="49"/>
        <v>0</v>
      </c>
      <c r="FMZ68" s="3">
        <f t="shared" si="49"/>
        <v>0</v>
      </c>
      <c r="FNA68" s="3">
        <f t="shared" si="49"/>
        <v>0</v>
      </c>
      <c r="FNB68" s="3">
        <f t="shared" si="49"/>
        <v>0</v>
      </c>
      <c r="FNC68" s="3">
        <f t="shared" si="49"/>
        <v>0</v>
      </c>
      <c r="FND68" s="3">
        <f t="shared" si="49"/>
        <v>0</v>
      </c>
      <c r="FNE68" s="3">
        <f t="shared" si="49"/>
        <v>0</v>
      </c>
      <c r="FNF68" s="3">
        <f t="shared" si="49"/>
        <v>0</v>
      </c>
      <c r="FNG68" s="3">
        <f t="shared" si="49"/>
        <v>0</v>
      </c>
      <c r="FNH68" s="3">
        <f t="shared" si="49"/>
        <v>0</v>
      </c>
      <c r="FNI68" s="3">
        <f t="shared" si="49"/>
        <v>0</v>
      </c>
      <c r="FNJ68" s="3">
        <f t="shared" si="49"/>
        <v>0</v>
      </c>
      <c r="FNK68" s="3">
        <f t="shared" si="49"/>
        <v>0</v>
      </c>
      <c r="FNL68" s="3">
        <f t="shared" si="49"/>
        <v>0</v>
      </c>
      <c r="FNM68" s="3">
        <f t="shared" si="49"/>
        <v>0</v>
      </c>
      <c r="FNN68" s="3">
        <f t="shared" si="49"/>
        <v>0</v>
      </c>
      <c r="FNO68" s="3">
        <f t="shared" si="49"/>
        <v>0</v>
      </c>
      <c r="FNP68" s="3">
        <f t="shared" si="49"/>
        <v>0</v>
      </c>
      <c r="FNQ68" s="3">
        <f t="shared" si="49"/>
        <v>0</v>
      </c>
      <c r="FNR68" s="3">
        <f t="shared" si="49"/>
        <v>0</v>
      </c>
      <c r="FNS68" s="3">
        <f t="shared" si="49"/>
        <v>0</v>
      </c>
      <c r="FNT68" s="3">
        <f t="shared" si="49"/>
        <v>0</v>
      </c>
      <c r="FNU68" s="3">
        <f t="shared" si="49"/>
        <v>0</v>
      </c>
      <c r="FNV68" s="3">
        <f t="shared" si="49"/>
        <v>0</v>
      </c>
      <c r="FNW68" s="3">
        <f t="shared" si="49"/>
        <v>0</v>
      </c>
      <c r="FNX68" s="3">
        <f t="shared" si="49"/>
        <v>0</v>
      </c>
      <c r="FNY68" s="3">
        <f t="shared" si="49"/>
        <v>0</v>
      </c>
      <c r="FNZ68" s="3">
        <f t="shared" si="49"/>
        <v>0</v>
      </c>
      <c r="FOA68" s="3">
        <f t="shared" si="49"/>
        <v>0</v>
      </c>
      <c r="FOB68" s="3">
        <f t="shared" si="49"/>
        <v>0</v>
      </c>
      <c r="FOC68" s="3">
        <f t="shared" si="49"/>
        <v>0</v>
      </c>
      <c r="FOD68" s="3">
        <f t="shared" si="49"/>
        <v>0</v>
      </c>
      <c r="FOE68" s="3">
        <f t="shared" si="49"/>
        <v>0</v>
      </c>
      <c r="FOF68" s="3">
        <f t="shared" si="49"/>
        <v>0</v>
      </c>
      <c r="FOG68" s="3">
        <f t="shared" si="49"/>
        <v>0</v>
      </c>
      <c r="FOH68" s="3">
        <f t="shared" si="49"/>
        <v>0</v>
      </c>
      <c r="FOI68" s="3">
        <f t="shared" si="49"/>
        <v>0</v>
      </c>
      <c r="FOJ68" s="3">
        <f t="shared" si="49"/>
        <v>0</v>
      </c>
      <c r="FOK68" s="3">
        <f t="shared" si="49"/>
        <v>0</v>
      </c>
      <c r="FOL68" s="3">
        <f t="shared" si="49"/>
        <v>0</v>
      </c>
      <c r="FOM68" s="3">
        <f t="shared" si="49"/>
        <v>0</v>
      </c>
      <c r="FON68" s="3">
        <f t="shared" ref="FON68:FQY68" si="50">SUM(FON60:FON66)</f>
        <v>0</v>
      </c>
      <c r="FOO68" s="3">
        <f t="shared" si="50"/>
        <v>0</v>
      </c>
      <c r="FOP68" s="3">
        <f t="shared" si="50"/>
        <v>0</v>
      </c>
      <c r="FOQ68" s="3">
        <f t="shared" si="50"/>
        <v>0</v>
      </c>
      <c r="FOR68" s="3">
        <f t="shared" si="50"/>
        <v>0</v>
      </c>
      <c r="FOS68" s="3">
        <f t="shared" si="50"/>
        <v>0</v>
      </c>
      <c r="FOT68" s="3">
        <f t="shared" si="50"/>
        <v>0</v>
      </c>
      <c r="FOU68" s="3">
        <f t="shared" si="50"/>
        <v>0</v>
      </c>
      <c r="FOV68" s="3">
        <f t="shared" si="50"/>
        <v>0</v>
      </c>
      <c r="FOW68" s="3">
        <f t="shared" si="50"/>
        <v>0</v>
      </c>
      <c r="FOX68" s="3">
        <f t="shared" si="50"/>
        <v>0</v>
      </c>
      <c r="FOY68" s="3">
        <f t="shared" si="50"/>
        <v>0</v>
      </c>
      <c r="FOZ68" s="3">
        <f t="shared" si="50"/>
        <v>0</v>
      </c>
      <c r="FPA68" s="3">
        <f t="shared" si="50"/>
        <v>0</v>
      </c>
      <c r="FPB68" s="3">
        <f t="shared" si="50"/>
        <v>0</v>
      </c>
      <c r="FPC68" s="3">
        <f t="shared" si="50"/>
        <v>0</v>
      </c>
      <c r="FPD68" s="3">
        <f t="shared" si="50"/>
        <v>0</v>
      </c>
      <c r="FPE68" s="3">
        <f t="shared" si="50"/>
        <v>0</v>
      </c>
      <c r="FPF68" s="3">
        <f t="shared" si="50"/>
        <v>0</v>
      </c>
      <c r="FPG68" s="3">
        <f t="shared" si="50"/>
        <v>0</v>
      </c>
      <c r="FPH68" s="3">
        <f t="shared" si="50"/>
        <v>0</v>
      </c>
      <c r="FPI68" s="3">
        <f t="shared" si="50"/>
        <v>0</v>
      </c>
      <c r="FPJ68" s="3">
        <f t="shared" si="50"/>
        <v>0</v>
      </c>
      <c r="FPK68" s="3">
        <f t="shared" si="50"/>
        <v>0</v>
      </c>
      <c r="FPL68" s="3">
        <f t="shared" si="50"/>
        <v>0</v>
      </c>
      <c r="FPM68" s="3">
        <f t="shared" si="50"/>
        <v>0</v>
      </c>
      <c r="FPN68" s="3">
        <f t="shared" si="50"/>
        <v>0</v>
      </c>
      <c r="FPO68" s="3">
        <f t="shared" si="50"/>
        <v>0</v>
      </c>
      <c r="FPP68" s="3">
        <f t="shared" si="50"/>
        <v>0</v>
      </c>
      <c r="FPQ68" s="3">
        <f t="shared" si="50"/>
        <v>0</v>
      </c>
      <c r="FPR68" s="3">
        <f t="shared" si="50"/>
        <v>0</v>
      </c>
      <c r="FPS68" s="3">
        <f t="shared" si="50"/>
        <v>0</v>
      </c>
      <c r="FPT68" s="3">
        <f t="shared" si="50"/>
        <v>0</v>
      </c>
      <c r="FPU68" s="3">
        <f t="shared" si="50"/>
        <v>0</v>
      </c>
      <c r="FPV68" s="3">
        <f t="shared" si="50"/>
        <v>0</v>
      </c>
      <c r="FPW68" s="3">
        <f t="shared" si="50"/>
        <v>0</v>
      </c>
      <c r="FPX68" s="3">
        <f t="shared" si="50"/>
        <v>0</v>
      </c>
      <c r="FPY68" s="3">
        <f t="shared" si="50"/>
        <v>0</v>
      </c>
      <c r="FPZ68" s="3">
        <f t="shared" si="50"/>
        <v>0</v>
      </c>
      <c r="FQA68" s="3">
        <f t="shared" si="50"/>
        <v>0</v>
      </c>
      <c r="FQB68" s="3">
        <f t="shared" si="50"/>
        <v>0</v>
      </c>
      <c r="FQC68" s="3">
        <f t="shared" si="50"/>
        <v>0</v>
      </c>
      <c r="FQD68" s="3">
        <f t="shared" si="50"/>
        <v>0</v>
      </c>
      <c r="FQE68" s="3">
        <f t="shared" si="50"/>
        <v>0</v>
      </c>
      <c r="FQF68" s="3">
        <f t="shared" si="50"/>
        <v>0</v>
      </c>
      <c r="FQG68" s="3">
        <f t="shared" si="50"/>
        <v>0</v>
      </c>
      <c r="FQH68" s="3">
        <f t="shared" si="50"/>
        <v>0</v>
      </c>
      <c r="FQI68" s="3">
        <f t="shared" si="50"/>
        <v>0</v>
      </c>
      <c r="FQJ68" s="3">
        <f t="shared" si="50"/>
        <v>0</v>
      </c>
      <c r="FQK68" s="3">
        <f t="shared" si="50"/>
        <v>0</v>
      </c>
      <c r="FQL68" s="3">
        <f t="shared" si="50"/>
        <v>0</v>
      </c>
      <c r="FQM68" s="3">
        <f t="shared" si="50"/>
        <v>0</v>
      </c>
      <c r="FQN68" s="3">
        <f t="shared" si="50"/>
        <v>0</v>
      </c>
      <c r="FQO68" s="3">
        <f t="shared" si="50"/>
        <v>0</v>
      </c>
      <c r="FQP68" s="3">
        <f t="shared" si="50"/>
        <v>0</v>
      </c>
      <c r="FQQ68" s="3">
        <f t="shared" si="50"/>
        <v>0</v>
      </c>
      <c r="FQR68" s="3">
        <f t="shared" si="50"/>
        <v>0</v>
      </c>
      <c r="FQS68" s="3">
        <f t="shared" si="50"/>
        <v>0</v>
      </c>
      <c r="FQT68" s="3">
        <f t="shared" si="50"/>
        <v>0</v>
      </c>
      <c r="FQU68" s="3">
        <f t="shared" si="50"/>
        <v>0</v>
      </c>
      <c r="FQV68" s="3">
        <f t="shared" si="50"/>
        <v>0</v>
      </c>
      <c r="FQW68" s="3">
        <f t="shared" si="50"/>
        <v>0</v>
      </c>
      <c r="FQX68" s="3">
        <f t="shared" si="50"/>
        <v>0</v>
      </c>
      <c r="FQY68" s="3">
        <f t="shared" si="50"/>
        <v>0</v>
      </c>
      <c r="FQZ68" s="3">
        <f t="shared" ref="FQZ68:FTK68" si="51">SUM(FQZ60:FQZ66)</f>
        <v>0</v>
      </c>
      <c r="FRA68" s="3">
        <f t="shared" si="51"/>
        <v>0</v>
      </c>
      <c r="FRB68" s="3">
        <f t="shared" si="51"/>
        <v>0</v>
      </c>
      <c r="FRC68" s="3">
        <f t="shared" si="51"/>
        <v>0</v>
      </c>
      <c r="FRD68" s="3">
        <f t="shared" si="51"/>
        <v>0</v>
      </c>
      <c r="FRE68" s="3">
        <f t="shared" si="51"/>
        <v>0</v>
      </c>
      <c r="FRF68" s="3">
        <f t="shared" si="51"/>
        <v>0</v>
      </c>
      <c r="FRG68" s="3">
        <f t="shared" si="51"/>
        <v>0</v>
      </c>
      <c r="FRH68" s="3">
        <f t="shared" si="51"/>
        <v>0</v>
      </c>
      <c r="FRI68" s="3">
        <f t="shared" si="51"/>
        <v>0</v>
      </c>
      <c r="FRJ68" s="3">
        <f t="shared" si="51"/>
        <v>0</v>
      </c>
      <c r="FRK68" s="3">
        <f t="shared" si="51"/>
        <v>0</v>
      </c>
      <c r="FRL68" s="3">
        <f t="shared" si="51"/>
        <v>0</v>
      </c>
      <c r="FRM68" s="3">
        <f t="shared" si="51"/>
        <v>0</v>
      </c>
      <c r="FRN68" s="3">
        <f t="shared" si="51"/>
        <v>0</v>
      </c>
      <c r="FRO68" s="3">
        <f t="shared" si="51"/>
        <v>0</v>
      </c>
      <c r="FRP68" s="3">
        <f t="shared" si="51"/>
        <v>0</v>
      </c>
      <c r="FRQ68" s="3">
        <f t="shared" si="51"/>
        <v>0</v>
      </c>
      <c r="FRR68" s="3">
        <f t="shared" si="51"/>
        <v>0</v>
      </c>
      <c r="FRS68" s="3">
        <f t="shared" si="51"/>
        <v>0</v>
      </c>
      <c r="FRT68" s="3">
        <f t="shared" si="51"/>
        <v>0</v>
      </c>
      <c r="FRU68" s="3">
        <f t="shared" si="51"/>
        <v>0</v>
      </c>
      <c r="FRV68" s="3">
        <f t="shared" si="51"/>
        <v>0</v>
      </c>
      <c r="FRW68" s="3">
        <f t="shared" si="51"/>
        <v>0</v>
      </c>
      <c r="FRX68" s="3">
        <f t="shared" si="51"/>
        <v>0</v>
      </c>
      <c r="FRY68" s="3">
        <f t="shared" si="51"/>
        <v>0</v>
      </c>
      <c r="FRZ68" s="3">
        <f t="shared" si="51"/>
        <v>0</v>
      </c>
      <c r="FSA68" s="3">
        <f t="shared" si="51"/>
        <v>0</v>
      </c>
      <c r="FSB68" s="3">
        <f t="shared" si="51"/>
        <v>0</v>
      </c>
      <c r="FSC68" s="3">
        <f t="shared" si="51"/>
        <v>0</v>
      </c>
      <c r="FSD68" s="3">
        <f t="shared" si="51"/>
        <v>0</v>
      </c>
      <c r="FSE68" s="3">
        <f t="shared" si="51"/>
        <v>0</v>
      </c>
      <c r="FSF68" s="3">
        <f t="shared" si="51"/>
        <v>0</v>
      </c>
      <c r="FSG68" s="3">
        <f t="shared" si="51"/>
        <v>0</v>
      </c>
      <c r="FSH68" s="3">
        <f t="shared" si="51"/>
        <v>0</v>
      </c>
      <c r="FSI68" s="3">
        <f t="shared" si="51"/>
        <v>0</v>
      </c>
      <c r="FSJ68" s="3">
        <f t="shared" si="51"/>
        <v>0</v>
      </c>
      <c r="FSK68" s="3">
        <f t="shared" si="51"/>
        <v>0</v>
      </c>
      <c r="FSL68" s="3">
        <f t="shared" si="51"/>
        <v>0</v>
      </c>
      <c r="FSM68" s="3">
        <f t="shared" si="51"/>
        <v>0</v>
      </c>
      <c r="FSN68" s="3">
        <f t="shared" si="51"/>
        <v>0</v>
      </c>
      <c r="FSO68" s="3">
        <f t="shared" si="51"/>
        <v>0</v>
      </c>
      <c r="FSP68" s="3">
        <f t="shared" si="51"/>
        <v>0</v>
      </c>
      <c r="FSQ68" s="3">
        <f t="shared" si="51"/>
        <v>0</v>
      </c>
      <c r="FSR68" s="3">
        <f t="shared" si="51"/>
        <v>0</v>
      </c>
      <c r="FSS68" s="3">
        <f t="shared" si="51"/>
        <v>0</v>
      </c>
      <c r="FST68" s="3">
        <f t="shared" si="51"/>
        <v>0</v>
      </c>
      <c r="FSU68" s="3">
        <f t="shared" si="51"/>
        <v>0</v>
      </c>
      <c r="FSV68" s="3">
        <f t="shared" si="51"/>
        <v>0</v>
      </c>
      <c r="FSW68" s="3">
        <f t="shared" si="51"/>
        <v>0</v>
      </c>
      <c r="FSX68" s="3">
        <f t="shared" si="51"/>
        <v>0</v>
      </c>
      <c r="FSY68" s="3">
        <f t="shared" si="51"/>
        <v>0</v>
      </c>
      <c r="FSZ68" s="3">
        <f t="shared" si="51"/>
        <v>0</v>
      </c>
      <c r="FTA68" s="3">
        <f t="shared" si="51"/>
        <v>0</v>
      </c>
      <c r="FTB68" s="3">
        <f t="shared" si="51"/>
        <v>0</v>
      </c>
      <c r="FTC68" s="3">
        <f t="shared" si="51"/>
        <v>0</v>
      </c>
      <c r="FTD68" s="3">
        <f t="shared" si="51"/>
        <v>0</v>
      </c>
      <c r="FTE68" s="3">
        <f t="shared" si="51"/>
        <v>0</v>
      </c>
      <c r="FTF68" s="3">
        <f t="shared" si="51"/>
        <v>0</v>
      </c>
      <c r="FTG68" s="3">
        <f t="shared" si="51"/>
        <v>0</v>
      </c>
      <c r="FTH68" s="3">
        <f t="shared" si="51"/>
        <v>0</v>
      </c>
      <c r="FTI68" s="3">
        <f t="shared" si="51"/>
        <v>0</v>
      </c>
      <c r="FTJ68" s="3">
        <f t="shared" si="51"/>
        <v>0</v>
      </c>
      <c r="FTK68" s="3">
        <f t="shared" si="51"/>
        <v>0</v>
      </c>
      <c r="FTL68" s="3">
        <f t="shared" ref="FTL68:FVW68" si="52">SUM(FTL60:FTL66)</f>
        <v>0</v>
      </c>
      <c r="FTM68" s="3">
        <f t="shared" si="52"/>
        <v>0</v>
      </c>
      <c r="FTN68" s="3">
        <f t="shared" si="52"/>
        <v>0</v>
      </c>
      <c r="FTO68" s="3">
        <f t="shared" si="52"/>
        <v>0</v>
      </c>
      <c r="FTP68" s="3">
        <f t="shared" si="52"/>
        <v>0</v>
      </c>
      <c r="FTQ68" s="3">
        <f t="shared" si="52"/>
        <v>0</v>
      </c>
      <c r="FTR68" s="3">
        <f t="shared" si="52"/>
        <v>0</v>
      </c>
      <c r="FTS68" s="3">
        <f t="shared" si="52"/>
        <v>0</v>
      </c>
      <c r="FTT68" s="3">
        <f t="shared" si="52"/>
        <v>0</v>
      </c>
      <c r="FTU68" s="3">
        <f t="shared" si="52"/>
        <v>0</v>
      </c>
      <c r="FTV68" s="3">
        <f t="shared" si="52"/>
        <v>0</v>
      </c>
      <c r="FTW68" s="3">
        <f t="shared" si="52"/>
        <v>0</v>
      </c>
      <c r="FTX68" s="3">
        <f t="shared" si="52"/>
        <v>0</v>
      </c>
      <c r="FTY68" s="3">
        <f t="shared" si="52"/>
        <v>0</v>
      </c>
      <c r="FTZ68" s="3">
        <f t="shared" si="52"/>
        <v>0</v>
      </c>
      <c r="FUA68" s="3">
        <f t="shared" si="52"/>
        <v>0</v>
      </c>
      <c r="FUB68" s="3">
        <f t="shared" si="52"/>
        <v>0</v>
      </c>
      <c r="FUC68" s="3">
        <f t="shared" si="52"/>
        <v>0</v>
      </c>
      <c r="FUD68" s="3">
        <f t="shared" si="52"/>
        <v>0</v>
      </c>
      <c r="FUE68" s="3">
        <f t="shared" si="52"/>
        <v>0</v>
      </c>
      <c r="FUF68" s="3">
        <f t="shared" si="52"/>
        <v>0</v>
      </c>
      <c r="FUG68" s="3">
        <f t="shared" si="52"/>
        <v>0</v>
      </c>
      <c r="FUH68" s="3">
        <f t="shared" si="52"/>
        <v>0</v>
      </c>
      <c r="FUI68" s="3">
        <f t="shared" si="52"/>
        <v>0</v>
      </c>
      <c r="FUJ68" s="3">
        <f t="shared" si="52"/>
        <v>0</v>
      </c>
      <c r="FUK68" s="3">
        <f t="shared" si="52"/>
        <v>0</v>
      </c>
      <c r="FUL68" s="3">
        <f t="shared" si="52"/>
        <v>0</v>
      </c>
      <c r="FUM68" s="3">
        <f t="shared" si="52"/>
        <v>0</v>
      </c>
      <c r="FUN68" s="3">
        <f t="shared" si="52"/>
        <v>0</v>
      </c>
      <c r="FUO68" s="3">
        <f t="shared" si="52"/>
        <v>0</v>
      </c>
      <c r="FUP68" s="3">
        <f t="shared" si="52"/>
        <v>0</v>
      </c>
      <c r="FUQ68" s="3">
        <f t="shared" si="52"/>
        <v>0</v>
      </c>
      <c r="FUR68" s="3">
        <f t="shared" si="52"/>
        <v>0</v>
      </c>
      <c r="FUS68" s="3">
        <f t="shared" si="52"/>
        <v>0</v>
      </c>
      <c r="FUT68" s="3">
        <f t="shared" si="52"/>
        <v>0</v>
      </c>
      <c r="FUU68" s="3">
        <f t="shared" si="52"/>
        <v>0</v>
      </c>
      <c r="FUV68" s="3">
        <f t="shared" si="52"/>
        <v>0</v>
      </c>
      <c r="FUW68" s="3">
        <f t="shared" si="52"/>
        <v>0</v>
      </c>
      <c r="FUX68" s="3">
        <f t="shared" si="52"/>
        <v>0</v>
      </c>
      <c r="FUY68" s="3">
        <f t="shared" si="52"/>
        <v>0</v>
      </c>
      <c r="FUZ68" s="3">
        <f t="shared" si="52"/>
        <v>0</v>
      </c>
      <c r="FVA68" s="3">
        <f t="shared" si="52"/>
        <v>0</v>
      </c>
      <c r="FVB68" s="3">
        <f t="shared" si="52"/>
        <v>0</v>
      </c>
      <c r="FVC68" s="3">
        <f t="shared" si="52"/>
        <v>0</v>
      </c>
      <c r="FVD68" s="3">
        <f t="shared" si="52"/>
        <v>0</v>
      </c>
      <c r="FVE68" s="3">
        <f t="shared" si="52"/>
        <v>0</v>
      </c>
      <c r="FVF68" s="3">
        <f t="shared" si="52"/>
        <v>0</v>
      </c>
      <c r="FVG68" s="3">
        <f t="shared" si="52"/>
        <v>0</v>
      </c>
      <c r="FVH68" s="3">
        <f t="shared" si="52"/>
        <v>0</v>
      </c>
      <c r="FVI68" s="3">
        <f t="shared" si="52"/>
        <v>0</v>
      </c>
      <c r="FVJ68" s="3">
        <f t="shared" si="52"/>
        <v>0</v>
      </c>
      <c r="FVK68" s="3">
        <f t="shared" si="52"/>
        <v>0</v>
      </c>
      <c r="FVL68" s="3">
        <f t="shared" si="52"/>
        <v>0</v>
      </c>
      <c r="FVM68" s="3">
        <f t="shared" si="52"/>
        <v>0</v>
      </c>
      <c r="FVN68" s="3">
        <f t="shared" si="52"/>
        <v>0</v>
      </c>
      <c r="FVO68" s="3">
        <f t="shared" si="52"/>
        <v>0</v>
      </c>
      <c r="FVP68" s="3">
        <f t="shared" si="52"/>
        <v>0</v>
      </c>
      <c r="FVQ68" s="3">
        <f t="shared" si="52"/>
        <v>0</v>
      </c>
      <c r="FVR68" s="3">
        <f t="shared" si="52"/>
        <v>0</v>
      </c>
      <c r="FVS68" s="3">
        <f t="shared" si="52"/>
        <v>0</v>
      </c>
      <c r="FVT68" s="3">
        <f t="shared" si="52"/>
        <v>0</v>
      </c>
      <c r="FVU68" s="3">
        <f t="shared" si="52"/>
        <v>0</v>
      </c>
      <c r="FVV68" s="3">
        <f t="shared" si="52"/>
        <v>0</v>
      </c>
      <c r="FVW68" s="3">
        <f t="shared" si="52"/>
        <v>0</v>
      </c>
      <c r="FVX68" s="3">
        <f t="shared" ref="FVX68:FYI68" si="53">SUM(FVX60:FVX66)</f>
        <v>0</v>
      </c>
      <c r="FVY68" s="3">
        <f t="shared" si="53"/>
        <v>0</v>
      </c>
      <c r="FVZ68" s="3">
        <f t="shared" si="53"/>
        <v>0</v>
      </c>
      <c r="FWA68" s="3">
        <f t="shared" si="53"/>
        <v>0</v>
      </c>
      <c r="FWB68" s="3">
        <f t="shared" si="53"/>
        <v>0</v>
      </c>
      <c r="FWC68" s="3">
        <f t="shared" si="53"/>
        <v>0</v>
      </c>
      <c r="FWD68" s="3">
        <f t="shared" si="53"/>
        <v>0</v>
      </c>
      <c r="FWE68" s="3">
        <f t="shared" si="53"/>
        <v>0</v>
      </c>
      <c r="FWF68" s="3">
        <f t="shared" si="53"/>
        <v>0</v>
      </c>
      <c r="FWG68" s="3">
        <f t="shared" si="53"/>
        <v>0</v>
      </c>
      <c r="FWH68" s="3">
        <f t="shared" si="53"/>
        <v>0</v>
      </c>
      <c r="FWI68" s="3">
        <f t="shared" si="53"/>
        <v>0</v>
      </c>
      <c r="FWJ68" s="3">
        <f t="shared" si="53"/>
        <v>0</v>
      </c>
      <c r="FWK68" s="3">
        <f t="shared" si="53"/>
        <v>0</v>
      </c>
      <c r="FWL68" s="3">
        <f t="shared" si="53"/>
        <v>0</v>
      </c>
      <c r="FWM68" s="3">
        <f t="shared" si="53"/>
        <v>0</v>
      </c>
      <c r="FWN68" s="3">
        <f t="shared" si="53"/>
        <v>0</v>
      </c>
      <c r="FWO68" s="3">
        <f t="shared" si="53"/>
        <v>0</v>
      </c>
      <c r="FWP68" s="3">
        <f t="shared" si="53"/>
        <v>0</v>
      </c>
      <c r="FWQ68" s="3">
        <f t="shared" si="53"/>
        <v>0</v>
      </c>
      <c r="FWR68" s="3">
        <f t="shared" si="53"/>
        <v>0</v>
      </c>
      <c r="FWS68" s="3">
        <f t="shared" si="53"/>
        <v>0</v>
      </c>
      <c r="FWT68" s="3">
        <f t="shared" si="53"/>
        <v>0</v>
      </c>
      <c r="FWU68" s="3">
        <f t="shared" si="53"/>
        <v>0</v>
      </c>
      <c r="FWV68" s="3">
        <f t="shared" si="53"/>
        <v>0</v>
      </c>
      <c r="FWW68" s="3">
        <f t="shared" si="53"/>
        <v>0</v>
      </c>
      <c r="FWX68" s="3">
        <f t="shared" si="53"/>
        <v>0</v>
      </c>
      <c r="FWY68" s="3">
        <f t="shared" si="53"/>
        <v>0</v>
      </c>
      <c r="FWZ68" s="3">
        <f t="shared" si="53"/>
        <v>0</v>
      </c>
      <c r="FXA68" s="3">
        <f t="shared" si="53"/>
        <v>0</v>
      </c>
      <c r="FXB68" s="3">
        <f t="shared" si="53"/>
        <v>0</v>
      </c>
      <c r="FXC68" s="3">
        <f t="shared" si="53"/>
        <v>0</v>
      </c>
      <c r="FXD68" s="3">
        <f t="shared" si="53"/>
        <v>0</v>
      </c>
      <c r="FXE68" s="3">
        <f t="shared" si="53"/>
        <v>0</v>
      </c>
      <c r="FXF68" s="3">
        <f t="shared" si="53"/>
        <v>0</v>
      </c>
      <c r="FXG68" s="3">
        <f t="shared" si="53"/>
        <v>0</v>
      </c>
      <c r="FXH68" s="3">
        <f t="shared" si="53"/>
        <v>0</v>
      </c>
      <c r="FXI68" s="3">
        <f t="shared" si="53"/>
        <v>0</v>
      </c>
      <c r="FXJ68" s="3">
        <f t="shared" si="53"/>
        <v>0</v>
      </c>
      <c r="FXK68" s="3">
        <f t="shared" si="53"/>
        <v>0</v>
      </c>
      <c r="FXL68" s="3">
        <f t="shared" si="53"/>
        <v>0</v>
      </c>
      <c r="FXM68" s="3">
        <f t="shared" si="53"/>
        <v>0</v>
      </c>
      <c r="FXN68" s="3">
        <f t="shared" si="53"/>
        <v>0</v>
      </c>
      <c r="FXO68" s="3">
        <f t="shared" si="53"/>
        <v>0</v>
      </c>
      <c r="FXP68" s="3">
        <f t="shared" si="53"/>
        <v>0</v>
      </c>
      <c r="FXQ68" s="3">
        <f t="shared" si="53"/>
        <v>0</v>
      </c>
      <c r="FXR68" s="3">
        <f t="shared" si="53"/>
        <v>0</v>
      </c>
      <c r="FXS68" s="3">
        <f t="shared" si="53"/>
        <v>0</v>
      </c>
      <c r="FXT68" s="3">
        <f t="shared" si="53"/>
        <v>0</v>
      </c>
      <c r="FXU68" s="3">
        <f t="shared" si="53"/>
        <v>0</v>
      </c>
      <c r="FXV68" s="3">
        <f t="shared" si="53"/>
        <v>0</v>
      </c>
      <c r="FXW68" s="3">
        <f t="shared" si="53"/>
        <v>0</v>
      </c>
      <c r="FXX68" s="3">
        <f t="shared" si="53"/>
        <v>0</v>
      </c>
      <c r="FXY68" s="3">
        <f t="shared" si="53"/>
        <v>0</v>
      </c>
      <c r="FXZ68" s="3">
        <f t="shared" si="53"/>
        <v>0</v>
      </c>
      <c r="FYA68" s="3">
        <f t="shared" si="53"/>
        <v>0</v>
      </c>
      <c r="FYB68" s="3">
        <f t="shared" si="53"/>
        <v>0</v>
      </c>
      <c r="FYC68" s="3">
        <f t="shared" si="53"/>
        <v>0</v>
      </c>
      <c r="FYD68" s="3">
        <f t="shared" si="53"/>
        <v>0</v>
      </c>
      <c r="FYE68" s="3">
        <f t="shared" si="53"/>
        <v>0</v>
      </c>
      <c r="FYF68" s="3">
        <f t="shared" si="53"/>
        <v>0</v>
      </c>
      <c r="FYG68" s="3">
        <f t="shared" si="53"/>
        <v>0</v>
      </c>
      <c r="FYH68" s="3">
        <f t="shared" si="53"/>
        <v>0</v>
      </c>
      <c r="FYI68" s="3">
        <f t="shared" si="53"/>
        <v>0</v>
      </c>
      <c r="FYJ68" s="3">
        <f t="shared" ref="FYJ68:GAU68" si="54">SUM(FYJ60:FYJ66)</f>
        <v>0</v>
      </c>
      <c r="FYK68" s="3">
        <f t="shared" si="54"/>
        <v>0</v>
      </c>
      <c r="FYL68" s="3">
        <f t="shared" si="54"/>
        <v>0</v>
      </c>
      <c r="FYM68" s="3">
        <f t="shared" si="54"/>
        <v>0</v>
      </c>
      <c r="FYN68" s="3">
        <f t="shared" si="54"/>
        <v>0</v>
      </c>
      <c r="FYO68" s="3">
        <f t="shared" si="54"/>
        <v>0</v>
      </c>
      <c r="FYP68" s="3">
        <f t="shared" si="54"/>
        <v>0</v>
      </c>
      <c r="FYQ68" s="3">
        <f t="shared" si="54"/>
        <v>0</v>
      </c>
      <c r="FYR68" s="3">
        <f t="shared" si="54"/>
        <v>0</v>
      </c>
      <c r="FYS68" s="3">
        <f t="shared" si="54"/>
        <v>0</v>
      </c>
      <c r="FYT68" s="3">
        <f t="shared" si="54"/>
        <v>0</v>
      </c>
      <c r="FYU68" s="3">
        <f t="shared" si="54"/>
        <v>0</v>
      </c>
      <c r="FYV68" s="3">
        <f t="shared" si="54"/>
        <v>0</v>
      </c>
      <c r="FYW68" s="3">
        <f t="shared" si="54"/>
        <v>0</v>
      </c>
      <c r="FYX68" s="3">
        <f t="shared" si="54"/>
        <v>0</v>
      </c>
      <c r="FYY68" s="3">
        <f t="shared" si="54"/>
        <v>0</v>
      </c>
      <c r="FYZ68" s="3">
        <f t="shared" si="54"/>
        <v>0</v>
      </c>
      <c r="FZA68" s="3">
        <f t="shared" si="54"/>
        <v>0</v>
      </c>
      <c r="FZB68" s="3">
        <f t="shared" si="54"/>
        <v>0</v>
      </c>
      <c r="FZC68" s="3">
        <f t="shared" si="54"/>
        <v>0</v>
      </c>
      <c r="FZD68" s="3">
        <f t="shared" si="54"/>
        <v>0</v>
      </c>
      <c r="FZE68" s="3">
        <f t="shared" si="54"/>
        <v>0</v>
      </c>
      <c r="FZF68" s="3">
        <f t="shared" si="54"/>
        <v>0</v>
      </c>
      <c r="FZG68" s="3">
        <f t="shared" si="54"/>
        <v>0</v>
      </c>
      <c r="FZH68" s="3">
        <f t="shared" si="54"/>
        <v>0</v>
      </c>
      <c r="FZI68" s="3">
        <f t="shared" si="54"/>
        <v>0</v>
      </c>
      <c r="FZJ68" s="3">
        <f t="shared" si="54"/>
        <v>0</v>
      </c>
      <c r="FZK68" s="3">
        <f t="shared" si="54"/>
        <v>0</v>
      </c>
      <c r="FZL68" s="3">
        <f t="shared" si="54"/>
        <v>0</v>
      </c>
      <c r="FZM68" s="3">
        <f t="shared" si="54"/>
        <v>0</v>
      </c>
      <c r="FZN68" s="3">
        <f t="shared" si="54"/>
        <v>0</v>
      </c>
      <c r="FZO68" s="3">
        <f t="shared" si="54"/>
        <v>0</v>
      </c>
      <c r="FZP68" s="3">
        <f t="shared" si="54"/>
        <v>0</v>
      </c>
      <c r="FZQ68" s="3">
        <f t="shared" si="54"/>
        <v>0</v>
      </c>
      <c r="FZR68" s="3">
        <f t="shared" si="54"/>
        <v>0</v>
      </c>
      <c r="FZS68" s="3">
        <f t="shared" si="54"/>
        <v>0</v>
      </c>
      <c r="FZT68" s="3">
        <f t="shared" si="54"/>
        <v>0</v>
      </c>
      <c r="FZU68" s="3">
        <f t="shared" si="54"/>
        <v>0</v>
      </c>
      <c r="FZV68" s="3">
        <f t="shared" si="54"/>
        <v>0</v>
      </c>
      <c r="FZW68" s="3">
        <f t="shared" si="54"/>
        <v>0</v>
      </c>
      <c r="FZX68" s="3">
        <f t="shared" si="54"/>
        <v>0</v>
      </c>
      <c r="FZY68" s="3">
        <f t="shared" si="54"/>
        <v>0</v>
      </c>
      <c r="FZZ68" s="3">
        <f t="shared" si="54"/>
        <v>0</v>
      </c>
      <c r="GAA68" s="3">
        <f t="shared" si="54"/>
        <v>0</v>
      </c>
      <c r="GAB68" s="3">
        <f t="shared" si="54"/>
        <v>0</v>
      </c>
      <c r="GAC68" s="3">
        <f t="shared" si="54"/>
        <v>0</v>
      </c>
      <c r="GAD68" s="3">
        <f t="shared" si="54"/>
        <v>0</v>
      </c>
      <c r="GAE68" s="3">
        <f t="shared" si="54"/>
        <v>0</v>
      </c>
      <c r="GAF68" s="3">
        <f t="shared" si="54"/>
        <v>0</v>
      </c>
      <c r="GAG68" s="3">
        <f t="shared" si="54"/>
        <v>0</v>
      </c>
      <c r="GAH68" s="3">
        <f t="shared" si="54"/>
        <v>0</v>
      </c>
      <c r="GAI68" s="3">
        <f t="shared" si="54"/>
        <v>0</v>
      </c>
      <c r="GAJ68" s="3">
        <f t="shared" si="54"/>
        <v>0</v>
      </c>
      <c r="GAK68" s="3">
        <f t="shared" si="54"/>
        <v>0</v>
      </c>
      <c r="GAL68" s="3">
        <f t="shared" si="54"/>
        <v>0</v>
      </c>
      <c r="GAM68" s="3">
        <f t="shared" si="54"/>
        <v>0</v>
      </c>
      <c r="GAN68" s="3">
        <f t="shared" si="54"/>
        <v>0</v>
      </c>
      <c r="GAO68" s="3">
        <f t="shared" si="54"/>
        <v>0</v>
      </c>
      <c r="GAP68" s="3">
        <f t="shared" si="54"/>
        <v>0</v>
      </c>
      <c r="GAQ68" s="3">
        <f t="shared" si="54"/>
        <v>0</v>
      </c>
      <c r="GAR68" s="3">
        <f t="shared" si="54"/>
        <v>0</v>
      </c>
      <c r="GAS68" s="3">
        <f t="shared" si="54"/>
        <v>0</v>
      </c>
      <c r="GAT68" s="3">
        <f t="shared" si="54"/>
        <v>0</v>
      </c>
      <c r="GAU68" s="3">
        <f t="shared" si="54"/>
        <v>0</v>
      </c>
      <c r="GAV68" s="3">
        <f t="shared" ref="GAV68:GDG68" si="55">SUM(GAV60:GAV66)</f>
        <v>0</v>
      </c>
      <c r="GAW68" s="3">
        <f t="shared" si="55"/>
        <v>0</v>
      </c>
      <c r="GAX68" s="3">
        <f t="shared" si="55"/>
        <v>0</v>
      </c>
      <c r="GAY68" s="3">
        <f t="shared" si="55"/>
        <v>0</v>
      </c>
      <c r="GAZ68" s="3">
        <f t="shared" si="55"/>
        <v>0</v>
      </c>
      <c r="GBA68" s="3">
        <f t="shared" si="55"/>
        <v>0</v>
      </c>
      <c r="GBB68" s="3">
        <f t="shared" si="55"/>
        <v>0</v>
      </c>
      <c r="GBC68" s="3">
        <f t="shared" si="55"/>
        <v>0</v>
      </c>
      <c r="GBD68" s="3">
        <f t="shared" si="55"/>
        <v>0</v>
      </c>
      <c r="GBE68" s="3">
        <f t="shared" si="55"/>
        <v>0</v>
      </c>
      <c r="GBF68" s="3">
        <f t="shared" si="55"/>
        <v>0</v>
      </c>
      <c r="GBG68" s="3">
        <f t="shared" si="55"/>
        <v>0</v>
      </c>
      <c r="GBH68" s="3">
        <f t="shared" si="55"/>
        <v>0</v>
      </c>
      <c r="GBI68" s="3">
        <f t="shared" si="55"/>
        <v>0</v>
      </c>
      <c r="GBJ68" s="3">
        <f t="shared" si="55"/>
        <v>0</v>
      </c>
      <c r="GBK68" s="3">
        <f t="shared" si="55"/>
        <v>0</v>
      </c>
      <c r="GBL68" s="3">
        <f t="shared" si="55"/>
        <v>0</v>
      </c>
      <c r="GBM68" s="3">
        <f t="shared" si="55"/>
        <v>0</v>
      </c>
      <c r="GBN68" s="3">
        <f t="shared" si="55"/>
        <v>0</v>
      </c>
      <c r="GBO68" s="3">
        <f t="shared" si="55"/>
        <v>0</v>
      </c>
      <c r="GBP68" s="3">
        <f t="shared" si="55"/>
        <v>0</v>
      </c>
      <c r="GBQ68" s="3">
        <f t="shared" si="55"/>
        <v>0</v>
      </c>
      <c r="GBR68" s="3">
        <f t="shared" si="55"/>
        <v>0</v>
      </c>
      <c r="GBS68" s="3">
        <f t="shared" si="55"/>
        <v>0</v>
      </c>
      <c r="GBT68" s="3">
        <f t="shared" si="55"/>
        <v>0</v>
      </c>
      <c r="GBU68" s="3">
        <f t="shared" si="55"/>
        <v>0</v>
      </c>
      <c r="GBV68" s="3">
        <f t="shared" si="55"/>
        <v>0</v>
      </c>
      <c r="GBW68" s="3">
        <f t="shared" si="55"/>
        <v>0</v>
      </c>
      <c r="GBX68" s="3">
        <f t="shared" si="55"/>
        <v>0</v>
      </c>
      <c r="GBY68" s="3">
        <f t="shared" si="55"/>
        <v>0</v>
      </c>
      <c r="GBZ68" s="3">
        <f t="shared" si="55"/>
        <v>0</v>
      </c>
      <c r="GCA68" s="3">
        <f t="shared" si="55"/>
        <v>0</v>
      </c>
      <c r="GCB68" s="3">
        <f t="shared" si="55"/>
        <v>0</v>
      </c>
      <c r="GCC68" s="3">
        <f t="shared" si="55"/>
        <v>0</v>
      </c>
      <c r="GCD68" s="3">
        <f t="shared" si="55"/>
        <v>0</v>
      </c>
      <c r="GCE68" s="3">
        <f t="shared" si="55"/>
        <v>0</v>
      </c>
      <c r="GCF68" s="3">
        <f t="shared" si="55"/>
        <v>0</v>
      </c>
      <c r="GCG68" s="3">
        <f t="shared" si="55"/>
        <v>0</v>
      </c>
      <c r="GCH68" s="3">
        <f t="shared" si="55"/>
        <v>0</v>
      </c>
      <c r="GCI68" s="3">
        <f t="shared" si="55"/>
        <v>0</v>
      </c>
      <c r="GCJ68" s="3">
        <f t="shared" si="55"/>
        <v>0</v>
      </c>
      <c r="GCK68" s="3">
        <f t="shared" si="55"/>
        <v>0</v>
      </c>
      <c r="GCL68" s="3">
        <f t="shared" si="55"/>
        <v>0</v>
      </c>
      <c r="GCM68" s="3">
        <f t="shared" si="55"/>
        <v>0</v>
      </c>
      <c r="GCN68" s="3">
        <f t="shared" si="55"/>
        <v>0</v>
      </c>
      <c r="GCO68" s="3">
        <f t="shared" si="55"/>
        <v>0</v>
      </c>
      <c r="GCP68" s="3">
        <f t="shared" si="55"/>
        <v>0</v>
      </c>
      <c r="GCQ68" s="3">
        <f t="shared" si="55"/>
        <v>0</v>
      </c>
      <c r="GCR68" s="3">
        <f t="shared" si="55"/>
        <v>0</v>
      </c>
      <c r="GCS68" s="3">
        <f t="shared" si="55"/>
        <v>0</v>
      </c>
      <c r="GCT68" s="3">
        <f t="shared" si="55"/>
        <v>0</v>
      </c>
      <c r="GCU68" s="3">
        <f t="shared" si="55"/>
        <v>0</v>
      </c>
      <c r="GCV68" s="3">
        <f t="shared" si="55"/>
        <v>0</v>
      </c>
      <c r="GCW68" s="3">
        <f t="shared" si="55"/>
        <v>0</v>
      </c>
      <c r="GCX68" s="3">
        <f t="shared" si="55"/>
        <v>0</v>
      </c>
      <c r="GCY68" s="3">
        <f t="shared" si="55"/>
        <v>0</v>
      </c>
      <c r="GCZ68" s="3">
        <f t="shared" si="55"/>
        <v>0</v>
      </c>
      <c r="GDA68" s="3">
        <f t="shared" si="55"/>
        <v>0</v>
      </c>
      <c r="GDB68" s="3">
        <f t="shared" si="55"/>
        <v>0</v>
      </c>
      <c r="GDC68" s="3">
        <f t="shared" si="55"/>
        <v>0</v>
      </c>
      <c r="GDD68" s="3">
        <f t="shared" si="55"/>
        <v>0</v>
      </c>
      <c r="GDE68" s="3">
        <f t="shared" si="55"/>
        <v>0</v>
      </c>
      <c r="GDF68" s="3">
        <f t="shared" si="55"/>
        <v>0</v>
      </c>
      <c r="GDG68" s="3">
        <f t="shared" si="55"/>
        <v>0</v>
      </c>
      <c r="GDH68" s="3">
        <f t="shared" ref="GDH68:GFS68" si="56">SUM(GDH60:GDH66)</f>
        <v>0</v>
      </c>
      <c r="GDI68" s="3">
        <f t="shared" si="56"/>
        <v>0</v>
      </c>
      <c r="GDJ68" s="3">
        <f t="shared" si="56"/>
        <v>0</v>
      </c>
      <c r="GDK68" s="3">
        <f t="shared" si="56"/>
        <v>0</v>
      </c>
      <c r="GDL68" s="3">
        <f t="shared" si="56"/>
        <v>0</v>
      </c>
      <c r="GDM68" s="3">
        <f t="shared" si="56"/>
        <v>0</v>
      </c>
      <c r="GDN68" s="3">
        <f t="shared" si="56"/>
        <v>0</v>
      </c>
      <c r="GDO68" s="3">
        <f t="shared" si="56"/>
        <v>0</v>
      </c>
      <c r="GDP68" s="3">
        <f t="shared" si="56"/>
        <v>0</v>
      </c>
      <c r="GDQ68" s="3">
        <f t="shared" si="56"/>
        <v>0</v>
      </c>
      <c r="GDR68" s="3">
        <f t="shared" si="56"/>
        <v>0</v>
      </c>
      <c r="GDS68" s="3">
        <f t="shared" si="56"/>
        <v>0</v>
      </c>
      <c r="GDT68" s="3">
        <f t="shared" si="56"/>
        <v>0</v>
      </c>
      <c r="GDU68" s="3">
        <f t="shared" si="56"/>
        <v>0</v>
      </c>
      <c r="GDV68" s="3">
        <f t="shared" si="56"/>
        <v>0</v>
      </c>
      <c r="GDW68" s="3">
        <f t="shared" si="56"/>
        <v>0</v>
      </c>
      <c r="GDX68" s="3">
        <f t="shared" si="56"/>
        <v>0</v>
      </c>
      <c r="GDY68" s="3">
        <f t="shared" si="56"/>
        <v>0</v>
      </c>
      <c r="GDZ68" s="3">
        <f t="shared" si="56"/>
        <v>0</v>
      </c>
      <c r="GEA68" s="3">
        <f t="shared" si="56"/>
        <v>0</v>
      </c>
      <c r="GEB68" s="3">
        <f t="shared" si="56"/>
        <v>0</v>
      </c>
      <c r="GEC68" s="3">
        <f t="shared" si="56"/>
        <v>0</v>
      </c>
      <c r="GED68" s="3">
        <f t="shared" si="56"/>
        <v>0</v>
      </c>
      <c r="GEE68" s="3">
        <f t="shared" si="56"/>
        <v>0</v>
      </c>
      <c r="GEF68" s="3">
        <f t="shared" si="56"/>
        <v>0</v>
      </c>
      <c r="GEG68" s="3">
        <f t="shared" si="56"/>
        <v>0</v>
      </c>
      <c r="GEH68" s="3">
        <f t="shared" si="56"/>
        <v>0</v>
      </c>
      <c r="GEI68" s="3">
        <f t="shared" si="56"/>
        <v>0</v>
      </c>
      <c r="GEJ68" s="3">
        <f t="shared" si="56"/>
        <v>0</v>
      </c>
      <c r="GEK68" s="3">
        <f t="shared" si="56"/>
        <v>0</v>
      </c>
      <c r="GEL68" s="3">
        <f t="shared" si="56"/>
        <v>0</v>
      </c>
      <c r="GEM68" s="3">
        <f t="shared" si="56"/>
        <v>0</v>
      </c>
      <c r="GEN68" s="3">
        <f t="shared" si="56"/>
        <v>0</v>
      </c>
      <c r="GEO68" s="3">
        <f t="shared" si="56"/>
        <v>0</v>
      </c>
      <c r="GEP68" s="3">
        <f t="shared" si="56"/>
        <v>0</v>
      </c>
      <c r="GEQ68" s="3">
        <f t="shared" si="56"/>
        <v>0</v>
      </c>
      <c r="GER68" s="3">
        <f t="shared" si="56"/>
        <v>0</v>
      </c>
      <c r="GES68" s="3">
        <f t="shared" si="56"/>
        <v>0</v>
      </c>
      <c r="GET68" s="3">
        <f t="shared" si="56"/>
        <v>0</v>
      </c>
      <c r="GEU68" s="3">
        <f t="shared" si="56"/>
        <v>0</v>
      </c>
      <c r="GEV68" s="3">
        <f t="shared" si="56"/>
        <v>0</v>
      </c>
      <c r="GEW68" s="3">
        <f t="shared" si="56"/>
        <v>0</v>
      </c>
      <c r="GEX68" s="3">
        <f t="shared" si="56"/>
        <v>0</v>
      </c>
      <c r="GEY68" s="3">
        <f t="shared" si="56"/>
        <v>0</v>
      </c>
      <c r="GEZ68" s="3">
        <f t="shared" si="56"/>
        <v>0</v>
      </c>
      <c r="GFA68" s="3">
        <f t="shared" si="56"/>
        <v>0</v>
      </c>
      <c r="GFB68" s="3">
        <f t="shared" si="56"/>
        <v>0</v>
      </c>
      <c r="GFC68" s="3">
        <f t="shared" si="56"/>
        <v>0</v>
      </c>
      <c r="GFD68" s="3">
        <f t="shared" si="56"/>
        <v>0</v>
      </c>
      <c r="GFE68" s="3">
        <f t="shared" si="56"/>
        <v>0</v>
      </c>
      <c r="GFF68" s="3">
        <f t="shared" si="56"/>
        <v>0</v>
      </c>
      <c r="GFG68" s="3">
        <f t="shared" si="56"/>
        <v>0</v>
      </c>
      <c r="GFH68" s="3">
        <f t="shared" si="56"/>
        <v>0</v>
      </c>
      <c r="GFI68" s="3">
        <f t="shared" si="56"/>
        <v>0</v>
      </c>
      <c r="GFJ68" s="3">
        <f t="shared" si="56"/>
        <v>0</v>
      </c>
      <c r="GFK68" s="3">
        <f t="shared" si="56"/>
        <v>0</v>
      </c>
      <c r="GFL68" s="3">
        <f t="shared" si="56"/>
        <v>0</v>
      </c>
      <c r="GFM68" s="3">
        <f t="shared" si="56"/>
        <v>0</v>
      </c>
      <c r="GFN68" s="3">
        <f t="shared" si="56"/>
        <v>0</v>
      </c>
      <c r="GFO68" s="3">
        <f t="shared" si="56"/>
        <v>0</v>
      </c>
      <c r="GFP68" s="3">
        <f t="shared" si="56"/>
        <v>0</v>
      </c>
      <c r="GFQ68" s="3">
        <f t="shared" si="56"/>
        <v>0</v>
      </c>
      <c r="GFR68" s="3">
        <f t="shared" si="56"/>
        <v>0</v>
      </c>
      <c r="GFS68" s="3">
        <f t="shared" si="56"/>
        <v>0</v>
      </c>
      <c r="GFT68" s="3">
        <f t="shared" ref="GFT68:GIE68" si="57">SUM(GFT60:GFT66)</f>
        <v>0</v>
      </c>
      <c r="GFU68" s="3">
        <f t="shared" si="57"/>
        <v>0</v>
      </c>
      <c r="GFV68" s="3">
        <f t="shared" si="57"/>
        <v>0</v>
      </c>
      <c r="GFW68" s="3">
        <f t="shared" si="57"/>
        <v>0</v>
      </c>
      <c r="GFX68" s="3">
        <f t="shared" si="57"/>
        <v>0</v>
      </c>
      <c r="GFY68" s="3">
        <f t="shared" si="57"/>
        <v>0</v>
      </c>
      <c r="GFZ68" s="3">
        <f t="shared" si="57"/>
        <v>0</v>
      </c>
      <c r="GGA68" s="3">
        <f t="shared" si="57"/>
        <v>0</v>
      </c>
      <c r="GGB68" s="3">
        <f t="shared" si="57"/>
        <v>0</v>
      </c>
      <c r="GGC68" s="3">
        <f t="shared" si="57"/>
        <v>0</v>
      </c>
      <c r="GGD68" s="3">
        <f t="shared" si="57"/>
        <v>0</v>
      </c>
      <c r="GGE68" s="3">
        <f t="shared" si="57"/>
        <v>0</v>
      </c>
      <c r="GGF68" s="3">
        <f t="shared" si="57"/>
        <v>0</v>
      </c>
      <c r="GGG68" s="3">
        <f t="shared" si="57"/>
        <v>0</v>
      </c>
      <c r="GGH68" s="3">
        <f t="shared" si="57"/>
        <v>0</v>
      </c>
      <c r="GGI68" s="3">
        <f t="shared" si="57"/>
        <v>0</v>
      </c>
      <c r="GGJ68" s="3">
        <f t="shared" si="57"/>
        <v>0</v>
      </c>
      <c r="GGK68" s="3">
        <f t="shared" si="57"/>
        <v>0</v>
      </c>
      <c r="GGL68" s="3">
        <f t="shared" si="57"/>
        <v>0</v>
      </c>
      <c r="GGM68" s="3">
        <f t="shared" si="57"/>
        <v>0</v>
      </c>
      <c r="GGN68" s="3">
        <f t="shared" si="57"/>
        <v>0</v>
      </c>
      <c r="GGO68" s="3">
        <f t="shared" si="57"/>
        <v>0</v>
      </c>
      <c r="GGP68" s="3">
        <f t="shared" si="57"/>
        <v>0</v>
      </c>
      <c r="GGQ68" s="3">
        <f t="shared" si="57"/>
        <v>0</v>
      </c>
      <c r="GGR68" s="3">
        <f t="shared" si="57"/>
        <v>0</v>
      </c>
      <c r="GGS68" s="3">
        <f t="shared" si="57"/>
        <v>0</v>
      </c>
      <c r="GGT68" s="3">
        <f t="shared" si="57"/>
        <v>0</v>
      </c>
      <c r="GGU68" s="3">
        <f t="shared" si="57"/>
        <v>0</v>
      </c>
      <c r="GGV68" s="3">
        <f t="shared" si="57"/>
        <v>0</v>
      </c>
      <c r="GGW68" s="3">
        <f t="shared" si="57"/>
        <v>0</v>
      </c>
      <c r="GGX68" s="3">
        <f t="shared" si="57"/>
        <v>0</v>
      </c>
      <c r="GGY68" s="3">
        <f t="shared" si="57"/>
        <v>0</v>
      </c>
      <c r="GGZ68" s="3">
        <f t="shared" si="57"/>
        <v>0</v>
      </c>
      <c r="GHA68" s="3">
        <f t="shared" si="57"/>
        <v>0</v>
      </c>
      <c r="GHB68" s="3">
        <f t="shared" si="57"/>
        <v>0</v>
      </c>
      <c r="GHC68" s="3">
        <f t="shared" si="57"/>
        <v>0</v>
      </c>
      <c r="GHD68" s="3">
        <f t="shared" si="57"/>
        <v>0</v>
      </c>
      <c r="GHE68" s="3">
        <f t="shared" si="57"/>
        <v>0</v>
      </c>
      <c r="GHF68" s="3">
        <f t="shared" si="57"/>
        <v>0</v>
      </c>
      <c r="GHG68" s="3">
        <f t="shared" si="57"/>
        <v>0</v>
      </c>
      <c r="GHH68" s="3">
        <f t="shared" si="57"/>
        <v>0</v>
      </c>
      <c r="GHI68" s="3">
        <f t="shared" si="57"/>
        <v>0</v>
      </c>
      <c r="GHJ68" s="3">
        <f t="shared" si="57"/>
        <v>0</v>
      </c>
      <c r="GHK68" s="3">
        <f t="shared" si="57"/>
        <v>0</v>
      </c>
      <c r="GHL68" s="3">
        <f t="shared" si="57"/>
        <v>0</v>
      </c>
      <c r="GHM68" s="3">
        <f t="shared" si="57"/>
        <v>0</v>
      </c>
      <c r="GHN68" s="3">
        <f t="shared" si="57"/>
        <v>0</v>
      </c>
      <c r="GHO68" s="3">
        <f t="shared" si="57"/>
        <v>0</v>
      </c>
      <c r="GHP68" s="3">
        <f t="shared" si="57"/>
        <v>0</v>
      </c>
      <c r="GHQ68" s="3">
        <f t="shared" si="57"/>
        <v>0</v>
      </c>
      <c r="GHR68" s="3">
        <f t="shared" si="57"/>
        <v>0</v>
      </c>
      <c r="GHS68" s="3">
        <f t="shared" si="57"/>
        <v>0</v>
      </c>
      <c r="GHT68" s="3">
        <f t="shared" si="57"/>
        <v>0</v>
      </c>
      <c r="GHU68" s="3">
        <f t="shared" si="57"/>
        <v>0</v>
      </c>
      <c r="GHV68" s="3">
        <f t="shared" si="57"/>
        <v>0</v>
      </c>
      <c r="GHW68" s="3">
        <f t="shared" si="57"/>
        <v>0</v>
      </c>
      <c r="GHX68" s="3">
        <f t="shared" si="57"/>
        <v>0</v>
      </c>
      <c r="GHY68" s="3">
        <f t="shared" si="57"/>
        <v>0</v>
      </c>
      <c r="GHZ68" s="3">
        <f t="shared" si="57"/>
        <v>0</v>
      </c>
      <c r="GIA68" s="3">
        <f t="shared" si="57"/>
        <v>0</v>
      </c>
      <c r="GIB68" s="3">
        <f t="shared" si="57"/>
        <v>0</v>
      </c>
      <c r="GIC68" s="3">
        <f t="shared" si="57"/>
        <v>0</v>
      </c>
      <c r="GID68" s="3">
        <f t="shared" si="57"/>
        <v>0</v>
      </c>
      <c r="GIE68" s="3">
        <f t="shared" si="57"/>
        <v>0</v>
      </c>
      <c r="GIF68" s="3">
        <f t="shared" ref="GIF68:GKQ68" si="58">SUM(GIF60:GIF66)</f>
        <v>0</v>
      </c>
      <c r="GIG68" s="3">
        <f t="shared" si="58"/>
        <v>0</v>
      </c>
      <c r="GIH68" s="3">
        <f t="shared" si="58"/>
        <v>0</v>
      </c>
      <c r="GII68" s="3">
        <f t="shared" si="58"/>
        <v>0</v>
      </c>
      <c r="GIJ68" s="3">
        <f t="shared" si="58"/>
        <v>0</v>
      </c>
      <c r="GIK68" s="3">
        <f t="shared" si="58"/>
        <v>0</v>
      </c>
      <c r="GIL68" s="3">
        <f t="shared" si="58"/>
        <v>0</v>
      </c>
      <c r="GIM68" s="3">
        <f t="shared" si="58"/>
        <v>0</v>
      </c>
      <c r="GIN68" s="3">
        <f t="shared" si="58"/>
        <v>0</v>
      </c>
      <c r="GIO68" s="3">
        <f t="shared" si="58"/>
        <v>0</v>
      </c>
      <c r="GIP68" s="3">
        <f t="shared" si="58"/>
        <v>0</v>
      </c>
      <c r="GIQ68" s="3">
        <f t="shared" si="58"/>
        <v>0</v>
      </c>
      <c r="GIR68" s="3">
        <f t="shared" si="58"/>
        <v>0</v>
      </c>
      <c r="GIS68" s="3">
        <f t="shared" si="58"/>
        <v>0</v>
      </c>
      <c r="GIT68" s="3">
        <f t="shared" si="58"/>
        <v>0</v>
      </c>
      <c r="GIU68" s="3">
        <f t="shared" si="58"/>
        <v>0</v>
      </c>
      <c r="GIV68" s="3">
        <f t="shared" si="58"/>
        <v>0</v>
      </c>
      <c r="GIW68" s="3">
        <f t="shared" si="58"/>
        <v>0</v>
      </c>
      <c r="GIX68" s="3">
        <f t="shared" si="58"/>
        <v>0</v>
      </c>
      <c r="GIY68" s="3">
        <f t="shared" si="58"/>
        <v>0</v>
      </c>
      <c r="GIZ68" s="3">
        <f t="shared" si="58"/>
        <v>0</v>
      </c>
      <c r="GJA68" s="3">
        <f t="shared" si="58"/>
        <v>0</v>
      </c>
      <c r="GJB68" s="3">
        <f t="shared" si="58"/>
        <v>0</v>
      </c>
      <c r="GJC68" s="3">
        <f t="shared" si="58"/>
        <v>0</v>
      </c>
      <c r="GJD68" s="3">
        <f t="shared" si="58"/>
        <v>0</v>
      </c>
      <c r="GJE68" s="3">
        <f t="shared" si="58"/>
        <v>0</v>
      </c>
      <c r="GJF68" s="3">
        <f t="shared" si="58"/>
        <v>0</v>
      </c>
      <c r="GJG68" s="3">
        <f t="shared" si="58"/>
        <v>0</v>
      </c>
      <c r="GJH68" s="3">
        <f t="shared" si="58"/>
        <v>0</v>
      </c>
      <c r="GJI68" s="3">
        <f t="shared" si="58"/>
        <v>0</v>
      </c>
      <c r="GJJ68" s="3">
        <f t="shared" si="58"/>
        <v>0</v>
      </c>
      <c r="GJK68" s="3">
        <f t="shared" si="58"/>
        <v>0</v>
      </c>
      <c r="GJL68" s="3">
        <f t="shared" si="58"/>
        <v>0</v>
      </c>
      <c r="GJM68" s="3">
        <f t="shared" si="58"/>
        <v>0</v>
      </c>
      <c r="GJN68" s="3">
        <f t="shared" si="58"/>
        <v>0</v>
      </c>
      <c r="GJO68" s="3">
        <f t="shared" si="58"/>
        <v>0</v>
      </c>
      <c r="GJP68" s="3">
        <f t="shared" si="58"/>
        <v>0</v>
      </c>
      <c r="GJQ68" s="3">
        <f t="shared" si="58"/>
        <v>0</v>
      </c>
      <c r="GJR68" s="3">
        <f t="shared" si="58"/>
        <v>0</v>
      </c>
      <c r="GJS68" s="3">
        <f t="shared" si="58"/>
        <v>0</v>
      </c>
      <c r="GJT68" s="3">
        <f t="shared" si="58"/>
        <v>0</v>
      </c>
      <c r="GJU68" s="3">
        <f t="shared" si="58"/>
        <v>0</v>
      </c>
      <c r="GJV68" s="3">
        <f t="shared" si="58"/>
        <v>0</v>
      </c>
      <c r="GJW68" s="3">
        <f t="shared" si="58"/>
        <v>0</v>
      </c>
      <c r="GJX68" s="3">
        <f t="shared" si="58"/>
        <v>0</v>
      </c>
      <c r="GJY68" s="3">
        <f t="shared" si="58"/>
        <v>0</v>
      </c>
      <c r="GJZ68" s="3">
        <f t="shared" si="58"/>
        <v>0</v>
      </c>
      <c r="GKA68" s="3">
        <f t="shared" si="58"/>
        <v>0</v>
      </c>
      <c r="GKB68" s="3">
        <f t="shared" si="58"/>
        <v>0</v>
      </c>
      <c r="GKC68" s="3">
        <f t="shared" si="58"/>
        <v>0</v>
      </c>
      <c r="GKD68" s="3">
        <f t="shared" si="58"/>
        <v>0</v>
      </c>
      <c r="GKE68" s="3">
        <f t="shared" si="58"/>
        <v>0</v>
      </c>
      <c r="GKF68" s="3">
        <f t="shared" si="58"/>
        <v>0</v>
      </c>
      <c r="GKG68" s="3">
        <f t="shared" si="58"/>
        <v>0</v>
      </c>
      <c r="GKH68" s="3">
        <f t="shared" si="58"/>
        <v>0</v>
      </c>
      <c r="GKI68" s="3">
        <f t="shared" si="58"/>
        <v>0</v>
      </c>
      <c r="GKJ68" s="3">
        <f t="shared" si="58"/>
        <v>0</v>
      </c>
      <c r="GKK68" s="3">
        <f t="shared" si="58"/>
        <v>0</v>
      </c>
      <c r="GKL68" s="3">
        <f t="shared" si="58"/>
        <v>0</v>
      </c>
      <c r="GKM68" s="3">
        <f t="shared" si="58"/>
        <v>0</v>
      </c>
      <c r="GKN68" s="3">
        <f t="shared" si="58"/>
        <v>0</v>
      </c>
      <c r="GKO68" s="3">
        <f t="shared" si="58"/>
        <v>0</v>
      </c>
      <c r="GKP68" s="3">
        <f t="shared" si="58"/>
        <v>0</v>
      </c>
      <c r="GKQ68" s="3">
        <f t="shared" si="58"/>
        <v>0</v>
      </c>
      <c r="GKR68" s="3">
        <f t="shared" ref="GKR68:GNC68" si="59">SUM(GKR60:GKR66)</f>
        <v>0</v>
      </c>
      <c r="GKS68" s="3">
        <f t="shared" si="59"/>
        <v>0</v>
      </c>
      <c r="GKT68" s="3">
        <f t="shared" si="59"/>
        <v>0</v>
      </c>
      <c r="GKU68" s="3">
        <f t="shared" si="59"/>
        <v>0</v>
      </c>
      <c r="GKV68" s="3">
        <f t="shared" si="59"/>
        <v>0</v>
      </c>
      <c r="GKW68" s="3">
        <f t="shared" si="59"/>
        <v>0</v>
      </c>
      <c r="GKX68" s="3">
        <f t="shared" si="59"/>
        <v>0</v>
      </c>
      <c r="GKY68" s="3">
        <f t="shared" si="59"/>
        <v>0</v>
      </c>
      <c r="GKZ68" s="3">
        <f t="shared" si="59"/>
        <v>0</v>
      </c>
      <c r="GLA68" s="3">
        <f t="shared" si="59"/>
        <v>0</v>
      </c>
      <c r="GLB68" s="3">
        <f t="shared" si="59"/>
        <v>0</v>
      </c>
      <c r="GLC68" s="3">
        <f t="shared" si="59"/>
        <v>0</v>
      </c>
      <c r="GLD68" s="3">
        <f t="shared" si="59"/>
        <v>0</v>
      </c>
      <c r="GLE68" s="3">
        <f t="shared" si="59"/>
        <v>0</v>
      </c>
      <c r="GLF68" s="3">
        <f t="shared" si="59"/>
        <v>0</v>
      </c>
      <c r="GLG68" s="3">
        <f t="shared" si="59"/>
        <v>0</v>
      </c>
      <c r="GLH68" s="3">
        <f t="shared" si="59"/>
        <v>0</v>
      </c>
      <c r="GLI68" s="3">
        <f t="shared" si="59"/>
        <v>0</v>
      </c>
      <c r="GLJ68" s="3">
        <f t="shared" si="59"/>
        <v>0</v>
      </c>
      <c r="GLK68" s="3">
        <f t="shared" si="59"/>
        <v>0</v>
      </c>
      <c r="GLL68" s="3">
        <f t="shared" si="59"/>
        <v>0</v>
      </c>
      <c r="GLM68" s="3">
        <f t="shared" si="59"/>
        <v>0</v>
      </c>
      <c r="GLN68" s="3">
        <f t="shared" si="59"/>
        <v>0</v>
      </c>
      <c r="GLO68" s="3">
        <f t="shared" si="59"/>
        <v>0</v>
      </c>
      <c r="GLP68" s="3">
        <f t="shared" si="59"/>
        <v>0</v>
      </c>
      <c r="GLQ68" s="3">
        <f t="shared" si="59"/>
        <v>0</v>
      </c>
      <c r="GLR68" s="3">
        <f t="shared" si="59"/>
        <v>0</v>
      </c>
      <c r="GLS68" s="3">
        <f t="shared" si="59"/>
        <v>0</v>
      </c>
      <c r="GLT68" s="3">
        <f t="shared" si="59"/>
        <v>0</v>
      </c>
      <c r="GLU68" s="3">
        <f t="shared" si="59"/>
        <v>0</v>
      </c>
      <c r="GLV68" s="3">
        <f t="shared" si="59"/>
        <v>0</v>
      </c>
      <c r="GLW68" s="3">
        <f t="shared" si="59"/>
        <v>0</v>
      </c>
      <c r="GLX68" s="3">
        <f t="shared" si="59"/>
        <v>0</v>
      </c>
      <c r="GLY68" s="3">
        <f t="shared" si="59"/>
        <v>0</v>
      </c>
      <c r="GLZ68" s="3">
        <f t="shared" si="59"/>
        <v>0</v>
      </c>
      <c r="GMA68" s="3">
        <f t="shared" si="59"/>
        <v>0</v>
      </c>
      <c r="GMB68" s="3">
        <f t="shared" si="59"/>
        <v>0</v>
      </c>
      <c r="GMC68" s="3">
        <f t="shared" si="59"/>
        <v>0</v>
      </c>
      <c r="GMD68" s="3">
        <f t="shared" si="59"/>
        <v>0</v>
      </c>
      <c r="GME68" s="3">
        <f t="shared" si="59"/>
        <v>0</v>
      </c>
      <c r="GMF68" s="3">
        <f t="shared" si="59"/>
        <v>0</v>
      </c>
      <c r="GMG68" s="3">
        <f t="shared" si="59"/>
        <v>0</v>
      </c>
      <c r="GMH68" s="3">
        <f t="shared" si="59"/>
        <v>0</v>
      </c>
      <c r="GMI68" s="3">
        <f t="shared" si="59"/>
        <v>0</v>
      </c>
      <c r="GMJ68" s="3">
        <f t="shared" si="59"/>
        <v>0</v>
      </c>
      <c r="GMK68" s="3">
        <f t="shared" si="59"/>
        <v>0</v>
      </c>
      <c r="GML68" s="3">
        <f t="shared" si="59"/>
        <v>0</v>
      </c>
      <c r="GMM68" s="3">
        <f t="shared" si="59"/>
        <v>0</v>
      </c>
      <c r="GMN68" s="3">
        <f t="shared" si="59"/>
        <v>0</v>
      </c>
      <c r="GMO68" s="3">
        <f t="shared" si="59"/>
        <v>0</v>
      </c>
      <c r="GMP68" s="3">
        <f t="shared" si="59"/>
        <v>0</v>
      </c>
      <c r="GMQ68" s="3">
        <f t="shared" si="59"/>
        <v>0</v>
      </c>
      <c r="GMR68" s="3">
        <f t="shared" si="59"/>
        <v>0</v>
      </c>
      <c r="GMS68" s="3">
        <f t="shared" si="59"/>
        <v>0</v>
      </c>
      <c r="GMT68" s="3">
        <f t="shared" si="59"/>
        <v>0</v>
      </c>
      <c r="GMU68" s="3">
        <f t="shared" si="59"/>
        <v>0</v>
      </c>
      <c r="GMV68" s="3">
        <f t="shared" si="59"/>
        <v>0</v>
      </c>
      <c r="GMW68" s="3">
        <f t="shared" si="59"/>
        <v>0</v>
      </c>
      <c r="GMX68" s="3">
        <f t="shared" si="59"/>
        <v>0</v>
      </c>
      <c r="GMY68" s="3">
        <f t="shared" si="59"/>
        <v>0</v>
      </c>
      <c r="GMZ68" s="3">
        <f t="shared" si="59"/>
        <v>0</v>
      </c>
      <c r="GNA68" s="3">
        <f t="shared" si="59"/>
        <v>0</v>
      </c>
      <c r="GNB68" s="3">
        <f t="shared" si="59"/>
        <v>0</v>
      </c>
      <c r="GNC68" s="3">
        <f t="shared" si="59"/>
        <v>0</v>
      </c>
      <c r="GND68" s="3">
        <f t="shared" ref="GND68:GPO68" si="60">SUM(GND60:GND66)</f>
        <v>0</v>
      </c>
      <c r="GNE68" s="3">
        <f t="shared" si="60"/>
        <v>0</v>
      </c>
      <c r="GNF68" s="3">
        <f t="shared" si="60"/>
        <v>0</v>
      </c>
      <c r="GNG68" s="3">
        <f t="shared" si="60"/>
        <v>0</v>
      </c>
      <c r="GNH68" s="3">
        <f t="shared" si="60"/>
        <v>0</v>
      </c>
      <c r="GNI68" s="3">
        <f t="shared" si="60"/>
        <v>0</v>
      </c>
      <c r="GNJ68" s="3">
        <f t="shared" si="60"/>
        <v>0</v>
      </c>
      <c r="GNK68" s="3">
        <f t="shared" si="60"/>
        <v>0</v>
      </c>
      <c r="GNL68" s="3">
        <f t="shared" si="60"/>
        <v>0</v>
      </c>
      <c r="GNM68" s="3">
        <f t="shared" si="60"/>
        <v>0</v>
      </c>
      <c r="GNN68" s="3">
        <f t="shared" si="60"/>
        <v>0</v>
      </c>
      <c r="GNO68" s="3">
        <f t="shared" si="60"/>
        <v>0</v>
      </c>
      <c r="GNP68" s="3">
        <f t="shared" si="60"/>
        <v>0</v>
      </c>
      <c r="GNQ68" s="3">
        <f t="shared" si="60"/>
        <v>0</v>
      </c>
      <c r="GNR68" s="3">
        <f t="shared" si="60"/>
        <v>0</v>
      </c>
      <c r="GNS68" s="3">
        <f t="shared" si="60"/>
        <v>0</v>
      </c>
      <c r="GNT68" s="3">
        <f t="shared" si="60"/>
        <v>0</v>
      </c>
      <c r="GNU68" s="3">
        <f t="shared" si="60"/>
        <v>0</v>
      </c>
      <c r="GNV68" s="3">
        <f t="shared" si="60"/>
        <v>0</v>
      </c>
      <c r="GNW68" s="3">
        <f t="shared" si="60"/>
        <v>0</v>
      </c>
      <c r="GNX68" s="3">
        <f t="shared" si="60"/>
        <v>0</v>
      </c>
      <c r="GNY68" s="3">
        <f t="shared" si="60"/>
        <v>0</v>
      </c>
      <c r="GNZ68" s="3">
        <f t="shared" si="60"/>
        <v>0</v>
      </c>
      <c r="GOA68" s="3">
        <f t="shared" si="60"/>
        <v>0</v>
      </c>
      <c r="GOB68" s="3">
        <f t="shared" si="60"/>
        <v>0</v>
      </c>
      <c r="GOC68" s="3">
        <f t="shared" si="60"/>
        <v>0</v>
      </c>
      <c r="GOD68" s="3">
        <f t="shared" si="60"/>
        <v>0</v>
      </c>
      <c r="GOE68" s="3">
        <f t="shared" si="60"/>
        <v>0</v>
      </c>
      <c r="GOF68" s="3">
        <f t="shared" si="60"/>
        <v>0</v>
      </c>
      <c r="GOG68" s="3">
        <f t="shared" si="60"/>
        <v>0</v>
      </c>
      <c r="GOH68" s="3">
        <f t="shared" si="60"/>
        <v>0</v>
      </c>
      <c r="GOI68" s="3">
        <f t="shared" si="60"/>
        <v>0</v>
      </c>
      <c r="GOJ68" s="3">
        <f t="shared" si="60"/>
        <v>0</v>
      </c>
      <c r="GOK68" s="3">
        <f t="shared" si="60"/>
        <v>0</v>
      </c>
      <c r="GOL68" s="3">
        <f t="shared" si="60"/>
        <v>0</v>
      </c>
      <c r="GOM68" s="3">
        <f t="shared" si="60"/>
        <v>0</v>
      </c>
      <c r="GON68" s="3">
        <f t="shared" si="60"/>
        <v>0</v>
      </c>
      <c r="GOO68" s="3">
        <f t="shared" si="60"/>
        <v>0</v>
      </c>
      <c r="GOP68" s="3">
        <f t="shared" si="60"/>
        <v>0</v>
      </c>
      <c r="GOQ68" s="3">
        <f t="shared" si="60"/>
        <v>0</v>
      </c>
      <c r="GOR68" s="3">
        <f t="shared" si="60"/>
        <v>0</v>
      </c>
      <c r="GOS68" s="3">
        <f t="shared" si="60"/>
        <v>0</v>
      </c>
      <c r="GOT68" s="3">
        <f t="shared" si="60"/>
        <v>0</v>
      </c>
      <c r="GOU68" s="3">
        <f t="shared" si="60"/>
        <v>0</v>
      </c>
      <c r="GOV68" s="3">
        <f t="shared" si="60"/>
        <v>0</v>
      </c>
      <c r="GOW68" s="3">
        <f t="shared" si="60"/>
        <v>0</v>
      </c>
      <c r="GOX68" s="3">
        <f t="shared" si="60"/>
        <v>0</v>
      </c>
      <c r="GOY68" s="3">
        <f t="shared" si="60"/>
        <v>0</v>
      </c>
      <c r="GOZ68" s="3">
        <f t="shared" si="60"/>
        <v>0</v>
      </c>
      <c r="GPA68" s="3">
        <f t="shared" si="60"/>
        <v>0</v>
      </c>
      <c r="GPB68" s="3">
        <f t="shared" si="60"/>
        <v>0</v>
      </c>
      <c r="GPC68" s="3">
        <f t="shared" si="60"/>
        <v>0</v>
      </c>
      <c r="GPD68" s="3">
        <f t="shared" si="60"/>
        <v>0</v>
      </c>
      <c r="GPE68" s="3">
        <f t="shared" si="60"/>
        <v>0</v>
      </c>
      <c r="GPF68" s="3">
        <f t="shared" si="60"/>
        <v>0</v>
      </c>
      <c r="GPG68" s="3">
        <f t="shared" si="60"/>
        <v>0</v>
      </c>
      <c r="GPH68" s="3">
        <f t="shared" si="60"/>
        <v>0</v>
      </c>
      <c r="GPI68" s="3">
        <f t="shared" si="60"/>
        <v>0</v>
      </c>
      <c r="GPJ68" s="3">
        <f t="shared" si="60"/>
        <v>0</v>
      </c>
      <c r="GPK68" s="3">
        <f t="shared" si="60"/>
        <v>0</v>
      </c>
      <c r="GPL68" s="3">
        <f t="shared" si="60"/>
        <v>0</v>
      </c>
      <c r="GPM68" s="3">
        <f t="shared" si="60"/>
        <v>0</v>
      </c>
      <c r="GPN68" s="3">
        <f t="shared" si="60"/>
        <v>0</v>
      </c>
      <c r="GPO68" s="3">
        <f t="shared" si="60"/>
        <v>0</v>
      </c>
      <c r="GPP68" s="3">
        <f t="shared" ref="GPP68:GSA68" si="61">SUM(GPP60:GPP66)</f>
        <v>0</v>
      </c>
      <c r="GPQ68" s="3">
        <f t="shared" si="61"/>
        <v>0</v>
      </c>
      <c r="GPR68" s="3">
        <f t="shared" si="61"/>
        <v>0</v>
      </c>
      <c r="GPS68" s="3">
        <f t="shared" si="61"/>
        <v>0</v>
      </c>
      <c r="GPT68" s="3">
        <f t="shared" si="61"/>
        <v>0</v>
      </c>
      <c r="GPU68" s="3">
        <f t="shared" si="61"/>
        <v>0</v>
      </c>
      <c r="GPV68" s="3">
        <f t="shared" si="61"/>
        <v>0</v>
      </c>
      <c r="GPW68" s="3">
        <f t="shared" si="61"/>
        <v>0</v>
      </c>
      <c r="GPX68" s="3">
        <f t="shared" si="61"/>
        <v>0</v>
      </c>
      <c r="GPY68" s="3">
        <f t="shared" si="61"/>
        <v>0</v>
      </c>
      <c r="GPZ68" s="3">
        <f t="shared" si="61"/>
        <v>0</v>
      </c>
      <c r="GQA68" s="3">
        <f t="shared" si="61"/>
        <v>0</v>
      </c>
      <c r="GQB68" s="3">
        <f t="shared" si="61"/>
        <v>0</v>
      </c>
      <c r="GQC68" s="3">
        <f t="shared" si="61"/>
        <v>0</v>
      </c>
      <c r="GQD68" s="3">
        <f t="shared" si="61"/>
        <v>0</v>
      </c>
      <c r="GQE68" s="3">
        <f t="shared" si="61"/>
        <v>0</v>
      </c>
      <c r="GQF68" s="3">
        <f t="shared" si="61"/>
        <v>0</v>
      </c>
      <c r="GQG68" s="3">
        <f t="shared" si="61"/>
        <v>0</v>
      </c>
      <c r="GQH68" s="3">
        <f t="shared" si="61"/>
        <v>0</v>
      </c>
      <c r="GQI68" s="3">
        <f t="shared" si="61"/>
        <v>0</v>
      </c>
      <c r="GQJ68" s="3">
        <f t="shared" si="61"/>
        <v>0</v>
      </c>
      <c r="GQK68" s="3">
        <f t="shared" si="61"/>
        <v>0</v>
      </c>
      <c r="GQL68" s="3">
        <f t="shared" si="61"/>
        <v>0</v>
      </c>
      <c r="GQM68" s="3">
        <f t="shared" si="61"/>
        <v>0</v>
      </c>
      <c r="GQN68" s="3">
        <f t="shared" si="61"/>
        <v>0</v>
      </c>
      <c r="GQO68" s="3">
        <f t="shared" si="61"/>
        <v>0</v>
      </c>
      <c r="GQP68" s="3">
        <f t="shared" si="61"/>
        <v>0</v>
      </c>
      <c r="GQQ68" s="3">
        <f t="shared" si="61"/>
        <v>0</v>
      </c>
      <c r="GQR68" s="3">
        <f t="shared" si="61"/>
        <v>0</v>
      </c>
      <c r="GQS68" s="3">
        <f t="shared" si="61"/>
        <v>0</v>
      </c>
      <c r="GQT68" s="3">
        <f t="shared" si="61"/>
        <v>0</v>
      </c>
      <c r="GQU68" s="3">
        <f t="shared" si="61"/>
        <v>0</v>
      </c>
      <c r="GQV68" s="3">
        <f t="shared" si="61"/>
        <v>0</v>
      </c>
      <c r="GQW68" s="3">
        <f t="shared" si="61"/>
        <v>0</v>
      </c>
      <c r="GQX68" s="3">
        <f t="shared" si="61"/>
        <v>0</v>
      </c>
      <c r="GQY68" s="3">
        <f t="shared" si="61"/>
        <v>0</v>
      </c>
      <c r="GQZ68" s="3">
        <f t="shared" si="61"/>
        <v>0</v>
      </c>
      <c r="GRA68" s="3">
        <f t="shared" si="61"/>
        <v>0</v>
      </c>
      <c r="GRB68" s="3">
        <f t="shared" si="61"/>
        <v>0</v>
      </c>
      <c r="GRC68" s="3">
        <f t="shared" si="61"/>
        <v>0</v>
      </c>
      <c r="GRD68" s="3">
        <f t="shared" si="61"/>
        <v>0</v>
      </c>
      <c r="GRE68" s="3">
        <f t="shared" si="61"/>
        <v>0</v>
      </c>
      <c r="GRF68" s="3">
        <f t="shared" si="61"/>
        <v>0</v>
      </c>
      <c r="GRG68" s="3">
        <f t="shared" si="61"/>
        <v>0</v>
      </c>
      <c r="GRH68" s="3">
        <f t="shared" si="61"/>
        <v>0</v>
      </c>
      <c r="GRI68" s="3">
        <f t="shared" si="61"/>
        <v>0</v>
      </c>
      <c r="GRJ68" s="3">
        <f t="shared" si="61"/>
        <v>0</v>
      </c>
      <c r="GRK68" s="3">
        <f t="shared" si="61"/>
        <v>0</v>
      </c>
      <c r="GRL68" s="3">
        <f t="shared" si="61"/>
        <v>0</v>
      </c>
      <c r="GRM68" s="3">
        <f t="shared" si="61"/>
        <v>0</v>
      </c>
      <c r="GRN68" s="3">
        <f t="shared" si="61"/>
        <v>0</v>
      </c>
      <c r="GRO68" s="3">
        <f t="shared" si="61"/>
        <v>0</v>
      </c>
      <c r="GRP68" s="3">
        <f t="shared" si="61"/>
        <v>0</v>
      </c>
      <c r="GRQ68" s="3">
        <f t="shared" si="61"/>
        <v>0</v>
      </c>
      <c r="GRR68" s="3">
        <f t="shared" si="61"/>
        <v>0</v>
      </c>
      <c r="GRS68" s="3">
        <f t="shared" si="61"/>
        <v>0</v>
      </c>
      <c r="GRT68" s="3">
        <f t="shared" si="61"/>
        <v>0</v>
      </c>
      <c r="GRU68" s="3">
        <f t="shared" si="61"/>
        <v>0</v>
      </c>
      <c r="GRV68" s="3">
        <f t="shared" si="61"/>
        <v>0</v>
      </c>
      <c r="GRW68" s="3">
        <f t="shared" si="61"/>
        <v>0</v>
      </c>
      <c r="GRX68" s="3">
        <f t="shared" si="61"/>
        <v>0</v>
      </c>
      <c r="GRY68" s="3">
        <f t="shared" si="61"/>
        <v>0</v>
      </c>
      <c r="GRZ68" s="3">
        <f t="shared" si="61"/>
        <v>0</v>
      </c>
      <c r="GSA68" s="3">
        <f t="shared" si="61"/>
        <v>0</v>
      </c>
      <c r="GSB68" s="3">
        <f t="shared" ref="GSB68:GUM68" si="62">SUM(GSB60:GSB66)</f>
        <v>0</v>
      </c>
      <c r="GSC68" s="3">
        <f t="shared" si="62"/>
        <v>0</v>
      </c>
      <c r="GSD68" s="3">
        <f t="shared" si="62"/>
        <v>0</v>
      </c>
      <c r="GSE68" s="3">
        <f t="shared" si="62"/>
        <v>0</v>
      </c>
      <c r="GSF68" s="3">
        <f t="shared" si="62"/>
        <v>0</v>
      </c>
      <c r="GSG68" s="3">
        <f t="shared" si="62"/>
        <v>0</v>
      </c>
      <c r="GSH68" s="3">
        <f t="shared" si="62"/>
        <v>0</v>
      </c>
      <c r="GSI68" s="3">
        <f t="shared" si="62"/>
        <v>0</v>
      </c>
      <c r="GSJ68" s="3">
        <f t="shared" si="62"/>
        <v>0</v>
      </c>
      <c r="GSK68" s="3">
        <f t="shared" si="62"/>
        <v>0</v>
      </c>
      <c r="GSL68" s="3">
        <f t="shared" si="62"/>
        <v>0</v>
      </c>
      <c r="GSM68" s="3">
        <f t="shared" si="62"/>
        <v>0</v>
      </c>
      <c r="GSN68" s="3">
        <f t="shared" si="62"/>
        <v>0</v>
      </c>
      <c r="GSO68" s="3">
        <f t="shared" si="62"/>
        <v>0</v>
      </c>
      <c r="GSP68" s="3">
        <f t="shared" si="62"/>
        <v>0</v>
      </c>
      <c r="GSQ68" s="3">
        <f t="shared" si="62"/>
        <v>0</v>
      </c>
      <c r="GSR68" s="3">
        <f t="shared" si="62"/>
        <v>0</v>
      </c>
      <c r="GSS68" s="3">
        <f t="shared" si="62"/>
        <v>0</v>
      </c>
      <c r="GST68" s="3">
        <f t="shared" si="62"/>
        <v>0</v>
      </c>
      <c r="GSU68" s="3">
        <f t="shared" si="62"/>
        <v>0</v>
      </c>
      <c r="GSV68" s="3">
        <f t="shared" si="62"/>
        <v>0</v>
      </c>
      <c r="GSW68" s="3">
        <f t="shared" si="62"/>
        <v>0</v>
      </c>
      <c r="GSX68" s="3">
        <f t="shared" si="62"/>
        <v>0</v>
      </c>
      <c r="GSY68" s="3">
        <f t="shared" si="62"/>
        <v>0</v>
      </c>
      <c r="GSZ68" s="3">
        <f t="shared" si="62"/>
        <v>0</v>
      </c>
      <c r="GTA68" s="3">
        <f t="shared" si="62"/>
        <v>0</v>
      </c>
      <c r="GTB68" s="3">
        <f t="shared" si="62"/>
        <v>0</v>
      </c>
      <c r="GTC68" s="3">
        <f t="shared" si="62"/>
        <v>0</v>
      </c>
      <c r="GTD68" s="3">
        <f t="shared" si="62"/>
        <v>0</v>
      </c>
      <c r="GTE68" s="3">
        <f t="shared" si="62"/>
        <v>0</v>
      </c>
      <c r="GTF68" s="3">
        <f t="shared" si="62"/>
        <v>0</v>
      </c>
      <c r="GTG68" s="3">
        <f t="shared" si="62"/>
        <v>0</v>
      </c>
      <c r="GTH68" s="3">
        <f t="shared" si="62"/>
        <v>0</v>
      </c>
      <c r="GTI68" s="3">
        <f t="shared" si="62"/>
        <v>0</v>
      </c>
      <c r="GTJ68" s="3">
        <f t="shared" si="62"/>
        <v>0</v>
      </c>
      <c r="GTK68" s="3">
        <f t="shared" si="62"/>
        <v>0</v>
      </c>
      <c r="GTL68" s="3">
        <f t="shared" si="62"/>
        <v>0</v>
      </c>
      <c r="GTM68" s="3">
        <f t="shared" si="62"/>
        <v>0</v>
      </c>
      <c r="GTN68" s="3">
        <f t="shared" si="62"/>
        <v>0</v>
      </c>
      <c r="GTO68" s="3">
        <f t="shared" si="62"/>
        <v>0</v>
      </c>
      <c r="GTP68" s="3">
        <f t="shared" si="62"/>
        <v>0</v>
      </c>
      <c r="GTQ68" s="3">
        <f t="shared" si="62"/>
        <v>0</v>
      </c>
      <c r="GTR68" s="3">
        <f t="shared" si="62"/>
        <v>0</v>
      </c>
      <c r="GTS68" s="3">
        <f t="shared" si="62"/>
        <v>0</v>
      </c>
      <c r="GTT68" s="3">
        <f t="shared" si="62"/>
        <v>0</v>
      </c>
      <c r="GTU68" s="3">
        <f t="shared" si="62"/>
        <v>0</v>
      </c>
      <c r="GTV68" s="3">
        <f t="shared" si="62"/>
        <v>0</v>
      </c>
      <c r="GTW68" s="3">
        <f t="shared" si="62"/>
        <v>0</v>
      </c>
      <c r="GTX68" s="3">
        <f t="shared" si="62"/>
        <v>0</v>
      </c>
      <c r="GTY68" s="3">
        <f t="shared" si="62"/>
        <v>0</v>
      </c>
      <c r="GTZ68" s="3">
        <f t="shared" si="62"/>
        <v>0</v>
      </c>
      <c r="GUA68" s="3">
        <f t="shared" si="62"/>
        <v>0</v>
      </c>
      <c r="GUB68" s="3">
        <f t="shared" si="62"/>
        <v>0</v>
      </c>
      <c r="GUC68" s="3">
        <f t="shared" si="62"/>
        <v>0</v>
      </c>
      <c r="GUD68" s="3">
        <f t="shared" si="62"/>
        <v>0</v>
      </c>
      <c r="GUE68" s="3">
        <f t="shared" si="62"/>
        <v>0</v>
      </c>
      <c r="GUF68" s="3">
        <f t="shared" si="62"/>
        <v>0</v>
      </c>
      <c r="GUG68" s="3">
        <f t="shared" si="62"/>
        <v>0</v>
      </c>
      <c r="GUH68" s="3">
        <f t="shared" si="62"/>
        <v>0</v>
      </c>
      <c r="GUI68" s="3">
        <f t="shared" si="62"/>
        <v>0</v>
      </c>
      <c r="GUJ68" s="3">
        <f t="shared" si="62"/>
        <v>0</v>
      </c>
      <c r="GUK68" s="3">
        <f t="shared" si="62"/>
        <v>0</v>
      </c>
      <c r="GUL68" s="3">
        <f t="shared" si="62"/>
        <v>0</v>
      </c>
      <c r="GUM68" s="3">
        <f t="shared" si="62"/>
        <v>0</v>
      </c>
      <c r="GUN68" s="3">
        <f t="shared" ref="GUN68:GWY68" si="63">SUM(GUN60:GUN66)</f>
        <v>0</v>
      </c>
      <c r="GUO68" s="3">
        <f t="shared" si="63"/>
        <v>0</v>
      </c>
      <c r="GUP68" s="3">
        <f t="shared" si="63"/>
        <v>0</v>
      </c>
      <c r="GUQ68" s="3">
        <f t="shared" si="63"/>
        <v>0</v>
      </c>
      <c r="GUR68" s="3">
        <f t="shared" si="63"/>
        <v>0</v>
      </c>
      <c r="GUS68" s="3">
        <f t="shared" si="63"/>
        <v>0</v>
      </c>
      <c r="GUT68" s="3">
        <f t="shared" si="63"/>
        <v>0</v>
      </c>
      <c r="GUU68" s="3">
        <f t="shared" si="63"/>
        <v>0</v>
      </c>
      <c r="GUV68" s="3">
        <f t="shared" si="63"/>
        <v>0</v>
      </c>
      <c r="GUW68" s="3">
        <f t="shared" si="63"/>
        <v>0</v>
      </c>
      <c r="GUX68" s="3">
        <f t="shared" si="63"/>
        <v>0</v>
      </c>
      <c r="GUY68" s="3">
        <f t="shared" si="63"/>
        <v>0</v>
      </c>
      <c r="GUZ68" s="3">
        <f t="shared" si="63"/>
        <v>0</v>
      </c>
      <c r="GVA68" s="3">
        <f t="shared" si="63"/>
        <v>0</v>
      </c>
      <c r="GVB68" s="3">
        <f t="shared" si="63"/>
        <v>0</v>
      </c>
      <c r="GVC68" s="3">
        <f t="shared" si="63"/>
        <v>0</v>
      </c>
      <c r="GVD68" s="3">
        <f t="shared" si="63"/>
        <v>0</v>
      </c>
      <c r="GVE68" s="3">
        <f t="shared" si="63"/>
        <v>0</v>
      </c>
      <c r="GVF68" s="3">
        <f t="shared" si="63"/>
        <v>0</v>
      </c>
      <c r="GVG68" s="3">
        <f t="shared" si="63"/>
        <v>0</v>
      </c>
      <c r="GVH68" s="3">
        <f t="shared" si="63"/>
        <v>0</v>
      </c>
      <c r="GVI68" s="3">
        <f t="shared" si="63"/>
        <v>0</v>
      </c>
      <c r="GVJ68" s="3">
        <f t="shared" si="63"/>
        <v>0</v>
      </c>
      <c r="GVK68" s="3">
        <f t="shared" si="63"/>
        <v>0</v>
      </c>
      <c r="GVL68" s="3">
        <f t="shared" si="63"/>
        <v>0</v>
      </c>
      <c r="GVM68" s="3">
        <f t="shared" si="63"/>
        <v>0</v>
      </c>
      <c r="GVN68" s="3">
        <f t="shared" si="63"/>
        <v>0</v>
      </c>
      <c r="GVO68" s="3">
        <f t="shared" si="63"/>
        <v>0</v>
      </c>
      <c r="GVP68" s="3">
        <f t="shared" si="63"/>
        <v>0</v>
      </c>
      <c r="GVQ68" s="3">
        <f t="shared" si="63"/>
        <v>0</v>
      </c>
      <c r="GVR68" s="3">
        <f t="shared" si="63"/>
        <v>0</v>
      </c>
      <c r="GVS68" s="3">
        <f t="shared" si="63"/>
        <v>0</v>
      </c>
      <c r="GVT68" s="3">
        <f t="shared" si="63"/>
        <v>0</v>
      </c>
      <c r="GVU68" s="3">
        <f t="shared" si="63"/>
        <v>0</v>
      </c>
      <c r="GVV68" s="3">
        <f t="shared" si="63"/>
        <v>0</v>
      </c>
      <c r="GVW68" s="3">
        <f t="shared" si="63"/>
        <v>0</v>
      </c>
      <c r="GVX68" s="3">
        <f t="shared" si="63"/>
        <v>0</v>
      </c>
      <c r="GVY68" s="3">
        <f t="shared" si="63"/>
        <v>0</v>
      </c>
      <c r="GVZ68" s="3">
        <f t="shared" si="63"/>
        <v>0</v>
      </c>
      <c r="GWA68" s="3">
        <f t="shared" si="63"/>
        <v>0</v>
      </c>
      <c r="GWB68" s="3">
        <f t="shared" si="63"/>
        <v>0</v>
      </c>
      <c r="GWC68" s="3">
        <f t="shared" si="63"/>
        <v>0</v>
      </c>
      <c r="GWD68" s="3">
        <f t="shared" si="63"/>
        <v>0</v>
      </c>
      <c r="GWE68" s="3">
        <f t="shared" si="63"/>
        <v>0</v>
      </c>
      <c r="GWF68" s="3">
        <f t="shared" si="63"/>
        <v>0</v>
      </c>
      <c r="GWG68" s="3">
        <f t="shared" si="63"/>
        <v>0</v>
      </c>
      <c r="GWH68" s="3">
        <f t="shared" si="63"/>
        <v>0</v>
      </c>
      <c r="GWI68" s="3">
        <f t="shared" si="63"/>
        <v>0</v>
      </c>
      <c r="GWJ68" s="3">
        <f t="shared" si="63"/>
        <v>0</v>
      </c>
      <c r="GWK68" s="3">
        <f t="shared" si="63"/>
        <v>0</v>
      </c>
      <c r="GWL68" s="3">
        <f t="shared" si="63"/>
        <v>0</v>
      </c>
      <c r="GWM68" s="3">
        <f t="shared" si="63"/>
        <v>0</v>
      </c>
      <c r="GWN68" s="3">
        <f t="shared" si="63"/>
        <v>0</v>
      </c>
      <c r="GWO68" s="3">
        <f t="shared" si="63"/>
        <v>0</v>
      </c>
      <c r="GWP68" s="3">
        <f t="shared" si="63"/>
        <v>0</v>
      </c>
      <c r="GWQ68" s="3">
        <f t="shared" si="63"/>
        <v>0</v>
      </c>
      <c r="GWR68" s="3">
        <f t="shared" si="63"/>
        <v>0</v>
      </c>
      <c r="GWS68" s="3">
        <f t="shared" si="63"/>
        <v>0</v>
      </c>
      <c r="GWT68" s="3">
        <f t="shared" si="63"/>
        <v>0</v>
      </c>
      <c r="GWU68" s="3">
        <f t="shared" si="63"/>
        <v>0</v>
      </c>
      <c r="GWV68" s="3">
        <f t="shared" si="63"/>
        <v>0</v>
      </c>
      <c r="GWW68" s="3">
        <f t="shared" si="63"/>
        <v>0</v>
      </c>
      <c r="GWX68" s="3">
        <f t="shared" si="63"/>
        <v>0</v>
      </c>
      <c r="GWY68" s="3">
        <f t="shared" si="63"/>
        <v>0</v>
      </c>
      <c r="GWZ68" s="3">
        <f t="shared" ref="GWZ68:GZK68" si="64">SUM(GWZ60:GWZ66)</f>
        <v>0</v>
      </c>
      <c r="GXA68" s="3">
        <f t="shared" si="64"/>
        <v>0</v>
      </c>
      <c r="GXB68" s="3">
        <f t="shared" si="64"/>
        <v>0</v>
      </c>
      <c r="GXC68" s="3">
        <f t="shared" si="64"/>
        <v>0</v>
      </c>
      <c r="GXD68" s="3">
        <f t="shared" si="64"/>
        <v>0</v>
      </c>
      <c r="GXE68" s="3">
        <f t="shared" si="64"/>
        <v>0</v>
      </c>
      <c r="GXF68" s="3">
        <f t="shared" si="64"/>
        <v>0</v>
      </c>
      <c r="GXG68" s="3">
        <f t="shared" si="64"/>
        <v>0</v>
      </c>
      <c r="GXH68" s="3">
        <f t="shared" si="64"/>
        <v>0</v>
      </c>
      <c r="GXI68" s="3">
        <f t="shared" si="64"/>
        <v>0</v>
      </c>
      <c r="GXJ68" s="3">
        <f t="shared" si="64"/>
        <v>0</v>
      </c>
      <c r="GXK68" s="3">
        <f t="shared" si="64"/>
        <v>0</v>
      </c>
      <c r="GXL68" s="3">
        <f t="shared" si="64"/>
        <v>0</v>
      </c>
      <c r="GXM68" s="3">
        <f t="shared" si="64"/>
        <v>0</v>
      </c>
      <c r="GXN68" s="3">
        <f t="shared" si="64"/>
        <v>0</v>
      </c>
      <c r="GXO68" s="3">
        <f t="shared" si="64"/>
        <v>0</v>
      </c>
      <c r="GXP68" s="3">
        <f t="shared" si="64"/>
        <v>0</v>
      </c>
      <c r="GXQ68" s="3">
        <f t="shared" si="64"/>
        <v>0</v>
      </c>
      <c r="GXR68" s="3">
        <f t="shared" si="64"/>
        <v>0</v>
      </c>
      <c r="GXS68" s="3">
        <f t="shared" si="64"/>
        <v>0</v>
      </c>
      <c r="GXT68" s="3">
        <f t="shared" si="64"/>
        <v>0</v>
      </c>
      <c r="GXU68" s="3">
        <f t="shared" si="64"/>
        <v>0</v>
      </c>
      <c r="GXV68" s="3">
        <f t="shared" si="64"/>
        <v>0</v>
      </c>
      <c r="GXW68" s="3">
        <f t="shared" si="64"/>
        <v>0</v>
      </c>
      <c r="GXX68" s="3">
        <f t="shared" si="64"/>
        <v>0</v>
      </c>
      <c r="GXY68" s="3">
        <f t="shared" si="64"/>
        <v>0</v>
      </c>
      <c r="GXZ68" s="3">
        <f t="shared" si="64"/>
        <v>0</v>
      </c>
      <c r="GYA68" s="3">
        <f t="shared" si="64"/>
        <v>0</v>
      </c>
      <c r="GYB68" s="3">
        <f t="shared" si="64"/>
        <v>0</v>
      </c>
      <c r="GYC68" s="3">
        <f t="shared" si="64"/>
        <v>0</v>
      </c>
      <c r="GYD68" s="3">
        <f t="shared" si="64"/>
        <v>0</v>
      </c>
      <c r="GYE68" s="3">
        <f t="shared" si="64"/>
        <v>0</v>
      </c>
      <c r="GYF68" s="3">
        <f t="shared" si="64"/>
        <v>0</v>
      </c>
      <c r="GYG68" s="3">
        <f t="shared" si="64"/>
        <v>0</v>
      </c>
      <c r="GYH68" s="3">
        <f t="shared" si="64"/>
        <v>0</v>
      </c>
      <c r="GYI68" s="3">
        <f t="shared" si="64"/>
        <v>0</v>
      </c>
      <c r="GYJ68" s="3">
        <f t="shared" si="64"/>
        <v>0</v>
      </c>
      <c r="GYK68" s="3">
        <f t="shared" si="64"/>
        <v>0</v>
      </c>
      <c r="GYL68" s="3">
        <f t="shared" si="64"/>
        <v>0</v>
      </c>
      <c r="GYM68" s="3">
        <f t="shared" si="64"/>
        <v>0</v>
      </c>
      <c r="GYN68" s="3">
        <f t="shared" si="64"/>
        <v>0</v>
      </c>
      <c r="GYO68" s="3">
        <f t="shared" si="64"/>
        <v>0</v>
      </c>
      <c r="GYP68" s="3">
        <f t="shared" si="64"/>
        <v>0</v>
      </c>
      <c r="GYQ68" s="3">
        <f t="shared" si="64"/>
        <v>0</v>
      </c>
      <c r="GYR68" s="3">
        <f t="shared" si="64"/>
        <v>0</v>
      </c>
      <c r="GYS68" s="3">
        <f t="shared" si="64"/>
        <v>0</v>
      </c>
      <c r="GYT68" s="3">
        <f t="shared" si="64"/>
        <v>0</v>
      </c>
      <c r="GYU68" s="3">
        <f t="shared" si="64"/>
        <v>0</v>
      </c>
      <c r="GYV68" s="3">
        <f t="shared" si="64"/>
        <v>0</v>
      </c>
      <c r="GYW68" s="3">
        <f t="shared" si="64"/>
        <v>0</v>
      </c>
      <c r="GYX68" s="3">
        <f t="shared" si="64"/>
        <v>0</v>
      </c>
      <c r="GYY68" s="3">
        <f t="shared" si="64"/>
        <v>0</v>
      </c>
      <c r="GYZ68" s="3">
        <f t="shared" si="64"/>
        <v>0</v>
      </c>
      <c r="GZA68" s="3">
        <f t="shared" si="64"/>
        <v>0</v>
      </c>
      <c r="GZB68" s="3">
        <f t="shared" si="64"/>
        <v>0</v>
      </c>
      <c r="GZC68" s="3">
        <f t="shared" si="64"/>
        <v>0</v>
      </c>
      <c r="GZD68" s="3">
        <f t="shared" si="64"/>
        <v>0</v>
      </c>
      <c r="GZE68" s="3">
        <f t="shared" si="64"/>
        <v>0</v>
      </c>
      <c r="GZF68" s="3">
        <f t="shared" si="64"/>
        <v>0</v>
      </c>
      <c r="GZG68" s="3">
        <f t="shared" si="64"/>
        <v>0</v>
      </c>
      <c r="GZH68" s="3">
        <f t="shared" si="64"/>
        <v>0</v>
      </c>
      <c r="GZI68" s="3">
        <f t="shared" si="64"/>
        <v>0</v>
      </c>
      <c r="GZJ68" s="3">
        <f t="shared" si="64"/>
        <v>0</v>
      </c>
      <c r="GZK68" s="3">
        <f t="shared" si="64"/>
        <v>0</v>
      </c>
      <c r="GZL68" s="3">
        <f t="shared" ref="GZL68:HBW68" si="65">SUM(GZL60:GZL66)</f>
        <v>0</v>
      </c>
      <c r="GZM68" s="3">
        <f t="shared" si="65"/>
        <v>0</v>
      </c>
      <c r="GZN68" s="3">
        <f t="shared" si="65"/>
        <v>0</v>
      </c>
      <c r="GZO68" s="3">
        <f t="shared" si="65"/>
        <v>0</v>
      </c>
      <c r="GZP68" s="3">
        <f t="shared" si="65"/>
        <v>0</v>
      </c>
      <c r="GZQ68" s="3">
        <f t="shared" si="65"/>
        <v>0</v>
      </c>
      <c r="GZR68" s="3">
        <f t="shared" si="65"/>
        <v>0</v>
      </c>
      <c r="GZS68" s="3">
        <f t="shared" si="65"/>
        <v>0</v>
      </c>
      <c r="GZT68" s="3">
        <f t="shared" si="65"/>
        <v>0</v>
      </c>
      <c r="GZU68" s="3">
        <f t="shared" si="65"/>
        <v>0</v>
      </c>
      <c r="GZV68" s="3">
        <f t="shared" si="65"/>
        <v>0</v>
      </c>
      <c r="GZW68" s="3">
        <f t="shared" si="65"/>
        <v>0</v>
      </c>
      <c r="GZX68" s="3">
        <f t="shared" si="65"/>
        <v>0</v>
      </c>
      <c r="GZY68" s="3">
        <f t="shared" si="65"/>
        <v>0</v>
      </c>
      <c r="GZZ68" s="3">
        <f t="shared" si="65"/>
        <v>0</v>
      </c>
      <c r="HAA68" s="3">
        <f t="shared" si="65"/>
        <v>0</v>
      </c>
      <c r="HAB68" s="3">
        <f t="shared" si="65"/>
        <v>0</v>
      </c>
      <c r="HAC68" s="3">
        <f t="shared" si="65"/>
        <v>0</v>
      </c>
      <c r="HAD68" s="3">
        <f t="shared" si="65"/>
        <v>0</v>
      </c>
      <c r="HAE68" s="3">
        <f t="shared" si="65"/>
        <v>0</v>
      </c>
      <c r="HAF68" s="3">
        <f t="shared" si="65"/>
        <v>0</v>
      </c>
      <c r="HAG68" s="3">
        <f t="shared" si="65"/>
        <v>0</v>
      </c>
      <c r="HAH68" s="3">
        <f t="shared" si="65"/>
        <v>0</v>
      </c>
      <c r="HAI68" s="3">
        <f t="shared" si="65"/>
        <v>0</v>
      </c>
      <c r="HAJ68" s="3">
        <f t="shared" si="65"/>
        <v>0</v>
      </c>
      <c r="HAK68" s="3">
        <f t="shared" si="65"/>
        <v>0</v>
      </c>
      <c r="HAL68" s="3">
        <f t="shared" si="65"/>
        <v>0</v>
      </c>
      <c r="HAM68" s="3">
        <f t="shared" si="65"/>
        <v>0</v>
      </c>
      <c r="HAN68" s="3">
        <f t="shared" si="65"/>
        <v>0</v>
      </c>
      <c r="HAO68" s="3">
        <f t="shared" si="65"/>
        <v>0</v>
      </c>
      <c r="HAP68" s="3">
        <f t="shared" si="65"/>
        <v>0</v>
      </c>
      <c r="HAQ68" s="3">
        <f t="shared" si="65"/>
        <v>0</v>
      </c>
      <c r="HAR68" s="3">
        <f t="shared" si="65"/>
        <v>0</v>
      </c>
      <c r="HAS68" s="3">
        <f t="shared" si="65"/>
        <v>0</v>
      </c>
      <c r="HAT68" s="3">
        <f t="shared" si="65"/>
        <v>0</v>
      </c>
      <c r="HAU68" s="3">
        <f t="shared" si="65"/>
        <v>0</v>
      </c>
      <c r="HAV68" s="3">
        <f t="shared" si="65"/>
        <v>0</v>
      </c>
      <c r="HAW68" s="3">
        <f t="shared" si="65"/>
        <v>0</v>
      </c>
      <c r="HAX68" s="3">
        <f t="shared" si="65"/>
        <v>0</v>
      </c>
      <c r="HAY68" s="3">
        <f t="shared" si="65"/>
        <v>0</v>
      </c>
      <c r="HAZ68" s="3">
        <f t="shared" si="65"/>
        <v>0</v>
      </c>
      <c r="HBA68" s="3">
        <f t="shared" si="65"/>
        <v>0</v>
      </c>
      <c r="HBB68" s="3">
        <f t="shared" si="65"/>
        <v>0</v>
      </c>
      <c r="HBC68" s="3">
        <f t="shared" si="65"/>
        <v>0</v>
      </c>
      <c r="HBD68" s="3">
        <f t="shared" si="65"/>
        <v>0</v>
      </c>
      <c r="HBE68" s="3">
        <f t="shared" si="65"/>
        <v>0</v>
      </c>
      <c r="HBF68" s="3">
        <f t="shared" si="65"/>
        <v>0</v>
      </c>
      <c r="HBG68" s="3">
        <f t="shared" si="65"/>
        <v>0</v>
      </c>
      <c r="HBH68" s="3">
        <f t="shared" si="65"/>
        <v>0</v>
      </c>
      <c r="HBI68" s="3">
        <f t="shared" si="65"/>
        <v>0</v>
      </c>
      <c r="HBJ68" s="3">
        <f t="shared" si="65"/>
        <v>0</v>
      </c>
      <c r="HBK68" s="3">
        <f t="shared" si="65"/>
        <v>0</v>
      </c>
      <c r="HBL68" s="3">
        <f t="shared" si="65"/>
        <v>0</v>
      </c>
      <c r="HBM68" s="3">
        <f t="shared" si="65"/>
        <v>0</v>
      </c>
      <c r="HBN68" s="3">
        <f t="shared" si="65"/>
        <v>0</v>
      </c>
      <c r="HBO68" s="3">
        <f t="shared" si="65"/>
        <v>0</v>
      </c>
      <c r="HBP68" s="3">
        <f t="shared" si="65"/>
        <v>0</v>
      </c>
      <c r="HBQ68" s="3">
        <f t="shared" si="65"/>
        <v>0</v>
      </c>
      <c r="HBR68" s="3">
        <f t="shared" si="65"/>
        <v>0</v>
      </c>
      <c r="HBS68" s="3">
        <f t="shared" si="65"/>
        <v>0</v>
      </c>
      <c r="HBT68" s="3">
        <f t="shared" si="65"/>
        <v>0</v>
      </c>
      <c r="HBU68" s="3">
        <f t="shared" si="65"/>
        <v>0</v>
      </c>
      <c r="HBV68" s="3">
        <f t="shared" si="65"/>
        <v>0</v>
      </c>
      <c r="HBW68" s="3">
        <f t="shared" si="65"/>
        <v>0</v>
      </c>
      <c r="HBX68" s="3">
        <f t="shared" ref="HBX68:HEI68" si="66">SUM(HBX60:HBX66)</f>
        <v>0</v>
      </c>
      <c r="HBY68" s="3">
        <f t="shared" si="66"/>
        <v>0</v>
      </c>
      <c r="HBZ68" s="3">
        <f t="shared" si="66"/>
        <v>0</v>
      </c>
      <c r="HCA68" s="3">
        <f t="shared" si="66"/>
        <v>0</v>
      </c>
      <c r="HCB68" s="3">
        <f t="shared" si="66"/>
        <v>0</v>
      </c>
      <c r="HCC68" s="3">
        <f t="shared" si="66"/>
        <v>0</v>
      </c>
      <c r="HCD68" s="3">
        <f t="shared" si="66"/>
        <v>0</v>
      </c>
      <c r="HCE68" s="3">
        <f t="shared" si="66"/>
        <v>0</v>
      </c>
      <c r="HCF68" s="3">
        <f t="shared" si="66"/>
        <v>0</v>
      </c>
      <c r="HCG68" s="3">
        <f t="shared" si="66"/>
        <v>0</v>
      </c>
      <c r="HCH68" s="3">
        <f t="shared" si="66"/>
        <v>0</v>
      </c>
      <c r="HCI68" s="3">
        <f t="shared" si="66"/>
        <v>0</v>
      </c>
      <c r="HCJ68" s="3">
        <f t="shared" si="66"/>
        <v>0</v>
      </c>
      <c r="HCK68" s="3">
        <f t="shared" si="66"/>
        <v>0</v>
      </c>
      <c r="HCL68" s="3">
        <f t="shared" si="66"/>
        <v>0</v>
      </c>
      <c r="HCM68" s="3">
        <f t="shared" si="66"/>
        <v>0</v>
      </c>
      <c r="HCN68" s="3">
        <f t="shared" si="66"/>
        <v>0</v>
      </c>
      <c r="HCO68" s="3">
        <f t="shared" si="66"/>
        <v>0</v>
      </c>
      <c r="HCP68" s="3">
        <f t="shared" si="66"/>
        <v>0</v>
      </c>
      <c r="HCQ68" s="3">
        <f t="shared" si="66"/>
        <v>0</v>
      </c>
      <c r="HCR68" s="3">
        <f t="shared" si="66"/>
        <v>0</v>
      </c>
      <c r="HCS68" s="3">
        <f t="shared" si="66"/>
        <v>0</v>
      </c>
      <c r="HCT68" s="3">
        <f t="shared" si="66"/>
        <v>0</v>
      </c>
      <c r="HCU68" s="3">
        <f t="shared" si="66"/>
        <v>0</v>
      </c>
      <c r="HCV68" s="3">
        <f t="shared" si="66"/>
        <v>0</v>
      </c>
      <c r="HCW68" s="3">
        <f t="shared" si="66"/>
        <v>0</v>
      </c>
      <c r="HCX68" s="3">
        <f t="shared" si="66"/>
        <v>0</v>
      </c>
      <c r="HCY68" s="3">
        <f t="shared" si="66"/>
        <v>0</v>
      </c>
      <c r="HCZ68" s="3">
        <f t="shared" si="66"/>
        <v>0</v>
      </c>
      <c r="HDA68" s="3">
        <f t="shared" si="66"/>
        <v>0</v>
      </c>
      <c r="HDB68" s="3">
        <f t="shared" si="66"/>
        <v>0</v>
      </c>
      <c r="HDC68" s="3">
        <f t="shared" si="66"/>
        <v>0</v>
      </c>
      <c r="HDD68" s="3">
        <f t="shared" si="66"/>
        <v>0</v>
      </c>
      <c r="HDE68" s="3">
        <f t="shared" si="66"/>
        <v>0</v>
      </c>
      <c r="HDF68" s="3">
        <f t="shared" si="66"/>
        <v>0</v>
      </c>
      <c r="HDG68" s="3">
        <f t="shared" si="66"/>
        <v>0</v>
      </c>
      <c r="HDH68" s="3">
        <f t="shared" si="66"/>
        <v>0</v>
      </c>
      <c r="HDI68" s="3">
        <f t="shared" si="66"/>
        <v>0</v>
      </c>
      <c r="HDJ68" s="3">
        <f t="shared" si="66"/>
        <v>0</v>
      </c>
      <c r="HDK68" s="3">
        <f t="shared" si="66"/>
        <v>0</v>
      </c>
      <c r="HDL68" s="3">
        <f t="shared" si="66"/>
        <v>0</v>
      </c>
      <c r="HDM68" s="3">
        <f t="shared" si="66"/>
        <v>0</v>
      </c>
      <c r="HDN68" s="3">
        <f t="shared" si="66"/>
        <v>0</v>
      </c>
      <c r="HDO68" s="3">
        <f t="shared" si="66"/>
        <v>0</v>
      </c>
      <c r="HDP68" s="3">
        <f t="shared" si="66"/>
        <v>0</v>
      </c>
      <c r="HDQ68" s="3">
        <f t="shared" si="66"/>
        <v>0</v>
      </c>
      <c r="HDR68" s="3">
        <f t="shared" si="66"/>
        <v>0</v>
      </c>
      <c r="HDS68" s="3">
        <f t="shared" si="66"/>
        <v>0</v>
      </c>
      <c r="HDT68" s="3">
        <f t="shared" si="66"/>
        <v>0</v>
      </c>
      <c r="HDU68" s="3">
        <f t="shared" si="66"/>
        <v>0</v>
      </c>
      <c r="HDV68" s="3">
        <f t="shared" si="66"/>
        <v>0</v>
      </c>
      <c r="HDW68" s="3">
        <f t="shared" si="66"/>
        <v>0</v>
      </c>
      <c r="HDX68" s="3">
        <f t="shared" si="66"/>
        <v>0</v>
      </c>
      <c r="HDY68" s="3">
        <f t="shared" si="66"/>
        <v>0</v>
      </c>
      <c r="HDZ68" s="3">
        <f t="shared" si="66"/>
        <v>0</v>
      </c>
      <c r="HEA68" s="3">
        <f t="shared" si="66"/>
        <v>0</v>
      </c>
      <c r="HEB68" s="3">
        <f t="shared" si="66"/>
        <v>0</v>
      </c>
      <c r="HEC68" s="3">
        <f t="shared" si="66"/>
        <v>0</v>
      </c>
      <c r="HED68" s="3">
        <f t="shared" si="66"/>
        <v>0</v>
      </c>
      <c r="HEE68" s="3">
        <f t="shared" si="66"/>
        <v>0</v>
      </c>
      <c r="HEF68" s="3">
        <f t="shared" si="66"/>
        <v>0</v>
      </c>
      <c r="HEG68" s="3">
        <f t="shared" si="66"/>
        <v>0</v>
      </c>
      <c r="HEH68" s="3">
        <f t="shared" si="66"/>
        <v>0</v>
      </c>
      <c r="HEI68" s="3">
        <f t="shared" si="66"/>
        <v>0</v>
      </c>
      <c r="HEJ68" s="3">
        <f t="shared" ref="HEJ68:HGU68" si="67">SUM(HEJ60:HEJ66)</f>
        <v>0</v>
      </c>
      <c r="HEK68" s="3">
        <f t="shared" si="67"/>
        <v>0</v>
      </c>
      <c r="HEL68" s="3">
        <f t="shared" si="67"/>
        <v>0</v>
      </c>
      <c r="HEM68" s="3">
        <f t="shared" si="67"/>
        <v>0</v>
      </c>
      <c r="HEN68" s="3">
        <f t="shared" si="67"/>
        <v>0</v>
      </c>
      <c r="HEO68" s="3">
        <f t="shared" si="67"/>
        <v>0</v>
      </c>
      <c r="HEP68" s="3">
        <f t="shared" si="67"/>
        <v>0</v>
      </c>
      <c r="HEQ68" s="3">
        <f t="shared" si="67"/>
        <v>0</v>
      </c>
      <c r="HER68" s="3">
        <f t="shared" si="67"/>
        <v>0</v>
      </c>
      <c r="HES68" s="3">
        <f t="shared" si="67"/>
        <v>0</v>
      </c>
      <c r="HET68" s="3">
        <f t="shared" si="67"/>
        <v>0</v>
      </c>
      <c r="HEU68" s="3">
        <f t="shared" si="67"/>
        <v>0</v>
      </c>
      <c r="HEV68" s="3">
        <f t="shared" si="67"/>
        <v>0</v>
      </c>
      <c r="HEW68" s="3">
        <f t="shared" si="67"/>
        <v>0</v>
      </c>
      <c r="HEX68" s="3">
        <f t="shared" si="67"/>
        <v>0</v>
      </c>
      <c r="HEY68" s="3">
        <f t="shared" si="67"/>
        <v>0</v>
      </c>
      <c r="HEZ68" s="3">
        <f t="shared" si="67"/>
        <v>0</v>
      </c>
      <c r="HFA68" s="3">
        <f t="shared" si="67"/>
        <v>0</v>
      </c>
      <c r="HFB68" s="3">
        <f t="shared" si="67"/>
        <v>0</v>
      </c>
      <c r="HFC68" s="3">
        <f t="shared" si="67"/>
        <v>0</v>
      </c>
      <c r="HFD68" s="3">
        <f t="shared" si="67"/>
        <v>0</v>
      </c>
      <c r="HFE68" s="3">
        <f t="shared" si="67"/>
        <v>0</v>
      </c>
      <c r="HFF68" s="3">
        <f t="shared" si="67"/>
        <v>0</v>
      </c>
      <c r="HFG68" s="3">
        <f t="shared" si="67"/>
        <v>0</v>
      </c>
      <c r="HFH68" s="3">
        <f t="shared" si="67"/>
        <v>0</v>
      </c>
      <c r="HFI68" s="3">
        <f t="shared" si="67"/>
        <v>0</v>
      </c>
      <c r="HFJ68" s="3">
        <f t="shared" si="67"/>
        <v>0</v>
      </c>
      <c r="HFK68" s="3">
        <f t="shared" si="67"/>
        <v>0</v>
      </c>
      <c r="HFL68" s="3">
        <f t="shared" si="67"/>
        <v>0</v>
      </c>
      <c r="HFM68" s="3">
        <f t="shared" si="67"/>
        <v>0</v>
      </c>
      <c r="HFN68" s="3">
        <f t="shared" si="67"/>
        <v>0</v>
      </c>
      <c r="HFO68" s="3">
        <f t="shared" si="67"/>
        <v>0</v>
      </c>
      <c r="HFP68" s="3">
        <f t="shared" si="67"/>
        <v>0</v>
      </c>
      <c r="HFQ68" s="3">
        <f t="shared" si="67"/>
        <v>0</v>
      </c>
      <c r="HFR68" s="3">
        <f t="shared" si="67"/>
        <v>0</v>
      </c>
      <c r="HFS68" s="3">
        <f t="shared" si="67"/>
        <v>0</v>
      </c>
      <c r="HFT68" s="3">
        <f t="shared" si="67"/>
        <v>0</v>
      </c>
      <c r="HFU68" s="3">
        <f t="shared" si="67"/>
        <v>0</v>
      </c>
      <c r="HFV68" s="3">
        <f t="shared" si="67"/>
        <v>0</v>
      </c>
      <c r="HFW68" s="3">
        <f t="shared" si="67"/>
        <v>0</v>
      </c>
      <c r="HFX68" s="3">
        <f t="shared" si="67"/>
        <v>0</v>
      </c>
      <c r="HFY68" s="3">
        <f t="shared" si="67"/>
        <v>0</v>
      </c>
      <c r="HFZ68" s="3">
        <f t="shared" si="67"/>
        <v>0</v>
      </c>
      <c r="HGA68" s="3">
        <f t="shared" si="67"/>
        <v>0</v>
      </c>
      <c r="HGB68" s="3">
        <f t="shared" si="67"/>
        <v>0</v>
      </c>
      <c r="HGC68" s="3">
        <f t="shared" si="67"/>
        <v>0</v>
      </c>
      <c r="HGD68" s="3">
        <f t="shared" si="67"/>
        <v>0</v>
      </c>
      <c r="HGE68" s="3">
        <f t="shared" si="67"/>
        <v>0</v>
      </c>
      <c r="HGF68" s="3">
        <f t="shared" si="67"/>
        <v>0</v>
      </c>
      <c r="HGG68" s="3">
        <f t="shared" si="67"/>
        <v>0</v>
      </c>
      <c r="HGH68" s="3">
        <f t="shared" si="67"/>
        <v>0</v>
      </c>
      <c r="HGI68" s="3">
        <f t="shared" si="67"/>
        <v>0</v>
      </c>
      <c r="HGJ68" s="3">
        <f t="shared" si="67"/>
        <v>0</v>
      </c>
      <c r="HGK68" s="3">
        <f t="shared" si="67"/>
        <v>0</v>
      </c>
      <c r="HGL68" s="3">
        <f t="shared" si="67"/>
        <v>0</v>
      </c>
      <c r="HGM68" s="3">
        <f t="shared" si="67"/>
        <v>0</v>
      </c>
      <c r="HGN68" s="3">
        <f t="shared" si="67"/>
        <v>0</v>
      </c>
      <c r="HGO68" s="3">
        <f t="shared" si="67"/>
        <v>0</v>
      </c>
      <c r="HGP68" s="3">
        <f t="shared" si="67"/>
        <v>0</v>
      </c>
      <c r="HGQ68" s="3">
        <f t="shared" si="67"/>
        <v>0</v>
      </c>
      <c r="HGR68" s="3">
        <f t="shared" si="67"/>
        <v>0</v>
      </c>
      <c r="HGS68" s="3">
        <f t="shared" si="67"/>
        <v>0</v>
      </c>
      <c r="HGT68" s="3">
        <f t="shared" si="67"/>
        <v>0</v>
      </c>
      <c r="HGU68" s="3">
        <f t="shared" si="67"/>
        <v>0</v>
      </c>
      <c r="HGV68" s="3">
        <f t="shared" ref="HGV68:HJG68" si="68">SUM(HGV60:HGV66)</f>
        <v>0</v>
      </c>
      <c r="HGW68" s="3">
        <f t="shared" si="68"/>
        <v>0</v>
      </c>
      <c r="HGX68" s="3">
        <f t="shared" si="68"/>
        <v>0</v>
      </c>
      <c r="HGY68" s="3">
        <f t="shared" si="68"/>
        <v>0</v>
      </c>
      <c r="HGZ68" s="3">
        <f t="shared" si="68"/>
        <v>0</v>
      </c>
      <c r="HHA68" s="3">
        <f t="shared" si="68"/>
        <v>0</v>
      </c>
      <c r="HHB68" s="3">
        <f t="shared" si="68"/>
        <v>0</v>
      </c>
      <c r="HHC68" s="3">
        <f t="shared" si="68"/>
        <v>0</v>
      </c>
      <c r="HHD68" s="3">
        <f t="shared" si="68"/>
        <v>0</v>
      </c>
      <c r="HHE68" s="3">
        <f t="shared" si="68"/>
        <v>0</v>
      </c>
      <c r="HHF68" s="3">
        <f t="shared" si="68"/>
        <v>0</v>
      </c>
      <c r="HHG68" s="3">
        <f t="shared" si="68"/>
        <v>0</v>
      </c>
      <c r="HHH68" s="3">
        <f t="shared" si="68"/>
        <v>0</v>
      </c>
      <c r="HHI68" s="3">
        <f t="shared" si="68"/>
        <v>0</v>
      </c>
      <c r="HHJ68" s="3">
        <f t="shared" si="68"/>
        <v>0</v>
      </c>
      <c r="HHK68" s="3">
        <f t="shared" si="68"/>
        <v>0</v>
      </c>
      <c r="HHL68" s="3">
        <f t="shared" si="68"/>
        <v>0</v>
      </c>
      <c r="HHM68" s="3">
        <f t="shared" si="68"/>
        <v>0</v>
      </c>
      <c r="HHN68" s="3">
        <f t="shared" si="68"/>
        <v>0</v>
      </c>
      <c r="HHO68" s="3">
        <f t="shared" si="68"/>
        <v>0</v>
      </c>
      <c r="HHP68" s="3">
        <f t="shared" si="68"/>
        <v>0</v>
      </c>
      <c r="HHQ68" s="3">
        <f t="shared" si="68"/>
        <v>0</v>
      </c>
      <c r="HHR68" s="3">
        <f t="shared" si="68"/>
        <v>0</v>
      </c>
      <c r="HHS68" s="3">
        <f t="shared" si="68"/>
        <v>0</v>
      </c>
      <c r="HHT68" s="3">
        <f t="shared" si="68"/>
        <v>0</v>
      </c>
      <c r="HHU68" s="3">
        <f t="shared" si="68"/>
        <v>0</v>
      </c>
      <c r="HHV68" s="3">
        <f t="shared" si="68"/>
        <v>0</v>
      </c>
      <c r="HHW68" s="3">
        <f t="shared" si="68"/>
        <v>0</v>
      </c>
      <c r="HHX68" s="3">
        <f t="shared" si="68"/>
        <v>0</v>
      </c>
      <c r="HHY68" s="3">
        <f t="shared" si="68"/>
        <v>0</v>
      </c>
      <c r="HHZ68" s="3">
        <f t="shared" si="68"/>
        <v>0</v>
      </c>
      <c r="HIA68" s="3">
        <f t="shared" si="68"/>
        <v>0</v>
      </c>
      <c r="HIB68" s="3">
        <f t="shared" si="68"/>
        <v>0</v>
      </c>
      <c r="HIC68" s="3">
        <f t="shared" si="68"/>
        <v>0</v>
      </c>
      <c r="HID68" s="3">
        <f t="shared" si="68"/>
        <v>0</v>
      </c>
      <c r="HIE68" s="3">
        <f t="shared" si="68"/>
        <v>0</v>
      </c>
      <c r="HIF68" s="3">
        <f t="shared" si="68"/>
        <v>0</v>
      </c>
      <c r="HIG68" s="3">
        <f t="shared" si="68"/>
        <v>0</v>
      </c>
      <c r="HIH68" s="3">
        <f t="shared" si="68"/>
        <v>0</v>
      </c>
      <c r="HII68" s="3">
        <f t="shared" si="68"/>
        <v>0</v>
      </c>
      <c r="HIJ68" s="3">
        <f t="shared" si="68"/>
        <v>0</v>
      </c>
      <c r="HIK68" s="3">
        <f t="shared" si="68"/>
        <v>0</v>
      </c>
      <c r="HIL68" s="3">
        <f t="shared" si="68"/>
        <v>0</v>
      </c>
      <c r="HIM68" s="3">
        <f t="shared" si="68"/>
        <v>0</v>
      </c>
      <c r="HIN68" s="3">
        <f t="shared" si="68"/>
        <v>0</v>
      </c>
      <c r="HIO68" s="3">
        <f t="shared" si="68"/>
        <v>0</v>
      </c>
      <c r="HIP68" s="3">
        <f t="shared" si="68"/>
        <v>0</v>
      </c>
      <c r="HIQ68" s="3">
        <f t="shared" si="68"/>
        <v>0</v>
      </c>
      <c r="HIR68" s="3">
        <f t="shared" si="68"/>
        <v>0</v>
      </c>
      <c r="HIS68" s="3">
        <f t="shared" si="68"/>
        <v>0</v>
      </c>
      <c r="HIT68" s="3">
        <f t="shared" si="68"/>
        <v>0</v>
      </c>
      <c r="HIU68" s="3">
        <f t="shared" si="68"/>
        <v>0</v>
      </c>
      <c r="HIV68" s="3">
        <f t="shared" si="68"/>
        <v>0</v>
      </c>
      <c r="HIW68" s="3">
        <f t="shared" si="68"/>
        <v>0</v>
      </c>
      <c r="HIX68" s="3">
        <f t="shared" si="68"/>
        <v>0</v>
      </c>
      <c r="HIY68" s="3">
        <f t="shared" si="68"/>
        <v>0</v>
      </c>
      <c r="HIZ68" s="3">
        <f t="shared" si="68"/>
        <v>0</v>
      </c>
      <c r="HJA68" s="3">
        <f t="shared" si="68"/>
        <v>0</v>
      </c>
      <c r="HJB68" s="3">
        <f t="shared" si="68"/>
        <v>0</v>
      </c>
      <c r="HJC68" s="3">
        <f t="shared" si="68"/>
        <v>0</v>
      </c>
      <c r="HJD68" s="3">
        <f t="shared" si="68"/>
        <v>0</v>
      </c>
      <c r="HJE68" s="3">
        <f t="shared" si="68"/>
        <v>0</v>
      </c>
      <c r="HJF68" s="3">
        <f t="shared" si="68"/>
        <v>0</v>
      </c>
      <c r="HJG68" s="3">
        <f t="shared" si="68"/>
        <v>0</v>
      </c>
      <c r="HJH68" s="3">
        <f t="shared" ref="HJH68:HLS68" si="69">SUM(HJH60:HJH66)</f>
        <v>0</v>
      </c>
      <c r="HJI68" s="3">
        <f t="shared" si="69"/>
        <v>0</v>
      </c>
      <c r="HJJ68" s="3">
        <f t="shared" si="69"/>
        <v>0</v>
      </c>
      <c r="HJK68" s="3">
        <f t="shared" si="69"/>
        <v>0</v>
      </c>
      <c r="HJL68" s="3">
        <f t="shared" si="69"/>
        <v>0</v>
      </c>
      <c r="HJM68" s="3">
        <f t="shared" si="69"/>
        <v>0</v>
      </c>
      <c r="HJN68" s="3">
        <f t="shared" si="69"/>
        <v>0</v>
      </c>
      <c r="HJO68" s="3">
        <f t="shared" si="69"/>
        <v>0</v>
      </c>
      <c r="HJP68" s="3">
        <f t="shared" si="69"/>
        <v>0</v>
      </c>
      <c r="HJQ68" s="3">
        <f t="shared" si="69"/>
        <v>0</v>
      </c>
      <c r="HJR68" s="3">
        <f t="shared" si="69"/>
        <v>0</v>
      </c>
      <c r="HJS68" s="3">
        <f t="shared" si="69"/>
        <v>0</v>
      </c>
      <c r="HJT68" s="3">
        <f t="shared" si="69"/>
        <v>0</v>
      </c>
      <c r="HJU68" s="3">
        <f t="shared" si="69"/>
        <v>0</v>
      </c>
      <c r="HJV68" s="3">
        <f t="shared" si="69"/>
        <v>0</v>
      </c>
      <c r="HJW68" s="3">
        <f t="shared" si="69"/>
        <v>0</v>
      </c>
      <c r="HJX68" s="3">
        <f t="shared" si="69"/>
        <v>0</v>
      </c>
      <c r="HJY68" s="3">
        <f t="shared" si="69"/>
        <v>0</v>
      </c>
      <c r="HJZ68" s="3">
        <f t="shared" si="69"/>
        <v>0</v>
      </c>
      <c r="HKA68" s="3">
        <f t="shared" si="69"/>
        <v>0</v>
      </c>
      <c r="HKB68" s="3">
        <f t="shared" si="69"/>
        <v>0</v>
      </c>
      <c r="HKC68" s="3">
        <f t="shared" si="69"/>
        <v>0</v>
      </c>
      <c r="HKD68" s="3">
        <f t="shared" si="69"/>
        <v>0</v>
      </c>
      <c r="HKE68" s="3">
        <f t="shared" si="69"/>
        <v>0</v>
      </c>
      <c r="HKF68" s="3">
        <f t="shared" si="69"/>
        <v>0</v>
      </c>
      <c r="HKG68" s="3">
        <f t="shared" si="69"/>
        <v>0</v>
      </c>
      <c r="HKH68" s="3">
        <f t="shared" si="69"/>
        <v>0</v>
      </c>
      <c r="HKI68" s="3">
        <f t="shared" si="69"/>
        <v>0</v>
      </c>
      <c r="HKJ68" s="3">
        <f t="shared" si="69"/>
        <v>0</v>
      </c>
      <c r="HKK68" s="3">
        <f t="shared" si="69"/>
        <v>0</v>
      </c>
      <c r="HKL68" s="3">
        <f t="shared" si="69"/>
        <v>0</v>
      </c>
      <c r="HKM68" s="3">
        <f t="shared" si="69"/>
        <v>0</v>
      </c>
      <c r="HKN68" s="3">
        <f t="shared" si="69"/>
        <v>0</v>
      </c>
      <c r="HKO68" s="3">
        <f t="shared" si="69"/>
        <v>0</v>
      </c>
      <c r="HKP68" s="3">
        <f t="shared" si="69"/>
        <v>0</v>
      </c>
      <c r="HKQ68" s="3">
        <f t="shared" si="69"/>
        <v>0</v>
      </c>
      <c r="HKR68" s="3">
        <f t="shared" si="69"/>
        <v>0</v>
      </c>
      <c r="HKS68" s="3">
        <f t="shared" si="69"/>
        <v>0</v>
      </c>
      <c r="HKT68" s="3">
        <f t="shared" si="69"/>
        <v>0</v>
      </c>
      <c r="HKU68" s="3">
        <f t="shared" si="69"/>
        <v>0</v>
      </c>
      <c r="HKV68" s="3">
        <f t="shared" si="69"/>
        <v>0</v>
      </c>
      <c r="HKW68" s="3">
        <f t="shared" si="69"/>
        <v>0</v>
      </c>
      <c r="HKX68" s="3">
        <f t="shared" si="69"/>
        <v>0</v>
      </c>
      <c r="HKY68" s="3">
        <f t="shared" si="69"/>
        <v>0</v>
      </c>
      <c r="HKZ68" s="3">
        <f t="shared" si="69"/>
        <v>0</v>
      </c>
      <c r="HLA68" s="3">
        <f t="shared" si="69"/>
        <v>0</v>
      </c>
      <c r="HLB68" s="3">
        <f t="shared" si="69"/>
        <v>0</v>
      </c>
      <c r="HLC68" s="3">
        <f t="shared" si="69"/>
        <v>0</v>
      </c>
      <c r="HLD68" s="3">
        <f t="shared" si="69"/>
        <v>0</v>
      </c>
      <c r="HLE68" s="3">
        <f t="shared" si="69"/>
        <v>0</v>
      </c>
      <c r="HLF68" s="3">
        <f t="shared" si="69"/>
        <v>0</v>
      </c>
      <c r="HLG68" s="3">
        <f t="shared" si="69"/>
        <v>0</v>
      </c>
      <c r="HLH68" s="3">
        <f t="shared" si="69"/>
        <v>0</v>
      </c>
      <c r="HLI68" s="3">
        <f t="shared" si="69"/>
        <v>0</v>
      </c>
      <c r="HLJ68" s="3">
        <f t="shared" si="69"/>
        <v>0</v>
      </c>
      <c r="HLK68" s="3">
        <f t="shared" si="69"/>
        <v>0</v>
      </c>
      <c r="HLL68" s="3">
        <f t="shared" si="69"/>
        <v>0</v>
      </c>
      <c r="HLM68" s="3">
        <f t="shared" si="69"/>
        <v>0</v>
      </c>
      <c r="HLN68" s="3">
        <f t="shared" si="69"/>
        <v>0</v>
      </c>
      <c r="HLO68" s="3">
        <f t="shared" si="69"/>
        <v>0</v>
      </c>
      <c r="HLP68" s="3">
        <f t="shared" si="69"/>
        <v>0</v>
      </c>
      <c r="HLQ68" s="3">
        <f t="shared" si="69"/>
        <v>0</v>
      </c>
      <c r="HLR68" s="3">
        <f t="shared" si="69"/>
        <v>0</v>
      </c>
      <c r="HLS68" s="3">
        <f t="shared" si="69"/>
        <v>0</v>
      </c>
      <c r="HLT68" s="3">
        <f t="shared" ref="HLT68:HOE68" si="70">SUM(HLT60:HLT66)</f>
        <v>0</v>
      </c>
      <c r="HLU68" s="3">
        <f t="shared" si="70"/>
        <v>0</v>
      </c>
      <c r="HLV68" s="3">
        <f t="shared" si="70"/>
        <v>0</v>
      </c>
      <c r="HLW68" s="3">
        <f t="shared" si="70"/>
        <v>0</v>
      </c>
      <c r="HLX68" s="3">
        <f t="shared" si="70"/>
        <v>0</v>
      </c>
      <c r="HLY68" s="3">
        <f t="shared" si="70"/>
        <v>0</v>
      </c>
      <c r="HLZ68" s="3">
        <f t="shared" si="70"/>
        <v>0</v>
      </c>
      <c r="HMA68" s="3">
        <f t="shared" si="70"/>
        <v>0</v>
      </c>
      <c r="HMB68" s="3">
        <f t="shared" si="70"/>
        <v>0</v>
      </c>
      <c r="HMC68" s="3">
        <f t="shared" si="70"/>
        <v>0</v>
      </c>
      <c r="HMD68" s="3">
        <f t="shared" si="70"/>
        <v>0</v>
      </c>
      <c r="HME68" s="3">
        <f t="shared" si="70"/>
        <v>0</v>
      </c>
      <c r="HMF68" s="3">
        <f t="shared" si="70"/>
        <v>0</v>
      </c>
      <c r="HMG68" s="3">
        <f t="shared" si="70"/>
        <v>0</v>
      </c>
      <c r="HMH68" s="3">
        <f t="shared" si="70"/>
        <v>0</v>
      </c>
      <c r="HMI68" s="3">
        <f t="shared" si="70"/>
        <v>0</v>
      </c>
      <c r="HMJ68" s="3">
        <f t="shared" si="70"/>
        <v>0</v>
      </c>
      <c r="HMK68" s="3">
        <f t="shared" si="70"/>
        <v>0</v>
      </c>
      <c r="HML68" s="3">
        <f t="shared" si="70"/>
        <v>0</v>
      </c>
      <c r="HMM68" s="3">
        <f t="shared" si="70"/>
        <v>0</v>
      </c>
      <c r="HMN68" s="3">
        <f t="shared" si="70"/>
        <v>0</v>
      </c>
      <c r="HMO68" s="3">
        <f t="shared" si="70"/>
        <v>0</v>
      </c>
      <c r="HMP68" s="3">
        <f t="shared" si="70"/>
        <v>0</v>
      </c>
      <c r="HMQ68" s="3">
        <f t="shared" si="70"/>
        <v>0</v>
      </c>
      <c r="HMR68" s="3">
        <f t="shared" si="70"/>
        <v>0</v>
      </c>
      <c r="HMS68" s="3">
        <f t="shared" si="70"/>
        <v>0</v>
      </c>
      <c r="HMT68" s="3">
        <f t="shared" si="70"/>
        <v>0</v>
      </c>
      <c r="HMU68" s="3">
        <f t="shared" si="70"/>
        <v>0</v>
      </c>
      <c r="HMV68" s="3">
        <f t="shared" si="70"/>
        <v>0</v>
      </c>
      <c r="HMW68" s="3">
        <f t="shared" si="70"/>
        <v>0</v>
      </c>
      <c r="HMX68" s="3">
        <f t="shared" si="70"/>
        <v>0</v>
      </c>
      <c r="HMY68" s="3">
        <f t="shared" si="70"/>
        <v>0</v>
      </c>
      <c r="HMZ68" s="3">
        <f t="shared" si="70"/>
        <v>0</v>
      </c>
      <c r="HNA68" s="3">
        <f t="shared" si="70"/>
        <v>0</v>
      </c>
      <c r="HNB68" s="3">
        <f t="shared" si="70"/>
        <v>0</v>
      </c>
      <c r="HNC68" s="3">
        <f t="shared" si="70"/>
        <v>0</v>
      </c>
      <c r="HND68" s="3">
        <f t="shared" si="70"/>
        <v>0</v>
      </c>
      <c r="HNE68" s="3">
        <f t="shared" si="70"/>
        <v>0</v>
      </c>
      <c r="HNF68" s="3">
        <f t="shared" si="70"/>
        <v>0</v>
      </c>
      <c r="HNG68" s="3">
        <f t="shared" si="70"/>
        <v>0</v>
      </c>
      <c r="HNH68" s="3">
        <f t="shared" si="70"/>
        <v>0</v>
      </c>
      <c r="HNI68" s="3">
        <f t="shared" si="70"/>
        <v>0</v>
      </c>
      <c r="HNJ68" s="3">
        <f t="shared" si="70"/>
        <v>0</v>
      </c>
      <c r="HNK68" s="3">
        <f t="shared" si="70"/>
        <v>0</v>
      </c>
      <c r="HNL68" s="3">
        <f t="shared" si="70"/>
        <v>0</v>
      </c>
      <c r="HNM68" s="3">
        <f t="shared" si="70"/>
        <v>0</v>
      </c>
      <c r="HNN68" s="3">
        <f t="shared" si="70"/>
        <v>0</v>
      </c>
      <c r="HNO68" s="3">
        <f t="shared" si="70"/>
        <v>0</v>
      </c>
      <c r="HNP68" s="3">
        <f t="shared" si="70"/>
        <v>0</v>
      </c>
      <c r="HNQ68" s="3">
        <f t="shared" si="70"/>
        <v>0</v>
      </c>
      <c r="HNR68" s="3">
        <f t="shared" si="70"/>
        <v>0</v>
      </c>
      <c r="HNS68" s="3">
        <f t="shared" si="70"/>
        <v>0</v>
      </c>
      <c r="HNT68" s="3">
        <f t="shared" si="70"/>
        <v>0</v>
      </c>
      <c r="HNU68" s="3">
        <f t="shared" si="70"/>
        <v>0</v>
      </c>
      <c r="HNV68" s="3">
        <f t="shared" si="70"/>
        <v>0</v>
      </c>
      <c r="HNW68" s="3">
        <f t="shared" si="70"/>
        <v>0</v>
      </c>
      <c r="HNX68" s="3">
        <f t="shared" si="70"/>
        <v>0</v>
      </c>
      <c r="HNY68" s="3">
        <f t="shared" si="70"/>
        <v>0</v>
      </c>
      <c r="HNZ68" s="3">
        <f t="shared" si="70"/>
        <v>0</v>
      </c>
      <c r="HOA68" s="3">
        <f t="shared" si="70"/>
        <v>0</v>
      </c>
      <c r="HOB68" s="3">
        <f t="shared" si="70"/>
        <v>0</v>
      </c>
      <c r="HOC68" s="3">
        <f t="shared" si="70"/>
        <v>0</v>
      </c>
      <c r="HOD68" s="3">
        <f t="shared" si="70"/>
        <v>0</v>
      </c>
      <c r="HOE68" s="3">
        <f t="shared" si="70"/>
        <v>0</v>
      </c>
      <c r="HOF68" s="3">
        <f t="shared" ref="HOF68:HQQ68" si="71">SUM(HOF60:HOF66)</f>
        <v>0</v>
      </c>
      <c r="HOG68" s="3">
        <f t="shared" si="71"/>
        <v>0</v>
      </c>
      <c r="HOH68" s="3">
        <f t="shared" si="71"/>
        <v>0</v>
      </c>
      <c r="HOI68" s="3">
        <f t="shared" si="71"/>
        <v>0</v>
      </c>
      <c r="HOJ68" s="3">
        <f t="shared" si="71"/>
        <v>0</v>
      </c>
      <c r="HOK68" s="3">
        <f t="shared" si="71"/>
        <v>0</v>
      </c>
      <c r="HOL68" s="3">
        <f t="shared" si="71"/>
        <v>0</v>
      </c>
      <c r="HOM68" s="3">
        <f t="shared" si="71"/>
        <v>0</v>
      </c>
      <c r="HON68" s="3">
        <f t="shared" si="71"/>
        <v>0</v>
      </c>
      <c r="HOO68" s="3">
        <f t="shared" si="71"/>
        <v>0</v>
      </c>
      <c r="HOP68" s="3">
        <f t="shared" si="71"/>
        <v>0</v>
      </c>
      <c r="HOQ68" s="3">
        <f t="shared" si="71"/>
        <v>0</v>
      </c>
      <c r="HOR68" s="3">
        <f t="shared" si="71"/>
        <v>0</v>
      </c>
      <c r="HOS68" s="3">
        <f t="shared" si="71"/>
        <v>0</v>
      </c>
      <c r="HOT68" s="3">
        <f t="shared" si="71"/>
        <v>0</v>
      </c>
      <c r="HOU68" s="3">
        <f t="shared" si="71"/>
        <v>0</v>
      </c>
      <c r="HOV68" s="3">
        <f t="shared" si="71"/>
        <v>0</v>
      </c>
      <c r="HOW68" s="3">
        <f t="shared" si="71"/>
        <v>0</v>
      </c>
      <c r="HOX68" s="3">
        <f t="shared" si="71"/>
        <v>0</v>
      </c>
      <c r="HOY68" s="3">
        <f t="shared" si="71"/>
        <v>0</v>
      </c>
      <c r="HOZ68" s="3">
        <f t="shared" si="71"/>
        <v>0</v>
      </c>
      <c r="HPA68" s="3">
        <f t="shared" si="71"/>
        <v>0</v>
      </c>
      <c r="HPB68" s="3">
        <f t="shared" si="71"/>
        <v>0</v>
      </c>
      <c r="HPC68" s="3">
        <f t="shared" si="71"/>
        <v>0</v>
      </c>
      <c r="HPD68" s="3">
        <f t="shared" si="71"/>
        <v>0</v>
      </c>
      <c r="HPE68" s="3">
        <f t="shared" si="71"/>
        <v>0</v>
      </c>
      <c r="HPF68" s="3">
        <f t="shared" si="71"/>
        <v>0</v>
      </c>
      <c r="HPG68" s="3">
        <f t="shared" si="71"/>
        <v>0</v>
      </c>
      <c r="HPH68" s="3">
        <f t="shared" si="71"/>
        <v>0</v>
      </c>
      <c r="HPI68" s="3">
        <f t="shared" si="71"/>
        <v>0</v>
      </c>
      <c r="HPJ68" s="3">
        <f t="shared" si="71"/>
        <v>0</v>
      </c>
      <c r="HPK68" s="3">
        <f t="shared" si="71"/>
        <v>0</v>
      </c>
      <c r="HPL68" s="3">
        <f t="shared" si="71"/>
        <v>0</v>
      </c>
      <c r="HPM68" s="3">
        <f t="shared" si="71"/>
        <v>0</v>
      </c>
      <c r="HPN68" s="3">
        <f t="shared" si="71"/>
        <v>0</v>
      </c>
      <c r="HPO68" s="3">
        <f t="shared" si="71"/>
        <v>0</v>
      </c>
      <c r="HPP68" s="3">
        <f t="shared" si="71"/>
        <v>0</v>
      </c>
      <c r="HPQ68" s="3">
        <f t="shared" si="71"/>
        <v>0</v>
      </c>
      <c r="HPR68" s="3">
        <f t="shared" si="71"/>
        <v>0</v>
      </c>
      <c r="HPS68" s="3">
        <f t="shared" si="71"/>
        <v>0</v>
      </c>
      <c r="HPT68" s="3">
        <f t="shared" si="71"/>
        <v>0</v>
      </c>
      <c r="HPU68" s="3">
        <f t="shared" si="71"/>
        <v>0</v>
      </c>
      <c r="HPV68" s="3">
        <f t="shared" si="71"/>
        <v>0</v>
      </c>
      <c r="HPW68" s="3">
        <f t="shared" si="71"/>
        <v>0</v>
      </c>
      <c r="HPX68" s="3">
        <f t="shared" si="71"/>
        <v>0</v>
      </c>
      <c r="HPY68" s="3">
        <f t="shared" si="71"/>
        <v>0</v>
      </c>
      <c r="HPZ68" s="3">
        <f t="shared" si="71"/>
        <v>0</v>
      </c>
      <c r="HQA68" s="3">
        <f t="shared" si="71"/>
        <v>0</v>
      </c>
      <c r="HQB68" s="3">
        <f t="shared" si="71"/>
        <v>0</v>
      </c>
      <c r="HQC68" s="3">
        <f t="shared" si="71"/>
        <v>0</v>
      </c>
      <c r="HQD68" s="3">
        <f t="shared" si="71"/>
        <v>0</v>
      </c>
      <c r="HQE68" s="3">
        <f t="shared" si="71"/>
        <v>0</v>
      </c>
      <c r="HQF68" s="3">
        <f t="shared" si="71"/>
        <v>0</v>
      </c>
      <c r="HQG68" s="3">
        <f t="shared" si="71"/>
        <v>0</v>
      </c>
      <c r="HQH68" s="3">
        <f t="shared" si="71"/>
        <v>0</v>
      </c>
      <c r="HQI68" s="3">
        <f t="shared" si="71"/>
        <v>0</v>
      </c>
      <c r="HQJ68" s="3">
        <f t="shared" si="71"/>
        <v>0</v>
      </c>
      <c r="HQK68" s="3">
        <f t="shared" si="71"/>
        <v>0</v>
      </c>
      <c r="HQL68" s="3">
        <f t="shared" si="71"/>
        <v>0</v>
      </c>
      <c r="HQM68" s="3">
        <f t="shared" si="71"/>
        <v>0</v>
      </c>
      <c r="HQN68" s="3">
        <f t="shared" si="71"/>
        <v>0</v>
      </c>
      <c r="HQO68" s="3">
        <f t="shared" si="71"/>
        <v>0</v>
      </c>
      <c r="HQP68" s="3">
        <f t="shared" si="71"/>
        <v>0</v>
      </c>
      <c r="HQQ68" s="3">
        <f t="shared" si="71"/>
        <v>0</v>
      </c>
      <c r="HQR68" s="3">
        <f t="shared" ref="HQR68:HTC68" si="72">SUM(HQR60:HQR66)</f>
        <v>0</v>
      </c>
      <c r="HQS68" s="3">
        <f t="shared" si="72"/>
        <v>0</v>
      </c>
      <c r="HQT68" s="3">
        <f t="shared" si="72"/>
        <v>0</v>
      </c>
      <c r="HQU68" s="3">
        <f t="shared" si="72"/>
        <v>0</v>
      </c>
      <c r="HQV68" s="3">
        <f t="shared" si="72"/>
        <v>0</v>
      </c>
      <c r="HQW68" s="3">
        <f t="shared" si="72"/>
        <v>0</v>
      </c>
      <c r="HQX68" s="3">
        <f t="shared" si="72"/>
        <v>0</v>
      </c>
      <c r="HQY68" s="3">
        <f t="shared" si="72"/>
        <v>0</v>
      </c>
      <c r="HQZ68" s="3">
        <f t="shared" si="72"/>
        <v>0</v>
      </c>
      <c r="HRA68" s="3">
        <f t="shared" si="72"/>
        <v>0</v>
      </c>
      <c r="HRB68" s="3">
        <f t="shared" si="72"/>
        <v>0</v>
      </c>
      <c r="HRC68" s="3">
        <f t="shared" si="72"/>
        <v>0</v>
      </c>
      <c r="HRD68" s="3">
        <f t="shared" si="72"/>
        <v>0</v>
      </c>
      <c r="HRE68" s="3">
        <f t="shared" si="72"/>
        <v>0</v>
      </c>
      <c r="HRF68" s="3">
        <f t="shared" si="72"/>
        <v>0</v>
      </c>
      <c r="HRG68" s="3">
        <f t="shared" si="72"/>
        <v>0</v>
      </c>
      <c r="HRH68" s="3">
        <f t="shared" si="72"/>
        <v>0</v>
      </c>
      <c r="HRI68" s="3">
        <f t="shared" si="72"/>
        <v>0</v>
      </c>
      <c r="HRJ68" s="3">
        <f t="shared" si="72"/>
        <v>0</v>
      </c>
      <c r="HRK68" s="3">
        <f t="shared" si="72"/>
        <v>0</v>
      </c>
      <c r="HRL68" s="3">
        <f t="shared" si="72"/>
        <v>0</v>
      </c>
      <c r="HRM68" s="3">
        <f t="shared" si="72"/>
        <v>0</v>
      </c>
      <c r="HRN68" s="3">
        <f t="shared" si="72"/>
        <v>0</v>
      </c>
      <c r="HRO68" s="3">
        <f t="shared" si="72"/>
        <v>0</v>
      </c>
      <c r="HRP68" s="3">
        <f t="shared" si="72"/>
        <v>0</v>
      </c>
      <c r="HRQ68" s="3">
        <f t="shared" si="72"/>
        <v>0</v>
      </c>
      <c r="HRR68" s="3">
        <f t="shared" si="72"/>
        <v>0</v>
      </c>
      <c r="HRS68" s="3">
        <f t="shared" si="72"/>
        <v>0</v>
      </c>
      <c r="HRT68" s="3">
        <f t="shared" si="72"/>
        <v>0</v>
      </c>
      <c r="HRU68" s="3">
        <f t="shared" si="72"/>
        <v>0</v>
      </c>
      <c r="HRV68" s="3">
        <f t="shared" si="72"/>
        <v>0</v>
      </c>
      <c r="HRW68" s="3">
        <f t="shared" si="72"/>
        <v>0</v>
      </c>
      <c r="HRX68" s="3">
        <f t="shared" si="72"/>
        <v>0</v>
      </c>
      <c r="HRY68" s="3">
        <f t="shared" si="72"/>
        <v>0</v>
      </c>
      <c r="HRZ68" s="3">
        <f t="shared" si="72"/>
        <v>0</v>
      </c>
      <c r="HSA68" s="3">
        <f t="shared" si="72"/>
        <v>0</v>
      </c>
      <c r="HSB68" s="3">
        <f t="shared" si="72"/>
        <v>0</v>
      </c>
      <c r="HSC68" s="3">
        <f t="shared" si="72"/>
        <v>0</v>
      </c>
      <c r="HSD68" s="3">
        <f t="shared" si="72"/>
        <v>0</v>
      </c>
      <c r="HSE68" s="3">
        <f t="shared" si="72"/>
        <v>0</v>
      </c>
      <c r="HSF68" s="3">
        <f t="shared" si="72"/>
        <v>0</v>
      </c>
      <c r="HSG68" s="3">
        <f t="shared" si="72"/>
        <v>0</v>
      </c>
      <c r="HSH68" s="3">
        <f t="shared" si="72"/>
        <v>0</v>
      </c>
      <c r="HSI68" s="3">
        <f t="shared" si="72"/>
        <v>0</v>
      </c>
      <c r="HSJ68" s="3">
        <f t="shared" si="72"/>
        <v>0</v>
      </c>
      <c r="HSK68" s="3">
        <f t="shared" si="72"/>
        <v>0</v>
      </c>
      <c r="HSL68" s="3">
        <f t="shared" si="72"/>
        <v>0</v>
      </c>
      <c r="HSM68" s="3">
        <f t="shared" si="72"/>
        <v>0</v>
      </c>
      <c r="HSN68" s="3">
        <f t="shared" si="72"/>
        <v>0</v>
      </c>
      <c r="HSO68" s="3">
        <f t="shared" si="72"/>
        <v>0</v>
      </c>
      <c r="HSP68" s="3">
        <f t="shared" si="72"/>
        <v>0</v>
      </c>
      <c r="HSQ68" s="3">
        <f t="shared" si="72"/>
        <v>0</v>
      </c>
      <c r="HSR68" s="3">
        <f t="shared" si="72"/>
        <v>0</v>
      </c>
      <c r="HSS68" s="3">
        <f t="shared" si="72"/>
        <v>0</v>
      </c>
      <c r="HST68" s="3">
        <f t="shared" si="72"/>
        <v>0</v>
      </c>
      <c r="HSU68" s="3">
        <f t="shared" si="72"/>
        <v>0</v>
      </c>
      <c r="HSV68" s="3">
        <f t="shared" si="72"/>
        <v>0</v>
      </c>
      <c r="HSW68" s="3">
        <f t="shared" si="72"/>
        <v>0</v>
      </c>
      <c r="HSX68" s="3">
        <f t="shared" si="72"/>
        <v>0</v>
      </c>
      <c r="HSY68" s="3">
        <f t="shared" si="72"/>
        <v>0</v>
      </c>
      <c r="HSZ68" s="3">
        <f t="shared" si="72"/>
        <v>0</v>
      </c>
      <c r="HTA68" s="3">
        <f t="shared" si="72"/>
        <v>0</v>
      </c>
      <c r="HTB68" s="3">
        <f t="shared" si="72"/>
        <v>0</v>
      </c>
      <c r="HTC68" s="3">
        <f t="shared" si="72"/>
        <v>0</v>
      </c>
      <c r="HTD68" s="3">
        <f t="shared" ref="HTD68:HVO68" si="73">SUM(HTD60:HTD66)</f>
        <v>0</v>
      </c>
      <c r="HTE68" s="3">
        <f t="shared" si="73"/>
        <v>0</v>
      </c>
      <c r="HTF68" s="3">
        <f t="shared" si="73"/>
        <v>0</v>
      </c>
      <c r="HTG68" s="3">
        <f t="shared" si="73"/>
        <v>0</v>
      </c>
      <c r="HTH68" s="3">
        <f t="shared" si="73"/>
        <v>0</v>
      </c>
      <c r="HTI68" s="3">
        <f t="shared" si="73"/>
        <v>0</v>
      </c>
      <c r="HTJ68" s="3">
        <f t="shared" si="73"/>
        <v>0</v>
      </c>
      <c r="HTK68" s="3">
        <f t="shared" si="73"/>
        <v>0</v>
      </c>
      <c r="HTL68" s="3">
        <f t="shared" si="73"/>
        <v>0</v>
      </c>
      <c r="HTM68" s="3">
        <f t="shared" si="73"/>
        <v>0</v>
      </c>
      <c r="HTN68" s="3">
        <f t="shared" si="73"/>
        <v>0</v>
      </c>
      <c r="HTO68" s="3">
        <f t="shared" si="73"/>
        <v>0</v>
      </c>
      <c r="HTP68" s="3">
        <f t="shared" si="73"/>
        <v>0</v>
      </c>
      <c r="HTQ68" s="3">
        <f t="shared" si="73"/>
        <v>0</v>
      </c>
      <c r="HTR68" s="3">
        <f t="shared" si="73"/>
        <v>0</v>
      </c>
      <c r="HTS68" s="3">
        <f t="shared" si="73"/>
        <v>0</v>
      </c>
      <c r="HTT68" s="3">
        <f t="shared" si="73"/>
        <v>0</v>
      </c>
      <c r="HTU68" s="3">
        <f t="shared" si="73"/>
        <v>0</v>
      </c>
      <c r="HTV68" s="3">
        <f t="shared" si="73"/>
        <v>0</v>
      </c>
      <c r="HTW68" s="3">
        <f t="shared" si="73"/>
        <v>0</v>
      </c>
      <c r="HTX68" s="3">
        <f t="shared" si="73"/>
        <v>0</v>
      </c>
      <c r="HTY68" s="3">
        <f t="shared" si="73"/>
        <v>0</v>
      </c>
      <c r="HTZ68" s="3">
        <f t="shared" si="73"/>
        <v>0</v>
      </c>
      <c r="HUA68" s="3">
        <f t="shared" si="73"/>
        <v>0</v>
      </c>
      <c r="HUB68" s="3">
        <f t="shared" si="73"/>
        <v>0</v>
      </c>
      <c r="HUC68" s="3">
        <f t="shared" si="73"/>
        <v>0</v>
      </c>
      <c r="HUD68" s="3">
        <f t="shared" si="73"/>
        <v>0</v>
      </c>
      <c r="HUE68" s="3">
        <f t="shared" si="73"/>
        <v>0</v>
      </c>
      <c r="HUF68" s="3">
        <f t="shared" si="73"/>
        <v>0</v>
      </c>
      <c r="HUG68" s="3">
        <f t="shared" si="73"/>
        <v>0</v>
      </c>
      <c r="HUH68" s="3">
        <f t="shared" si="73"/>
        <v>0</v>
      </c>
      <c r="HUI68" s="3">
        <f t="shared" si="73"/>
        <v>0</v>
      </c>
      <c r="HUJ68" s="3">
        <f t="shared" si="73"/>
        <v>0</v>
      </c>
      <c r="HUK68" s="3">
        <f t="shared" si="73"/>
        <v>0</v>
      </c>
      <c r="HUL68" s="3">
        <f t="shared" si="73"/>
        <v>0</v>
      </c>
      <c r="HUM68" s="3">
        <f t="shared" si="73"/>
        <v>0</v>
      </c>
      <c r="HUN68" s="3">
        <f t="shared" si="73"/>
        <v>0</v>
      </c>
      <c r="HUO68" s="3">
        <f t="shared" si="73"/>
        <v>0</v>
      </c>
      <c r="HUP68" s="3">
        <f t="shared" si="73"/>
        <v>0</v>
      </c>
      <c r="HUQ68" s="3">
        <f t="shared" si="73"/>
        <v>0</v>
      </c>
      <c r="HUR68" s="3">
        <f t="shared" si="73"/>
        <v>0</v>
      </c>
      <c r="HUS68" s="3">
        <f t="shared" si="73"/>
        <v>0</v>
      </c>
      <c r="HUT68" s="3">
        <f t="shared" si="73"/>
        <v>0</v>
      </c>
      <c r="HUU68" s="3">
        <f t="shared" si="73"/>
        <v>0</v>
      </c>
      <c r="HUV68" s="3">
        <f t="shared" si="73"/>
        <v>0</v>
      </c>
      <c r="HUW68" s="3">
        <f t="shared" si="73"/>
        <v>0</v>
      </c>
      <c r="HUX68" s="3">
        <f t="shared" si="73"/>
        <v>0</v>
      </c>
      <c r="HUY68" s="3">
        <f t="shared" si="73"/>
        <v>0</v>
      </c>
      <c r="HUZ68" s="3">
        <f t="shared" si="73"/>
        <v>0</v>
      </c>
      <c r="HVA68" s="3">
        <f t="shared" si="73"/>
        <v>0</v>
      </c>
      <c r="HVB68" s="3">
        <f t="shared" si="73"/>
        <v>0</v>
      </c>
      <c r="HVC68" s="3">
        <f t="shared" si="73"/>
        <v>0</v>
      </c>
      <c r="HVD68" s="3">
        <f t="shared" si="73"/>
        <v>0</v>
      </c>
      <c r="HVE68" s="3">
        <f t="shared" si="73"/>
        <v>0</v>
      </c>
      <c r="HVF68" s="3">
        <f t="shared" si="73"/>
        <v>0</v>
      </c>
      <c r="HVG68" s="3">
        <f t="shared" si="73"/>
        <v>0</v>
      </c>
      <c r="HVH68" s="3">
        <f t="shared" si="73"/>
        <v>0</v>
      </c>
      <c r="HVI68" s="3">
        <f t="shared" si="73"/>
        <v>0</v>
      </c>
      <c r="HVJ68" s="3">
        <f t="shared" si="73"/>
        <v>0</v>
      </c>
      <c r="HVK68" s="3">
        <f t="shared" si="73"/>
        <v>0</v>
      </c>
      <c r="HVL68" s="3">
        <f t="shared" si="73"/>
        <v>0</v>
      </c>
      <c r="HVM68" s="3">
        <f t="shared" si="73"/>
        <v>0</v>
      </c>
      <c r="HVN68" s="3">
        <f t="shared" si="73"/>
        <v>0</v>
      </c>
      <c r="HVO68" s="3">
        <f t="shared" si="73"/>
        <v>0</v>
      </c>
      <c r="HVP68" s="3">
        <f t="shared" ref="HVP68:HYA68" si="74">SUM(HVP60:HVP66)</f>
        <v>0</v>
      </c>
      <c r="HVQ68" s="3">
        <f t="shared" si="74"/>
        <v>0</v>
      </c>
      <c r="HVR68" s="3">
        <f t="shared" si="74"/>
        <v>0</v>
      </c>
      <c r="HVS68" s="3">
        <f t="shared" si="74"/>
        <v>0</v>
      </c>
      <c r="HVT68" s="3">
        <f t="shared" si="74"/>
        <v>0</v>
      </c>
      <c r="HVU68" s="3">
        <f t="shared" si="74"/>
        <v>0</v>
      </c>
      <c r="HVV68" s="3">
        <f t="shared" si="74"/>
        <v>0</v>
      </c>
      <c r="HVW68" s="3">
        <f t="shared" si="74"/>
        <v>0</v>
      </c>
      <c r="HVX68" s="3">
        <f t="shared" si="74"/>
        <v>0</v>
      </c>
      <c r="HVY68" s="3">
        <f t="shared" si="74"/>
        <v>0</v>
      </c>
      <c r="HVZ68" s="3">
        <f t="shared" si="74"/>
        <v>0</v>
      </c>
      <c r="HWA68" s="3">
        <f t="shared" si="74"/>
        <v>0</v>
      </c>
      <c r="HWB68" s="3">
        <f t="shared" si="74"/>
        <v>0</v>
      </c>
      <c r="HWC68" s="3">
        <f t="shared" si="74"/>
        <v>0</v>
      </c>
      <c r="HWD68" s="3">
        <f t="shared" si="74"/>
        <v>0</v>
      </c>
      <c r="HWE68" s="3">
        <f t="shared" si="74"/>
        <v>0</v>
      </c>
      <c r="HWF68" s="3">
        <f t="shared" si="74"/>
        <v>0</v>
      </c>
      <c r="HWG68" s="3">
        <f t="shared" si="74"/>
        <v>0</v>
      </c>
      <c r="HWH68" s="3">
        <f t="shared" si="74"/>
        <v>0</v>
      </c>
      <c r="HWI68" s="3">
        <f t="shared" si="74"/>
        <v>0</v>
      </c>
      <c r="HWJ68" s="3">
        <f t="shared" si="74"/>
        <v>0</v>
      </c>
      <c r="HWK68" s="3">
        <f t="shared" si="74"/>
        <v>0</v>
      </c>
      <c r="HWL68" s="3">
        <f t="shared" si="74"/>
        <v>0</v>
      </c>
      <c r="HWM68" s="3">
        <f t="shared" si="74"/>
        <v>0</v>
      </c>
      <c r="HWN68" s="3">
        <f t="shared" si="74"/>
        <v>0</v>
      </c>
      <c r="HWO68" s="3">
        <f t="shared" si="74"/>
        <v>0</v>
      </c>
      <c r="HWP68" s="3">
        <f t="shared" si="74"/>
        <v>0</v>
      </c>
      <c r="HWQ68" s="3">
        <f t="shared" si="74"/>
        <v>0</v>
      </c>
      <c r="HWR68" s="3">
        <f t="shared" si="74"/>
        <v>0</v>
      </c>
      <c r="HWS68" s="3">
        <f t="shared" si="74"/>
        <v>0</v>
      </c>
      <c r="HWT68" s="3">
        <f t="shared" si="74"/>
        <v>0</v>
      </c>
      <c r="HWU68" s="3">
        <f t="shared" si="74"/>
        <v>0</v>
      </c>
      <c r="HWV68" s="3">
        <f t="shared" si="74"/>
        <v>0</v>
      </c>
      <c r="HWW68" s="3">
        <f t="shared" si="74"/>
        <v>0</v>
      </c>
      <c r="HWX68" s="3">
        <f t="shared" si="74"/>
        <v>0</v>
      </c>
      <c r="HWY68" s="3">
        <f t="shared" si="74"/>
        <v>0</v>
      </c>
      <c r="HWZ68" s="3">
        <f t="shared" si="74"/>
        <v>0</v>
      </c>
      <c r="HXA68" s="3">
        <f t="shared" si="74"/>
        <v>0</v>
      </c>
      <c r="HXB68" s="3">
        <f t="shared" si="74"/>
        <v>0</v>
      </c>
      <c r="HXC68" s="3">
        <f t="shared" si="74"/>
        <v>0</v>
      </c>
      <c r="HXD68" s="3">
        <f t="shared" si="74"/>
        <v>0</v>
      </c>
      <c r="HXE68" s="3">
        <f t="shared" si="74"/>
        <v>0</v>
      </c>
      <c r="HXF68" s="3">
        <f t="shared" si="74"/>
        <v>0</v>
      </c>
      <c r="HXG68" s="3">
        <f t="shared" si="74"/>
        <v>0</v>
      </c>
      <c r="HXH68" s="3">
        <f t="shared" si="74"/>
        <v>0</v>
      </c>
      <c r="HXI68" s="3">
        <f t="shared" si="74"/>
        <v>0</v>
      </c>
      <c r="HXJ68" s="3">
        <f t="shared" si="74"/>
        <v>0</v>
      </c>
      <c r="HXK68" s="3">
        <f t="shared" si="74"/>
        <v>0</v>
      </c>
      <c r="HXL68" s="3">
        <f t="shared" si="74"/>
        <v>0</v>
      </c>
      <c r="HXM68" s="3">
        <f t="shared" si="74"/>
        <v>0</v>
      </c>
      <c r="HXN68" s="3">
        <f t="shared" si="74"/>
        <v>0</v>
      </c>
      <c r="HXO68" s="3">
        <f t="shared" si="74"/>
        <v>0</v>
      </c>
      <c r="HXP68" s="3">
        <f t="shared" si="74"/>
        <v>0</v>
      </c>
      <c r="HXQ68" s="3">
        <f t="shared" si="74"/>
        <v>0</v>
      </c>
      <c r="HXR68" s="3">
        <f t="shared" si="74"/>
        <v>0</v>
      </c>
      <c r="HXS68" s="3">
        <f t="shared" si="74"/>
        <v>0</v>
      </c>
      <c r="HXT68" s="3">
        <f t="shared" si="74"/>
        <v>0</v>
      </c>
      <c r="HXU68" s="3">
        <f t="shared" si="74"/>
        <v>0</v>
      </c>
      <c r="HXV68" s="3">
        <f t="shared" si="74"/>
        <v>0</v>
      </c>
      <c r="HXW68" s="3">
        <f t="shared" si="74"/>
        <v>0</v>
      </c>
      <c r="HXX68" s="3">
        <f t="shared" si="74"/>
        <v>0</v>
      </c>
      <c r="HXY68" s="3">
        <f t="shared" si="74"/>
        <v>0</v>
      </c>
      <c r="HXZ68" s="3">
        <f t="shared" si="74"/>
        <v>0</v>
      </c>
      <c r="HYA68" s="3">
        <f t="shared" si="74"/>
        <v>0</v>
      </c>
      <c r="HYB68" s="3">
        <f t="shared" ref="HYB68:IAM68" si="75">SUM(HYB60:HYB66)</f>
        <v>0</v>
      </c>
      <c r="HYC68" s="3">
        <f t="shared" si="75"/>
        <v>0</v>
      </c>
      <c r="HYD68" s="3">
        <f t="shared" si="75"/>
        <v>0</v>
      </c>
      <c r="HYE68" s="3">
        <f t="shared" si="75"/>
        <v>0</v>
      </c>
      <c r="HYF68" s="3">
        <f t="shared" si="75"/>
        <v>0</v>
      </c>
      <c r="HYG68" s="3">
        <f t="shared" si="75"/>
        <v>0</v>
      </c>
      <c r="HYH68" s="3">
        <f t="shared" si="75"/>
        <v>0</v>
      </c>
      <c r="HYI68" s="3">
        <f t="shared" si="75"/>
        <v>0</v>
      </c>
      <c r="HYJ68" s="3">
        <f t="shared" si="75"/>
        <v>0</v>
      </c>
      <c r="HYK68" s="3">
        <f t="shared" si="75"/>
        <v>0</v>
      </c>
      <c r="HYL68" s="3">
        <f t="shared" si="75"/>
        <v>0</v>
      </c>
      <c r="HYM68" s="3">
        <f t="shared" si="75"/>
        <v>0</v>
      </c>
      <c r="HYN68" s="3">
        <f t="shared" si="75"/>
        <v>0</v>
      </c>
      <c r="HYO68" s="3">
        <f t="shared" si="75"/>
        <v>0</v>
      </c>
      <c r="HYP68" s="3">
        <f t="shared" si="75"/>
        <v>0</v>
      </c>
      <c r="HYQ68" s="3">
        <f t="shared" si="75"/>
        <v>0</v>
      </c>
      <c r="HYR68" s="3">
        <f t="shared" si="75"/>
        <v>0</v>
      </c>
      <c r="HYS68" s="3">
        <f t="shared" si="75"/>
        <v>0</v>
      </c>
      <c r="HYT68" s="3">
        <f t="shared" si="75"/>
        <v>0</v>
      </c>
      <c r="HYU68" s="3">
        <f t="shared" si="75"/>
        <v>0</v>
      </c>
      <c r="HYV68" s="3">
        <f t="shared" si="75"/>
        <v>0</v>
      </c>
      <c r="HYW68" s="3">
        <f t="shared" si="75"/>
        <v>0</v>
      </c>
      <c r="HYX68" s="3">
        <f t="shared" si="75"/>
        <v>0</v>
      </c>
      <c r="HYY68" s="3">
        <f t="shared" si="75"/>
        <v>0</v>
      </c>
      <c r="HYZ68" s="3">
        <f t="shared" si="75"/>
        <v>0</v>
      </c>
      <c r="HZA68" s="3">
        <f t="shared" si="75"/>
        <v>0</v>
      </c>
      <c r="HZB68" s="3">
        <f t="shared" si="75"/>
        <v>0</v>
      </c>
      <c r="HZC68" s="3">
        <f t="shared" si="75"/>
        <v>0</v>
      </c>
      <c r="HZD68" s="3">
        <f t="shared" si="75"/>
        <v>0</v>
      </c>
      <c r="HZE68" s="3">
        <f t="shared" si="75"/>
        <v>0</v>
      </c>
      <c r="HZF68" s="3">
        <f t="shared" si="75"/>
        <v>0</v>
      </c>
      <c r="HZG68" s="3">
        <f t="shared" si="75"/>
        <v>0</v>
      </c>
      <c r="HZH68" s="3">
        <f t="shared" si="75"/>
        <v>0</v>
      </c>
      <c r="HZI68" s="3">
        <f t="shared" si="75"/>
        <v>0</v>
      </c>
      <c r="HZJ68" s="3">
        <f t="shared" si="75"/>
        <v>0</v>
      </c>
      <c r="HZK68" s="3">
        <f t="shared" si="75"/>
        <v>0</v>
      </c>
      <c r="HZL68" s="3">
        <f t="shared" si="75"/>
        <v>0</v>
      </c>
      <c r="HZM68" s="3">
        <f t="shared" si="75"/>
        <v>0</v>
      </c>
      <c r="HZN68" s="3">
        <f t="shared" si="75"/>
        <v>0</v>
      </c>
      <c r="HZO68" s="3">
        <f t="shared" si="75"/>
        <v>0</v>
      </c>
      <c r="HZP68" s="3">
        <f t="shared" si="75"/>
        <v>0</v>
      </c>
      <c r="HZQ68" s="3">
        <f t="shared" si="75"/>
        <v>0</v>
      </c>
      <c r="HZR68" s="3">
        <f t="shared" si="75"/>
        <v>0</v>
      </c>
      <c r="HZS68" s="3">
        <f t="shared" si="75"/>
        <v>0</v>
      </c>
      <c r="HZT68" s="3">
        <f t="shared" si="75"/>
        <v>0</v>
      </c>
      <c r="HZU68" s="3">
        <f t="shared" si="75"/>
        <v>0</v>
      </c>
      <c r="HZV68" s="3">
        <f t="shared" si="75"/>
        <v>0</v>
      </c>
      <c r="HZW68" s="3">
        <f t="shared" si="75"/>
        <v>0</v>
      </c>
      <c r="HZX68" s="3">
        <f t="shared" si="75"/>
        <v>0</v>
      </c>
      <c r="HZY68" s="3">
        <f t="shared" si="75"/>
        <v>0</v>
      </c>
      <c r="HZZ68" s="3">
        <f t="shared" si="75"/>
        <v>0</v>
      </c>
      <c r="IAA68" s="3">
        <f t="shared" si="75"/>
        <v>0</v>
      </c>
      <c r="IAB68" s="3">
        <f t="shared" si="75"/>
        <v>0</v>
      </c>
      <c r="IAC68" s="3">
        <f t="shared" si="75"/>
        <v>0</v>
      </c>
      <c r="IAD68" s="3">
        <f t="shared" si="75"/>
        <v>0</v>
      </c>
      <c r="IAE68" s="3">
        <f t="shared" si="75"/>
        <v>0</v>
      </c>
      <c r="IAF68" s="3">
        <f t="shared" si="75"/>
        <v>0</v>
      </c>
      <c r="IAG68" s="3">
        <f t="shared" si="75"/>
        <v>0</v>
      </c>
      <c r="IAH68" s="3">
        <f t="shared" si="75"/>
        <v>0</v>
      </c>
      <c r="IAI68" s="3">
        <f t="shared" si="75"/>
        <v>0</v>
      </c>
      <c r="IAJ68" s="3">
        <f t="shared" si="75"/>
        <v>0</v>
      </c>
      <c r="IAK68" s="3">
        <f t="shared" si="75"/>
        <v>0</v>
      </c>
      <c r="IAL68" s="3">
        <f t="shared" si="75"/>
        <v>0</v>
      </c>
      <c r="IAM68" s="3">
        <f t="shared" si="75"/>
        <v>0</v>
      </c>
      <c r="IAN68" s="3">
        <f t="shared" ref="IAN68:ICY68" si="76">SUM(IAN60:IAN66)</f>
        <v>0</v>
      </c>
      <c r="IAO68" s="3">
        <f t="shared" si="76"/>
        <v>0</v>
      </c>
      <c r="IAP68" s="3">
        <f t="shared" si="76"/>
        <v>0</v>
      </c>
      <c r="IAQ68" s="3">
        <f t="shared" si="76"/>
        <v>0</v>
      </c>
      <c r="IAR68" s="3">
        <f t="shared" si="76"/>
        <v>0</v>
      </c>
      <c r="IAS68" s="3">
        <f t="shared" si="76"/>
        <v>0</v>
      </c>
      <c r="IAT68" s="3">
        <f t="shared" si="76"/>
        <v>0</v>
      </c>
      <c r="IAU68" s="3">
        <f t="shared" si="76"/>
        <v>0</v>
      </c>
      <c r="IAV68" s="3">
        <f t="shared" si="76"/>
        <v>0</v>
      </c>
      <c r="IAW68" s="3">
        <f t="shared" si="76"/>
        <v>0</v>
      </c>
      <c r="IAX68" s="3">
        <f t="shared" si="76"/>
        <v>0</v>
      </c>
      <c r="IAY68" s="3">
        <f t="shared" si="76"/>
        <v>0</v>
      </c>
      <c r="IAZ68" s="3">
        <f t="shared" si="76"/>
        <v>0</v>
      </c>
      <c r="IBA68" s="3">
        <f t="shared" si="76"/>
        <v>0</v>
      </c>
      <c r="IBB68" s="3">
        <f t="shared" si="76"/>
        <v>0</v>
      </c>
      <c r="IBC68" s="3">
        <f t="shared" si="76"/>
        <v>0</v>
      </c>
      <c r="IBD68" s="3">
        <f t="shared" si="76"/>
        <v>0</v>
      </c>
      <c r="IBE68" s="3">
        <f t="shared" si="76"/>
        <v>0</v>
      </c>
      <c r="IBF68" s="3">
        <f t="shared" si="76"/>
        <v>0</v>
      </c>
      <c r="IBG68" s="3">
        <f t="shared" si="76"/>
        <v>0</v>
      </c>
      <c r="IBH68" s="3">
        <f t="shared" si="76"/>
        <v>0</v>
      </c>
      <c r="IBI68" s="3">
        <f t="shared" si="76"/>
        <v>0</v>
      </c>
      <c r="IBJ68" s="3">
        <f t="shared" si="76"/>
        <v>0</v>
      </c>
      <c r="IBK68" s="3">
        <f t="shared" si="76"/>
        <v>0</v>
      </c>
      <c r="IBL68" s="3">
        <f t="shared" si="76"/>
        <v>0</v>
      </c>
      <c r="IBM68" s="3">
        <f t="shared" si="76"/>
        <v>0</v>
      </c>
      <c r="IBN68" s="3">
        <f t="shared" si="76"/>
        <v>0</v>
      </c>
      <c r="IBO68" s="3">
        <f t="shared" si="76"/>
        <v>0</v>
      </c>
      <c r="IBP68" s="3">
        <f t="shared" si="76"/>
        <v>0</v>
      </c>
      <c r="IBQ68" s="3">
        <f t="shared" si="76"/>
        <v>0</v>
      </c>
      <c r="IBR68" s="3">
        <f t="shared" si="76"/>
        <v>0</v>
      </c>
      <c r="IBS68" s="3">
        <f t="shared" si="76"/>
        <v>0</v>
      </c>
      <c r="IBT68" s="3">
        <f t="shared" si="76"/>
        <v>0</v>
      </c>
      <c r="IBU68" s="3">
        <f t="shared" si="76"/>
        <v>0</v>
      </c>
      <c r="IBV68" s="3">
        <f t="shared" si="76"/>
        <v>0</v>
      </c>
      <c r="IBW68" s="3">
        <f t="shared" si="76"/>
        <v>0</v>
      </c>
      <c r="IBX68" s="3">
        <f t="shared" si="76"/>
        <v>0</v>
      </c>
      <c r="IBY68" s="3">
        <f t="shared" si="76"/>
        <v>0</v>
      </c>
      <c r="IBZ68" s="3">
        <f t="shared" si="76"/>
        <v>0</v>
      </c>
      <c r="ICA68" s="3">
        <f t="shared" si="76"/>
        <v>0</v>
      </c>
      <c r="ICB68" s="3">
        <f t="shared" si="76"/>
        <v>0</v>
      </c>
      <c r="ICC68" s="3">
        <f t="shared" si="76"/>
        <v>0</v>
      </c>
      <c r="ICD68" s="3">
        <f t="shared" si="76"/>
        <v>0</v>
      </c>
      <c r="ICE68" s="3">
        <f t="shared" si="76"/>
        <v>0</v>
      </c>
      <c r="ICF68" s="3">
        <f t="shared" si="76"/>
        <v>0</v>
      </c>
      <c r="ICG68" s="3">
        <f t="shared" si="76"/>
        <v>0</v>
      </c>
      <c r="ICH68" s="3">
        <f t="shared" si="76"/>
        <v>0</v>
      </c>
      <c r="ICI68" s="3">
        <f t="shared" si="76"/>
        <v>0</v>
      </c>
      <c r="ICJ68" s="3">
        <f t="shared" si="76"/>
        <v>0</v>
      </c>
      <c r="ICK68" s="3">
        <f t="shared" si="76"/>
        <v>0</v>
      </c>
      <c r="ICL68" s="3">
        <f t="shared" si="76"/>
        <v>0</v>
      </c>
      <c r="ICM68" s="3">
        <f t="shared" si="76"/>
        <v>0</v>
      </c>
      <c r="ICN68" s="3">
        <f t="shared" si="76"/>
        <v>0</v>
      </c>
      <c r="ICO68" s="3">
        <f t="shared" si="76"/>
        <v>0</v>
      </c>
      <c r="ICP68" s="3">
        <f t="shared" si="76"/>
        <v>0</v>
      </c>
      <c r="ICQ68" s="3">
        <f t="shared" si="76"/>
        <v>0</v>
      </c>
      <c r="ICR68" s="3">
        <f t="shared" si="76"/>
        <v>0</v>
      </c>
      <c r="ICS68" s="3">
        <f t="shared" si="76"/>
        <v>0</v>
      </c>
      <c r="ICT68" s="3">
        <f t="shared" si="76"/>
        <v>0</v>
      </c>
      <c r="ICU68" s="3">
        <f t="shared" si="76"/>
        <v>0</v>
      </c>
      <c r="ICV68" s="3">
        <f t="shared" si="76"/>
        <v>0</v>
      </c>
      <c r="ICW68" s="3">
        <f t="shared" si="76"/>
        <v>0</v>
      </c>
      <c r="ICX68" s="3">
        <f t="shared" si="76"/>
        <v>0</v>
      </c>
      <c r="ICY68" s="3">
        <f t="shared" si="76"/>
        <v>0</v>
      </c>
      <c r="ICZ68" s="3">
        <f t="shared" ref="ICZ68:IFK68" si="77">SUM(ICZ60:ICZ66)</f>
        <v>0</v>
      </c>
      <c r="IDA68" s="3">
        <f t="shared" si="77"/>
        <v>0</v>
      </c>
      <c r="IDB68" s="3">
        <f t="shared" si="77"/>
        <v>0</v>
      </c>
      <c r="IDC68" s="3">
        <f t="shared" si="77"/>
        <v>0</v>
      </c>
      <c r="IDD68" s="3">
        <f t="shared" si="77"/>
        <v>0</v>
      </c>
      <c r="IDE68" s="3">
        <f t="shared" si="77"/>
        <v>0</v>
      </c>
      <c r="IDF68" s="3">
        <f t="shared" si="77"/>
        <v>0</v>
      </c>
      <c r="IDG68" s="3">
        <f t="shared" si="77"/>
        <v>0</v>
      </c>
      <c r="IDH68" s="3">
        <f t="shared" si="77"/>
        <v>0</v>
      </c>
      <c r="IDI68" s="3">
        <f t="shared" si="77"/>
        <v>0</v>
      </c>
      <c r="IDJ68" s="3">
        <f t="shared" si="77"/>
        <v>0</v>
      </c>
      <c r="IDK68" s="3">
        <f t="shared" si="77"/>
        <v>0</v>
      </c>
      <c r="IDL68" s="3">
        <f t="shared" si="77"/>
        <v>0</v>
      </c>
      <c r="IDM68" s="3">
        <f t="shared" si="77"/>
        <v>0</v>
      </c>
      <c r="IDN68" s="3">
        <f t="shared" si="77"/>
        <v>0</v>
      </c>
      <c r="IDO68" s="3">
        <f t="shared" si="77"/>
        <v>0</v>
      </c>
      <c r="IDP68" s="3">
        <f t="shared" si="77"/>
        <v>0</v>
      </c>
      <c r="IDQ68" s="3">
        <f t="shared" si="77"/>
        <v>0</v>
      </c>
      <c r="IDR68" s="3">
        <f t="shared" si="77"/>
        <v>0</v>
      </c>
      <c r="IDS68" s="3">
        <f t="shared" si="77"/>
        <v>0</v>
      </c>
      <c r="IDT68" s="3">
        <f t="shared" si="77"/>
        <v>0</v>
      </c>
      <c r="IDU68" s="3">
        <f t="shared" si="77"/>
        <v>0</v>
      </c>
      <c r="IDV68" s="3">
        <f t="shared" si="77"/>
        <v>0</v>
      </c>
      <c r="IDW68" s="3">
        <f t="shared" si="77"/>
        <v>0</v>
      </c>
      <c r="IDX68" s="3">
        <f t="shared" si="77"/>
        <v>0</v>
      </c>
      <c r="IDY68" s="3">
        <f t="shared" si="77"/>
        <v>0</v>
      </c>
      <c r="IDZ68" s="3">
        <f t="shared" si="77"/>
        <v>0</v>
      </c>
      <c r="IEA68" s="3">
        <f t="shared" si="77"/>
        <v>0</v>
      </c>
      <c r="IEB68" s="3">
        <f t="shared" si="77"/>
        <v>0</v>
      </c>
      <c r="IEC68" s="3">
        <f t="shared" si="77"/>
        <v>0</v>
      </c>
      <c r="IED68" s="3">
        <f t="shared" si="77"/>
        <v>0</v>
      </c>
      <c r="IEE68" s="3">
        <f t="shared" si="77"/>
        <v>0</v>
      </c>
      <c r="IEF68" s="3">
        <f t="shared" si="77"/>
        <v>0</v>
      </c>
      <c r="IEG68" s="3">
        <f t="shared" si="77"/>
        <v>0</v>
      </c>
      <c r="IEH68" s="3">
        <f t="shared" si="77"/>
        <v>0</v>
      </c>
      <c r="IEI68" s="3">
        <f t="shared" si="77"/>
        <v>0</v>
      </c>
      <c r="IEJ68" s="3">
        <f t="shared" si="77"/>
        <v>0</v>
      </c>
      <c r="IEK68" s="3">
        <f t="shared" si="77"/>
        <v>0</v>
      </c>
      <c r="IEL68" s="3">
        <f t="shared" si="77"/>
        <v>0</v>
      </c>
      <c r="IEM68" s="3">
        <f t="shared" si="77"/>
        <v>0</v>
      </c>
      <c r="IEN68" s="3">
        <f t="shared" si="77"/>
        <v>0</v>
      </c>
      <c r="IEO68" s="3">
        <f t="shared" si="77"/>
        <v>0</v>
      </c>
      <c r="IEP68" s="3">
        <f t="shared" si="77"/>
        <v>0</v>
      </c>
      <c r="IEQ68" s="3">
        <f t="shared" si="77"/>
        <v>0</v>
      </c>
      <c r="IER68" s="3">
        <f t="shared" si="77"/>
        <v>0</v>
      </c>
      <c r="IES68" s="3">
        <f t="shared" si="77"/>
        <v>0</v>
      </c>
      <c r="IET68" s="3">
        <f t="shared" si="77"/>
        <v>0</v>
      </c>
      <c r="IEU68" s="3">
        <f t="shared" si="77"/>
        <v>0</v>
      </c>
      <c r="IEV68" s="3">
        <f t="shared" si="77"/>
        <v>0</v>
      </c>
      <c r="IEW68" s="3">
        <f t="shared" si="77"/>
        <v>0</v>
      </c>
      <c r="IEX68" s="3">
        <f t="shared" si="77"/>
        <v>0</v>
      </c>
      <c r="IEY68" s="3">
        <f t="shared" si="77"/>
        <v>0</v>
      </c>
      <c r="IEZ68" s="3">
        <f t="shared" si="77"/>
        <v>0</v>
      </c>
      <c r="IFA68" s="3">
        <f t="shared" si="77"/>
        <v>0</v>
      </c>
      <c r="IFB68" s="3">
        <f t="shared" si="77"/>
        <v>0</v>
      </c>
      <c r="IFC68" s="3">
        <f t="shared" si="77"/>
        <v>0</v>
      </c>
      <c r="IFD68" s="3">
        <f t="shared" si="77"/>
        <v>0</v>
      </c>
      <c r="IFE68" s="3">
        <f t="shared" si="77"/>
        <v>0</v>
      </c>
      <c r="IFF68" s="3">
        <f t="shared" si="77"/>
        <v>0</v>
      </c>
      <c r="IFG68" s="3">
        <f t="shared" si="77"/>
        <v>0</v>
      </c>
      <c r="IFH68" s="3">
        <f t="shared" si="77"/>
        <v>0</v>
      </c>
      <c r="IFI68" s="3">
        <f t="shared" si="77"/>
        <v>0</v>
      </c>
      <c r="IFJ68" s="3">
        <f t="shared" si="77"/>
        <v>0</v>
      </c>
      <c r="IFK68" s="3">
        <f t="shared" si="77"/>
        <v>0</v>
      </c>
      <c r="IFL68" s="3">
        <f t="shared" ref="IFL68:IHW68" si="78">SUM(IFL60:IFL66)</f>
        <v>0</v>
      </c>
      <c r="IFM68" s="3">
        <f t="shared" si="78"/>
        <v>0</v>
      </c>
      <c r="IFN68" s="3">
        <f t="shared" si="78"/>
        <v>0</v>
      </c>
      <c r="IFO68" s="3">
        <f t="shared" si="78"/>
        <v>0</v>
      </c>
      <c r="IFP68" s="3">
        <f t="shared" si="78"/>
        <v>0</v>
      </c>
      <c r="IFQ68" s="3">
        <f t="shared" si="78"/>
        <v>0</v>
      </c>
      <c r="IFR68" s="3">
        <f t="shared" si="78"/>
        <v>0</v>
      </c>
      <c r="IFS68" s="3">
        <f t="shared" si="78"/>
        <v>0</v>
      </c>
      <c r="IFT68" s="3">
        <f t="shared" si="78"/>
        <v>0</v>
      </c>
      <c r="IFU68" s="3">
        <f t="shared" si="78"/>
        <v>0</v>
      </c>
      <c r="IFV68" s="3">
        <f t="shared" si="78"/>
        <v>0</v>
      </c>
      <c r="IFW68" s="3">
        <f t="shared" si="78"/>
        <v>0</v>
      </c>
      <c r="IFX68" s="3">
        <f t="shared" si="78"/>
        <v>0</v>
      </c>
      <c r="IFY68" s="3">
        <f t="shared" si="78"/>
        <v>0</v>
      </c>
      <c r="IFZ68" s="3">
        <f t="shared" si="78"/>
        <v>0</v>
      </c>
      <c r="IGA68" s="3">
        <f t="shared" si="78"/>
        <v>0</v>
      </c>
      <c r="IGB68" s="3">
        <f t="shared" si="78"/>
        <v>0</v>
      </c>
      <c r="IGC68" s="3">
        <f t="shared" si="78"/>
        <v>0</v>
      </c>
      <c r="IGD68" s="3">
        <f t="shared" si="78"/>
        <v>0</v>
      </c>
      <c r="IGE68" s="3">
        <f t="shared" si="78"/>
        <v>0</v>
      </c>
      <c r="IGF68" s="3">
        <f t="shared" si="78"/>
        <v>0</v>
      </c>
      <c r="IGG68" s="3">
        <f t="shared" si="78"/>
        <v>0</v>
      </c>
      <c r="IGH68" s="3">
        <f t="shared" si="78"/>
        <v>0</v>
      </c>
      <c r="IGI68" s="3">
        <f t="shared" si="78"/>
        <v>0</v>
      </c>
      <c r="IGJ68" s="3">
        <f t="shared" si="78"/>
        <v>0</v>
      </c>
      <c r="IGK68" s="3">
        <f t="shared" si="78"/>
        <v>0</v>
      </c>
      <c r="IGL68" s="3">
        <f t="shared" si="78"/>
        <v>0</v>
      </c>
      <c r="IGM68" s="3">
        <f t="shared" si="78"/>
        <v>0</v>
      </c>
      <c r="IGN68" s="3">
        <f t="shared" si="78"/>
        <v>0</v>
      </c>
      <c r="IGO68" s="3">
        <f t="shared" si="78"/>
        <v>0</v>
      </c>
      <c r="IGP68" s="3">
        <f t="shared" si="78"/>
        <v>0</v>
      </c>
      <c r="IGQ68" s="3">
        <f t="shared" si="78"/>
        <v>0</v>
      </c>
      <c r="IGR68" s="3">
        <f t="shared" si="78"/>
        <v>0</v>
      </c>
      <c r="IGS68" s="3">
        <f t="shared" si="78"/>
        <v>0</v>
      </c>
      <c r="IGT68" s="3">
        <f t="shared" si="78"/>
        <v>0</v>
      </c>
      <c r="IGU68" s="3">
        <f t="shared" si="78"/>
        <v>0</v>
      </c>
      <c r="IGV68" s="3">
        <f t="shared" si="78"/>
        <v>0</v>
      </c>
      <c r="IGW68" s="3">
        <f t="shared" si="78"/>
        <v>0</v>
      </c>
      <c r="IGX68" s="3">
        <f t="shared" si="78"/>
        <v>0</v>
      </c>
      <c r="IGY68" s="3">
        <f t="shared" si="78"/>
        <v>0</v>
      </c>
      <c r="IGZ68" s="3">
        <f t="shared" si="78"/>
        <v>0</v>
      </c>
      <c r="IHA68" s="3">
        <f t="shared" si="78"/>
        <v>0</v>
      </c>
      <c r="IHB68" s="3">
        <f t="shared" si="78"/>
        <v>0</v>
      </c>
      <c r="IHC68" s="3">
        <f t="shared" si="78"/>
        <v>0</v>
      </c>
      <c r="IHD68" s="3">
        <f t="shared" si="78"/>
        <v>0</v>
      </c>
      <c r="IHE68" s="3">
        <f t="shared" si="78"/>
        <v>0</v>
      </c>
      <c r="IHF68" s="3">
        <f t="shared" si="78"/>
        <v>0</v>
      </c>
      <c r="IHG68" s="3">
        <f t="shared" si="78"/>
        <v>0</v>
      </c>
      <c r="IHH68" s="3">
        <f t="shared" si="78"/>
        <v>0</v>
      </c>
      <c r="IHI68" s="3">
        <f t="shared" si="78"/>
        <v>0</v>
      </c>
      <c r="IHJ68" s="3">
        <f t="shared" si="78"/>
        <v>0</v>
      </c>
      <c r="IHK68" s="3">
        <f t="shared" si="78"/>
        <v>0</v>
      </c>
      <c r="IHL68" s="3">
        <f t="shared" si="78"/>
        <v>0</v>
      </c>
      <c r="IHM68" s="3">
        <f t="shared" si="78"/>
        <v>0</v>
      </c>
      <c r="IHN68" s="3">
        <f t="shared" si="78"/>
        <v>0</v>
      </c>
      <c r="IHO68" s="3">
        <f t="shared" si="78"/>
        <v>0</v>
      </c>
      <c r="IHP68" s="3">
        <f t="shared" si="78"/>
        <v>0</v>
      </c>
      <c r="IHQ68" s="3">
        <f t="shared" si="78"/>
        <v>0</v>
      </c>
      <c r="IHR68" s="3">
        <f t="shared" si="78"/>
        <v>0</v>
      </c>
      <c r="IHS68" s="3">
        <f t="shared" si="78"/>
        <v>0</v>
      </c>
      <c r="IHT68" s="3">
        <f t="shared" si="78"/>
        <v>0</v>
      </c>
      <c r="IHU68" s="3">
        <f t="shared" si="78"/>
        <v>0</v>
      </c>
      <c r="IHV68" s="3">
        <f t="shared" si="78"/>
        <v>0</v>
      </c>
      <c r="IHW68" s="3">
        <f t="shared" si="78"/>
        <v>0</v>
      </c>
      <c r="IHX68" s="3">
        <f t="shared" ref="IHX68:IKI68" si="79">SUM(IHX60:IHX66)</f>
        <v>0</v>
      </c>
      <c r="IHY68" s="3">
        <f t="shared" si="79"/>
        <v>0</v>
      </c>
      <c r="IHZ68" s="3">
        <f t="shared" si="79"/>
        <v>0</v>
      </c>
      <c r="IIA68" s="3">
        <f t="shared" si="79"/>
        <v>0</v>
      </c>
      <c r="IIB68" s="3">
        <f t="shared" si="79"/>
        <v>0</v>
      </c>
      <c r="IIC68" s="3">
        <f t="shared" si="79"/>
        <v>0</v>
      </c>
      <c r="IID68" s="3">
        <f t="shared" si="79"/>
        <v>0</v>
      </c>
      <c r="IIE68" s="3">
        <f t="shared" si="79"/>
        <v>0</v>
      </c>
      <c r="IIF68" s="3">
        <f t="shared" si="79"/>
        <v>0</v>
      </c>
      <c r="IIG68" s="3">
        <f t="shared" si="79"/>
        <v>0</v>
      </c>
      <c r="IIH68" s="3">
        <f t="shared" si="79"/>
        <v>0</v>
      </c>
      <c r="III68" s="3">
        <f t="shared" si="79"/>
        <v>0</v>
      </c>
      <c r="IIJ68" s="3">
        <f t="shared" si="79"/>
        <v>0</v>
      </c>
      <c r="IIK68" s="3">
        <f t="shared" si="79"/>
        <v>0</v>
      </c>
      <c r="IIL68" s="3">
        <f t="shared" si="79"/>
        <v>0</v>
      </c>
      <c r="IIM68" s="3">
        <f t="shared" si="79"/>
        <v>0</v>
      </c>
      <c r="IIN68" s="3">
        <f t="shared" si="79"/>
        <v>0</v>
      </c>
      <c r="IIO68" s="3">
        <f t="shared" si="79"/>
        <v>0</v>
      </c>
      <c r="IIP68" s="3">
        <f t="shared" si="79"/>
        <v>0</v>
      </c>
      <c r="IIQ68" s="3">
        <f t="shared" si="79"/>
        <v>0</v>
      </c>
      <c r="IIR68" s="3">
        <f t="shared" si="79"/>
        <v>0</v>
      </c>
      <c r="IIS68" s="3">
        <f t="shared" si="79"/>
        <v>0</v>
      </c>
      <c r="IIT68" s="3">
        <f t="shared" si="79"/>
        <v>0</v>
      </c>
      <c r="IIU68" s="3">
        <f t="shared" si="79"/>
        <v>0</v>
      </c>
      <c r="IIV68" s="3">
        <f t="shared" si="79"/>
        <v>0</v>
      </c>
      <c r="IIW68" s="3">
        <f t="shared" si="79"/>
        <v>0</v>
      </c>
      <c r="IIX68" s="3">
        <f t="shared" si="79"/>
        <v>0</v>
      </c>
      <c r="IIY68" s="3">
        <f t="shared" si="79"/>
        <v>0</v>
      </c>
      <c r="IIZ68" s="3">
        <f t="shared" si="79"/>
        <v>0</v>
      </c>
      <c r="IJA68" s="3">
        <f t="shared" si="79"/>
        <v>0</v>
      </c>
      <c r="IJB68" s="3">
        <f t="shared" si="79"/>
        <v>0</v>
      </c>
      <c r="IJC68" s="3">
        <f t="shared" si="79"/>
        <v>0</v>
      </c>
      <c r="IJD68" s="3">
        <f t="shared" si="79"/>
        <v>0</v>
      </c>
      <c r="IJE68" s="3">
        <f t="shared" si="79"/>
        <v>0</v>
      </c>
      <c r="IJF68" s="3">
        <f t="shared" si="79"/>
        <v>0</v>
      </c>
      <c r="IJG68" s="3">
        <f t="shared" si="79"/>
        <v>0</v>
      </c>
      <c r="IJH68" s="3">
        <f t="shared" si="79"/>
        <v>0</v>
      </c>
      <c r="IJI68" s="3">
        <f t="shared" si="79"/>
        <v>0</v>
      </c>
      <c r="IJJ68" s="3">
        <f t="shared" si="79"/>
        <v>0</v>
      </c>
      <c r="IJK68" s="3">
        <f t="shared" si="79"/>
        <v>0</v>
      </c>
      <c r="IJL68" s="3">
        <f t="shared" si="79"/>
        <v>0</v>
      </c>
      <c r="IJM68" s="3">
        <f t="shared" si="79"/>
        <v>0</v>
      </c>
      <c r="IJN68" s="3">
        <f t="shared" si="79"/>
        <v>0</v>
      </c>
      <c r="IJO68" s="3">
        <f t="shared" si="79"/>
        <v>0</v>
      </c>
      <c r="IJP68" s="3">
        <f t="shared" si="79"/>
        <v>0</v>
      </c>
      <c r="IJQ68" s="3">
        <f t="shared" si="79"/>
        <v>0</v>
      </c>
      <c r="IJR68" s="3">
        <f t="shared" si="79"/>
        <v>0</v>
      </c>
      <c r="IJS68" s="3">
        <f t="shared" si="79"/>
        <v>0</v>
      </c>
      <c r="IJT68" s="3">
        <f t="shared" si="79"/>
        <v>0</v>
      </c>
      <c r="IJU68" s="3">
        <f t="shared" si="79"/>
        <v>0</v>
      </c>
      <c r="IJV68" s="3">
        <f t="shared" si="79"/>
        <v>0</v>
      </c>
      <c r="IJW68" s="3">
        <f t="shared" si="79"/>
        <v>0</v>
      </c>
      <c r="IJX68" s="3">
        <f t="shared" si="79"/>
        <v>0</v>
      </c>
      <c r="IJY68" s="3">
        <f t="shared" si="79"/>
        <v>0</v>
      </c>
      <c r="IJZ68" s="3">
        <f t="shared" si="79"/>
        <v>0</v>
      </c>
      <c r="IKA68" s="3">
        <f t="shared" si="79"/>
        <v>0</v>
      </c>
      <c r="IKB68" s="3">
        <f t="shared" si="79"/>
        <v>0</v>
      </c>
      <c r="IKC68" s="3">
        <f t="shared" si="79"/>
        <v>0</v>
      </c>
      <c r="IKD68" s="3">
        <f t="shared" si="79"/>
        <v>0</v>
      </c>
      <c r="IKE68" s="3">
        <f t="shared" si="79"/>
        <v>0</v>
      </c>
      <c r="IKF68" s="3">
        <f t="shared" si="79"/>
        <v>0</v>
      </c>
      <c r="IKG68" s="3">
        <f t="shared" si="79"/>
        <v>0</v>
      </c>
      <c r="IKH68" s="3">
        <f t="shared" si="79"/>
        <v>0</v>
      </c>
      <c r="IKI68" s="3">
        <f t="shared" si="79"/>
        <v>0</v>
      </c>
      <c r="IKJ68" s="3">
        <f t="shared" ref="IKJ68:IMU68" si="80">SUM(IKJ60:IKJ66)</f>
        <v>0</v>
      </c>
      <c r="IKK68" s="3">
        <f t="shared" si="80"/>
        <v>0</v>
      </c>
      <c r="IKL68" s="3">
        <f t="shared" si="80"/>
        <v>0</v>
      </c>
      <c r="IKM68" s="3">
        <f t="shared" si="80"/>
        <v>0</v>
      </c>
      <c r="IKN68" s="3">
        <f t="shared" si="80"/>
        <v>0</v>
      </c>
      <c r="IKO68" s="3">
        <f t="shared" si="80"/>
        <v>0</v>
      </c>
      <c r="IKP68" s="3">
        <f t="shared" si="80"/>
        <v>0</v>
      </c>
      <c r="IKQ68" s="3">
        <f t="shared" si="80"/>
        <v>0</v>
      </c>
      <c r="IKR68" s="3">
        <f t="shared" si="80"/>
        <v>0</v>
      </c>
      <c r="IKS68" s="3">
        <f t="shared" si="80"/>
        <v>0</v>
      </c>
      <c r="IKT68" s="3">
        <f t="shared" si="80"/>
        <v>0</v>
      </c>
      <c r="IKU68" s="3">
        <f t="shared" si="80"/>
        <v>0</v>
      </c>
      <c r="IKV68" s="3">
        <f t="shared" si="80"/>
        <v>0</v>
      </c>
      <c r="IKW68" s="3">
        <f t="shared" si="80"/>
        <v>0</v>
      </c>
      <c r="IKX68" s="3">
        <f t="shared" si="80"/>
        <v>0</v>
      </c>
      <c r="IKY68" s="3">
        <f t="shared" si="80"/>
        <v>0</v>
      </c>
      <c r="IKZ68" s="3">
        <f t="shared" si="80"/>
        <v>0</v>
      </c>
      <c r="ILA68" s="3">
        <f t="shared" si="80"/>
        <v>0</v>
      </c>
      <c r="ILB68" s="3">
        <f t="shared" si="80"/>
        <v>0</v>
      </c>
      <c r="ILC68" s="3">
        <f t="shared" si="80"/>
        <v>0</v>
      </c>
      <c r="ILD68" s="3">
        <f t="shared" si="80"/>
        <v>0</v>
      </c>
      <c r="ILE68" s="3">
        <f t="shared" si="80"/>
        <v>0</v>
      </c>
      <c r="ILF68" s="3">
        <f t="shared" si="80"/>
        <v>0</v>
      </c>
      <c r="ILG68" s="3">
        <f t="shared" si="80"/>
        <v>0</v>
      </c>
      <c r="ILH68" s="3">
        <f t="shared" si="80"/>
        <v>0</v>
      </c>
      <c r="ILI68" s="3">
        <f t="shared" si="80"/>
        <v>0</v>
      </c>
      <c r="ILJ68" s="3">
        <f t="shared" si="80"/>
        <v>0</v>
      </c>
      <c r="ILK68" s="3">
        <f t="shared" si="80"/>
        <v>0</v>
      </c>
      <c r="ILL68" s="3">
        <f t="shared" si="80"/>
        <v>0</v>
      </c>
      <c r="ILM68" s="3">
        <f t="shared" si="80"/>
        <v>0</v>
      </c>
      <c r="ILN68" s="3">
        <f t="shared" si="80"/>
        <v>0</v>
      </c>
      <c r="ILO68" s="3">
        <f t="shared" si="80"/>
        <v>0</v>
      </c>
      <c r="ILP68" s="3">
        <f t="shared" si="80"/>
        <v>0</v>
      </c>
      <c r="ILQ68" s="3">
        <f t="shared" si="80"/>
        <v>0</v>
      </c>
      <c r="ILR68" s="3">
        <f t="shared" si="80"/>
        <v>0</v>
      </c>
      <c r="ILS68" s="3">
        <f t="shared" si="80"/>
        <v>0</v>
      </c>
      <c r="ILT68" s="3">
        <f t="shared" si="80"/>
        <v>0</v>
      </c>
      <c r="ILU68" s="3">
        <f t="shared" si="80"/>
        <v>0</v>
      </c>
      <c r="ILV68" s="3">
        <f t="shared" si="80"/>
        <v>0</v>
      </c>
      <c r="ILW68" s="3">
        <f t="shared" si="80"/>
        <v>0</v>
      </c>
      <c r="ILX68" s="3">
        <f t="shared" si="80"/>
        <v>0</v>
      </c>
      <c r="ILY68" s="3">
        <f t="shared" si="80"/>
        <v>0</v>
      </c>
      <c r="ILZ68" s="3">
        <f t="shared" si="80"/>
        <v>0</v>
      </c>
      <c r="IMA68" s="3">
        <f t="shared" si="80"/>
        <v>0</v>
      </c>
      <c r="IMB68" s="3">
        <f t="shared" si="80"/>
        <v>0</v>
      </c>
      <c r="IMC68" s="3">
        <f t="shared" si="80"/>
        <v>0</v>
      </c>
      <c r="IMD68" s="3">
        <f t="shared" si="80"/>
        <v>0</v>
      </c>
      <c r="IME68" s="3">
        <f t="shared" si="80"/>
        <v>0</v>
      </c>
      <c r="IMF68" s="3">
        <f t="shared" si="80"/>
        <v>0</v>
      </c>
      <c r="IMG68" s="3">
        <f t="shared" si="80"/>
        <v>0</v>
      </c>
      <c r="IMH68" s="3">
        <f t="shared" si="80"/>
        <v>0</v>
      </c>
      <c r="IMI68" s="3">
        <f t="shared" si="80"/>
        <v>0</v>
      </c>
      <c r="IMJ68" s="3">
        <f t="shared" si="80"/>
        <v>0</v>
      </c>
      <c r="IMK68" s="3">
        <f t="shared" si="80"/>
        <v>0</v>
      </c>
      <c r="IML68" s="3">
        <f t="shared" si="80"/>
        <v>0</v>
      </c>
      <c r="IMM68" s="3">
        <f t="shared" si="80"/>
        <v>0</v>
      </c>
      <c r="IMN68" s="3">
        <f t="shared" si="80"/>
        <v>0</v>
      </c>
      <c r="IMO68" s="3">
        <f t="shared" si="80"/>
        <v>0</v>
      </c>
      <c r="IMP68" s="3">
        <f t="shared" si="80"/>
        <v>0</v>
      </c>
      <c r="IMQ68" s="3">
        <f t="shared" si="80"/>
        <v>0</v>
      </c>
      <c r="IMR68" s="3">
        <f t="shared" si="80"/>
        <v>0</v>
      </c>
      <c r="IMS68" s="3">
        <f t="shared" si="80"/>
        <v>0</v>
      </c>
      <c r="IMT68" s="3">
        <f t="shared" si="80"/>
        <v>0</v>
      </c>
      <c r="IMU68" s="3">
        <f t="shared" si="80"/>
        <v>0</v>
      </c>
      <c r="IMV68" s="3">
        <f t="shared" ref="IMV68:IPG68" si="81">SUM(IMV60:IMV66)</f>
        <v>0</v>
      </c>
      <c r="IMW68" s="3">
        <f t="shared" si="81"/>
        <v>0</v>
      </c>
      <c r="IMX68" s="3">
        <f t="shared" si="81"/>
        <v>0</v>
      </c>
      <c r="IMY68" s="3">
        <f t="shared" si="81"/>
        <v>0</v>
      </c>
      <c r="IMZ68" s="3">
        <f t="shared" si="81"/>
        <v>0</v>
      </c>
      <c r="INA68" s="3">
        <f t="shared" si="81"/>
        <v>0</v>
      </c>
      <c r="INB68" s="3">
        <f t="shared" si="81"/>
        <v>0</v>
      </c>
      <c r="INC68" s="3">
        <f t="shared" si="81"/>
        <v>0</v>
      </c>
      <c r="IND68" s="3">
        <f t="shared" si="81"/>
        <v>0</v>
      </c>
      <c r="INE68" s="3">
        <f t="shared" si="81"/>
        <v>0</v>
      </c>
      <c r="INF68" s="3">
        <f t="shared" si="81"/>
        <v>0</v>
      </c>
      <c r="ING68" s="3">
        <f t="shared" si="81"/>
        <v>0</v>
      </c>
      <c r="INH68" s="3">
        <f t="shared" si="81"/>
        <v>0</v>
      </c>
      <c r="INI68" s="3">
        <f t="shared" si="81"/>
        <v>0</v>
      </c>
      <c r="INJ68" s="3">
        <f t="shared" si="81"/>
        <v>0</v>
      </c>
      <c r="INK68" s="3">
        <f t="shared" si="81"/>
        <v>0</v>
      </c>
      <c r="INL68" s="3">
        <f t="shared" si="81"/>
        <v>0</v>
      </c>
      <c r="INM68" s="3">
        <f t="shared" si="81"/>
        <v>0</v>
      </c>
      <c r="INN68" s="3">
        <f t="shared" si="81"/>
        <v>0</v>
      </c>
      <c r="INO68" s="3">
        <f t="shared" si="81"/>
        <v>0</v>
      </c>
      <c r="INP68" s="3">
        <f t="shared" si="81"/>
        <v>0</v>
      </c>
      <c r="INQ68" s="3">
        <f t="shared" si="81"/>
        <v>0</v>
      </c>
      <c r="INR68" s="3">
        <f t="shared" si="81"/>
        <v>0</v>
      </c>
      <c r="INS68" s="3">
        <f t="shared" si="81"/>
        <v>0</v>
      </c>
      <c r="INT68" s="3">
        <f t="shared" si="81"/>
        <v>0</v>
      </c>
      <c r="INU68" s="3">
        <f t="shared" si="81"/>
        <v>0</v>
      </c>
      <c r="INV68" s="3">
        <f t="shared" si="81"/>
        <v>0</v>
      </c>
      <c r="INW68" s="3">
        <f t="shared" si="81"/>
        <v>0</v>
      </c>
      <c r="INX68" s="3">
        <f t="shared" si="81"/>
        <v>0</v>
      </c>
      <c r="INY68" s="3">
        <f t="shared" si="81"/>
        <v>0</v>
      </c>
      <c r="INZ68" s="3">
        <f t="shared" si="81"/>
        <v>0</v>
      </c>
      <c r="IOA68" s="3">
        <f t="shared" si="81"/>
        <v>0</v>
      </c>
      <c r="IOB68" s="3">
        <f t="shared" si="81"/>
        <v>0</v>
      </c>
      <c r="IOC68" s="3">
        <f t="shared" si="81"/>
        <v>0</v>
      </c>
      <c r="IOD68" s="3">
        <f t="shared" si="81"/>
        <v>0</v>
      </c>
      <c r="IOE68" s="3">
        <f t="shared" si="81"/>
        <v>0</v>
      </c>
      <c r="IOF68" s="3">
        <f t="shared" si="81"/>
        <v>0</v>
      </c>
      <c r="IOG68" s="3">
        <f t="shared" si="81"/>
        <v>0</v>
      </c>
      <c r="IOH68" s="3">
        <f t="shared" si="81"/>
        <v>0</v>
      </c>
      <c r="IOI68" s="3">
        <f t="shared" si="81"/>
        <v>0</v>
      </c>
      <c r="IOJ68" s="3">
        <f t="shared" si="81"/>
        <v>0</v>
      </c>
      <c r="IOK68" s="3">
        <f t="shared" si="81"/>
        <v>0</v>
      </c>
      <c r="IOL68" s="3">
        <f t="shared" si="81"/>
        <v>0</v>
      </c>
      <c r="IOM68" s="3">
        <f t="shared" si="81"/>
        <v>0</v>
      </c>
      <c r="ION68" s="3">
        <f t="shared" si="81"/>
        <v>0</v>
      </c>
      <c r="IOO68" s="3">
        <f t="shared" si="81"/>
        <v>0</v>
      </c>
      <c r="IOP68" s="3">
        <f t="shared" si="81"/>
        <v>0</v>
      </c>
      <c r="IOQ68" s="3">
        <f t="shared" si="81"/>
        <v>0</v>
      </c>
      <c r="IOR68" s="3">
        <f t="shared" si="81"/>
        <v>0</v>
      </c>
      <c r="IOS68" s="3">
        <f t="shared" si="81"/>
        <v>0</v>
      </c>
      <c r="IOT68" s="3">
        <f t="shared" si="81"/>
        <v>0</v>
      </c>
      <c r="IOU68" s="3">
        <f t="shared" si="81"/>
        <v>0</v>
      </c>
      <c r="IOV68" s="3">
        <f t="shared" si="81"/>
        <v>0</v>
      </c>
      <c r="IOW68" s="3">
        <f t="shared" si="81"/>
        <v>0</v>
      </c>
      <c r="IOX68" s="3">
        <f t="shared" si="81"/>
        <v>0</v>
      </c>
      <c r="IOY68" s="3">
        <f t="shared" si="81"/>
        <v>0</v>
      </c>
      <c r="IOZ68" s="3">
        <f t="shared" si="81"/>
        <v>0</v>
      </c>
      <c r="IPA68" s="3">
        <f t="shared" si="81"/>
        <v>0</v>
      </c>
      <c r="IPB68" s="3">
        <f t="shared" si="81"/>
        <v>0</v>
      </c>
      <c r="IPC68" s="3">
        <f t="shared" si="81"/>
        <v>0</v>
      </c>
      <c r="IPD68" s="3">
        <f t="shared" si="81"/>
        <v>0</v>
      </c>
      <c r="IPE68" s="3">
        <f t="shared" si="81"/>
        <v>0</v>
      </c>
      <c r="IPF68" s="3">
        <f t="shared" si="81"/>
        <v>0</v>
      </c>
      <c r="IPG68" s="3">
        <f t="shared" si="81"/>
        <v>0</v>
      </c>
      <c r="IPH68" s="3">
        <f t="shared" ref="IPH68:IRS68" si="82">SUM(IPH60:IPH66)</f>
        <v>0</v>
      </c>
      <c r="IPI68" s="3">
        <f t="shared" si="82"/>
        <v>0</v>
      </c>
      <c r="IPJ68" s="3">
        <f t="shared" si="82"/>
        <v>0</v>
      </c>
      <c r="IPK68" s="3">
        <f t="shared" si="82"/>
        <v>0</v>
      </c>
      <c r="IPL68" s="3">
        <f t="shared" si="82"/>
        <v>0</v>
      </c>
      <c r="IPM68" s="3">
        <f t="shared" si="82"/>
        <v>0</v>
      </c>
      <c r="IPN68" s="3">
        <f t="shared" si="82"/>
        <v>0</v>
      </c>
      <c r="IPO68" s="3">
        <f t="shared" si="82"/>
        <v>0</v>
      </c>
      <c r="IPP68" s="3">
        <f t="shared" si="82"/>
        <v>0</v>
      </c>
      <c r="IPQ68" s="3">
        <f t="shared" si="82"/>
        <v>0</v>
      </c>
      <c r="IPR68" s="3">
        <f t="shared" si="82"/>
        <v>0</v>
      </c>
      <c r="IPS68" s="3">
        <f t="shared" si="82"/>
        <v>0</v>
      </c>
      <c r="IPT68" s="3">
        <f t="shared" si="82"/>
        <v>0</v>
      </c>
      <c r="IPU68" s="3">
        <f t="shared" si="82"/>
        <v>0</v>
      </c>
      <c r="IPV68" s="3">
        <f t="shared" si="82"/>
        <v>0</v>
      </c>
      <c r="IPW68" s="3">
        <f t="shared" si="82"/>
        <v>0</v>
      </c>
      <c r="IPX68" s="3">
        <f t="shared" si="82"/>
        <v>0</v>
      </c>
      <c r="IPY68" s="3">
        <f t="shared" si="82"/>
        <v>0</v>
      </c>
      <c r="IPZ68" s="3">
        <f t="shared" si="82"/>
        <v>0</v>
      </c>
      <c r="IQA68" s="3">
        <f t="shared" si="82"/>
        <v>0</v>
      </c>
      <c r="IQB68" s="3">
        <f t="shared" si="82"/>
        <v>0</v>
      </c>
      <c r="IQC68" s="3">
        <f t="shared" si="82"/>
        <v>0</v>
      </c>
      <c r="IQD68" s="3">
        <f t="shared" si="82"/>
        <v>0</v>
      </c>
      <c r="IQE68" s="3">
        <f t="shared" si="82"/>
        <v>0</v>
      </c>
      <c r="IQF68" s="3">
        <f t="shared" si="82"/>
        <v>0</v>
      </c>
      <c r="IQG68" s="3">
        <f t="shared" si="82"/>
        <v>0</v>
      </c>
      <c r="IQH68" s="3">
        <f t="shared" si="82"/>
        <v>0</v>
      </c>
      <c r="IQI68" s="3">
        <f t="shared" si="82"/>
        <v>0</v>
      </c>
      <c r="IQJ68" s="3">
        <f t="shared" si="82"/>
        <v>0</v>
      </c>
      <c r="IQK68" s="3">
        <f t="shared" si="82"/>
        <v>0</v>
      </c>
      <c r="IQL68" s="3">
        <f t="shared" si="82"/>
        <v>0</v>
      </c>
      <c r="IQM68" s="3">
        <f t="shared" si="82"/>
        <v>0</v>
      </c>
      <c r="IQN68" s="3">
        <f t="shared" si="82"/>
        <v>0</v>
      </c>
      <c r="IQO68" s="3">
        <f t="shared" si="82"/>
        <v>0</v>
      </c>
      <c r="IQP68" s="3">
        <f t="shared" si="82"/>
        <v>0</v>
      </c>
      <c r="IQQ68" s="3">
        <f t="shared" si="82"/>
        <v>0</v>
      </c>
      <c r="IQR68" s="3">
        <f t="shared" si="82"/>
        <v>0</v>
      </c>
      <c r="IQS68" s="3">
        <f t="shared" si="82"/>
        <v>0</v>
      </c>
      <c r="IQT68" s="3">
        <f t="shared" si="82"/>
        <v>0</v>
      </c>
      <c r="IQU68" s="3">
        <f t="shared" si="82"/>
        <v>0</v>
      </c>
      <c r="IQV68" s="3">
        <f t="shared" si="82"/>
        <v>0</v>
      </c>
      <c r="IQW68" s="3">
        <f t="shared" si="82"/>
        <v>0</v>
      </c>
      <c r="IQX68" s="3">
        <f t="shared" si="82"/>
        <v>0</v>
      </c>
      <c r="IQY68" s="3">
        <f t="shared" si="82"/>
        <v>0</v>
      </c>
      <c r="IQZ68" s="3">
        <f t="shared" si="82"/>
        <v>0</v>
      </c>
      <c r="IRA68" s="3">
        <f t="shared" si="82"/>
        <v>0</v>
      </c>
      <c r="IRB68" s="3">
        <f t="shared" si="82"/>
        <v>0</v>
      </c>
      <c r="IRC68" s="3">
        <f t="shared" si="82"/>
        <v>0</v>
      </c>
      <c r="IRD68" s="3">
        <f t="shared" si="82"/>
        <v>0</v>
      </c>
      <c r="IRE68" s="3">
        <f t="shared" si="82"/>
        <v>0</v>
      </c>
      <c r="IRF68" s="3">
        <f t="shared" si="82"/>
        <v>0</v>
      </c>
      <c r="IRG68" s="3">
        <f t="shared" si="82"/>
        <v>0</v>
      </c>
      <c r="IRH68" s="3">
        <f t="shared" si="82"/>
        <v>0</v>
      </c>
      <c r="IRI68" s="3">
        <f t="shared" si="82"/>
        <v>0</v>
      </c>
      <c r="IRJ68" s="3">
        <f t="shared" si="82"/>
        <v>0</v>
      </c>
      <c r="IRK68" s="3">
        <f t="shared" si="82"/>
        <v>0</v>
      </c>
      <c r="IRL68" s="3">
        <f t="shared" si="82"/>
        <v>0</v>
      </c>
      <c r="IRM68" s="3">
        <f t="shared" si="82"/>
        <v>0</v>
      </c>
      <c r="IRN68" s="3">
        <f t="shared" si="82"/>
        <v>0</v>
      </c>
      <c r="IRO68" s="3">
        <f t="shared" si="82"/>
        <v>0</v>
      </c>
      <c r="IRP68" s="3">
        <f t="shared" si="82"/>
        <v>0</v>
      </c>
      <c r="IRQ68" s="3">
        <f t="shared" si="82"/>
        <v>0</v>
      </c>
      <c r="IRR68" s="3">
        <f t="shared" si="82"/>
        <v>0</v>
      </c>
      <c r="IRS68" s="3">
        <f t="shared" si="82"/>
        <v>0</v>
      </c>
      <c r="IRT68" s="3">
        <f t="shared" ref="IRT68:IUE68" si="83">SUM(IRT60:IRT66)</f>
        <v>0</v>
      </c>
      <c r="IRU68" s="3">
        <f t="shared" si="83"/>
        <v>0</v>
      </c>
      <c r="IRV68" s="3">
        <f t="shared" si="83"/>
        <v>0</v>
      </c>
      <c r="IRW68" s="3">
        <f t="shared" si="83"/>
        <v>0</v>
      </c>
      <c r="IRX68" s="3">
        <f t="shared" si="83"/>
        <v>0</v>
      </c>
      <c r="IRY68" s="3">
        <f t="shared" si="83"/>
        <v>0</v>
      </c>
      <c r="IRZ68" s="3">
        <f t="shared" si="83"/>
        <v>0</v>
      </c>
      <c r="ISA68" s="3">
        <f t="shared" si="83"/>
        <v>0</v>
      </c>
      <c r="ISB68" s="3">
        <f t="shared" si="83"/>
        <v>0</v>
      </c>
      <c r="ISC68" s="3">
        <f t="shared" si="83"/>
        <v>0</v>
      </c>
      <c r="ISD68" s="3">
        <f t="shared" si="83"/>
        <v>0</v>
      </c>
      <c r="ISE68" s="3">
        <f t="shared" si="83"/>
        <v>0</v>
      </c>
      <c r="ISF68" s="3">
        <f t="shared" si="83"/>
        <v>0</v>
      </c>
      <c r="ISG68" s="3">
        <f t="shared" si="83"/>
        <v>0</v>
      </c>
      <c r="ISH68" s="3">
        <f t="shared" si="83"/>
        <v>0</v>
      </c>
      <c r="ISI68" s="3">
        <f t="shared" si="83"/>
        <v>0</v>
      </c>
      <c r="ISJ68" s="3">
        <f t="shared" si="83"/>
        <v>0</v>
      </c>
      <c r="ISK68" s="3">
        <f t="shared" si="83"/>
        <v>0</v>
      </c>
      <c r="ISL68" s="3">
        <f t="shared" si="83"/>
        <v>0</v>
      </c>
      <c r="ISM68" s="3">
        <f t="shared" si="83"/>
        <v>0</v>
      </c>
      <c r="ISN68" s="3">
        <f t="shared" si="83"/>
        <v>0</v>
      </c>
      <c r="ISO68" s="3">
        <f t="shared" si="83"/>
        <v>0</v>
      </c>
      <c r="ISP68" s="3">
        <f t="shared" si="83"/>
        <v>0</v>
      </c>
      <c r="ISQ68" s="3">
        <f t="shared" si="83"/>
        <v>0</v>
      </c>
      <c r="ISR68" s="3">
        <f t="shared" si="83"/>
        <v>0</v>
      </c>
      <c r="ISS68" s="3">
        <f t="shared" si="83"/>
        <v>0</v>
      </c>
      <c r="IST68" s="3">
        <f t="shared" si="83"/>
        <v>0</v>
      </c>
      <c r="ISU68" s="3">
        <f t="shared" si="83"/>
        <v>0</v>
      </c>
      <c r="ISV68" s="3">
        <f t="shared" si="83"/>
        <v>0</v>
      </c>
      <c r="ISW68" s="3">
        <f t="shared" si="83"/>
        <v>0</v>
      </c>
      <c r="ISX68" s="3">
        <f t="shared" si="83"/>
        <v>0</v>
      </c>
      <c r="ISY68" s="3">
        <f t="shared" si="83"/>
        <v>0</v>
      </c>
      <c r="ISZ68" s="3">
        <f t="shared" si="83"/>
        <v>0</v>
      </c>
      <c r="ITA68" s="3">
        <f t="shared" si="83"/>
        <v>0</v>
      </c>
      <c r="ITB68" s="3">
        <f t="shared" si="83"/>
        <v>0</v>
      </c>
      <c r="ITC68" s="3">
        <f t="shared" si="83"/>
        <v>0</v>
      </c>
      <c r="ITD68" s="3">
        <f t="shared" si="83"/>
        <v>0</v>
      </c>
      <c r="ITE68" s="3">
        <f t="shared" si="83"/>
        <v>0</v>
      </c>
      <c r="ITF68" s="3">
        <f t="shared" si="83"/>
        <v>0</v>
      </c>
      <c r="ITG68" s="3">
        <f t="shared" si="83"/>
        <v>0</v>
      </c>
      <c r="ITH68" s="3">
        <f t="shared" si="83"/>
        <v>0</v>
      </c>
      <c r="ITI68" s="3">
        <f t="shared" si="83"/>
        <v>0</v>
      </c>
      <c r="ITJ68" s="3">
        <f t="shared" si="83"/>
        <v>0</v>
      </c>
      <c r="ITK68" s="3">
        <f t="shared" si="83"/>
        <v>0</v>
      </c>
      <c r="ITL68" s="3">
        <f t="shared" si="83"/>
        <v>0</v>
      </c>
      <c r="ITM68" s="3">
        <f t="shared" si="83"/>
        <v>0</v>
      </c>
      <c r="ITN68" s="3">
        <f t="shared" si="83"/>
        <v>0</v>
      </c>
      <c r="ITO68" s="3">
        <f t="shared" si="83"/>
        <v>0</v>
      </c>
      <c r="ITP68" s="3">
        <f t="shared" si="83"/>
        <v>0</v>
      </c>
      <c r="ITQ68" s="3">
        <f t="shared" si="83"/>
        <v>0</v>
      </c>
      <c r="ITR68" s="3">
        <f t="shared" si="83"/>
        <v>0</v>
      </c>
      <c r="ITS68" s="3">
        <f t="shared" si="83"/>
        <v>0</v>
      </c>
      <c r="ITT68" s="3">
        <f t="shared" si="83"/>
        <v>0</v>
      </c>
      <c r="ITU68" s="3">
        <f t="shared" si="83"/>
        <v>0</v>
      </c>
      <c r="ITV68" s="3">
        <f t="shared" si="83"/>
        <v>0</v>
      </c>
      <c r="ITW68" s="3">
        <f t="shared" si="83"/>
        <v>0</v>
      </c>
      <c r="ITX68" s="3">
        <f t="shared" si="83"/>
        <v>0</v>
      </c>
      <c r="ITY68" s="3">
        <f t="shared" si="83"/>
        <v>0</v>
      </c>
      <c r="ITZ68" s="3">
        <f t="shared" si="83"/>
        <v>0</v>
      </c>
      <c r="IUA68" s="3">
        <f t="shared" si="83"/>
        <v>0</v>
      </c>
      <c r="IUB68" s="3">
        <f t="shared" si="83"/>
        <v>0</v>
      </c>
      <c r="IUC68" s="3">
        <f t="shared" si="83"/>
        <v>0</v>
      </c>
      <c r="IUD68" s="3">
        <f t="shared" si="83"/>
        <v>0</v>
      </c>
      <c r="IUE68" s="3">
        <f t="shared" si="83"/>
        <v>0</v>
      </c>
      <c r="IUF68" s="3">
        <f t="shared" ref="IUF68:IWQ68" si="84">SUM(IUF60:IUF66)</f>
        <v>0</v>
      </c>
      <c r="IUG68" s="3">
        <f t="shared" si="84"/>
        <v>0</v>
      </c>
      <c r="IUH68" s="3">
        <f t="shared" si="84"/>
        <v>0</v>
      </c>
      <c r="IUI68" s="3">
        <f t="shared" si="84"/>
        <v>0</v>
      </c>
      <c r="IUJ68" s="3">
        <f t="shared" si="84"/>
        <v>0</v>
      </c>
      <c r="IUK68" s="3">
        <f t="shared" si="84"/>
        <v>0</v>
      </c>
      <c r="IUL68" s="3">
        <f t="shared" si="84"/>
        <v>0</v>
      </c>
      <c r="IUM68" s="3">
        <f t="shared" si="84"/>
        <v>0</v>
      </c>
      <c r="IUN68" s="3">
        <f t="shared" si="84"/>
        <v>0</v>
      </c>
      <c r="IUO68" s="3">
        <f t="shared" si="84"/>
        <v>0</v>
      </c>
      <c r="IUP68" s="3">
        <f t="shared" si="84"/>
        <v>0</v>
      </c>
      <c r="IUQ68" s="3">
        <f t="shared" si="84"/>
        <v>0</v>
      </c>
      <c r="IUR68" s="3">
        <f t="shared" si="84"/>
        <v>0</v>
      </c>
      <c r="IUS68" s="3">
        <f t="shared" si="84"/>
        <v>0</v>
      </c>
      <c r="IUT68" s="3">
        <f t="shared" si="84"/>
        <v>0</v>
      </c>
      <c r="IUU68" s="3">
        <f t="shared" si="84"/>
        <v>0</v>
      </c>
      <c r="IUV68" s="3">
        <f t="shared" si="84"/>
        <v>0</v>
      </c>
      <c r="IUW68" s="3">
        <f t="shared" si="84"/>
        <v>0</v>
      </c>
      <c r="IUX68" s="3">
        <f t="shared" si="84"/>
        <v>0</v>
      </c>
      <c r="IUY68" s="3">
        <f t="shared" si="84"/>
        <v>0</v>
      </c>
      <c r="IUZ68" s="3">
        <f t="shared" si="84"/>
        <v>0</v>
      </c>
      <c r="IVA68" s="3">
        <f t="shared" si="84"/>
        <v>0</v>
      </c>
      <c r="IVB68" s="3">
        <f t="shared" si="84"/>
        <v>0</v>
      </c>
      <c r="IVC68" s="3">
        <f t="shared" si="84"/>
        <v>0</v>
      </c>
      <c r="IVD68" s="3">
        <f t="shared" si="84"/>
        <v>0</v>
      </c>
      <c r="IVE68" s="3">
        <f t="shared" si="84"/>
        <v>0</v>
      </c>
      <c r="IVF68" s="3">
        <f t="shared" si="84"/>
        <v>0</v>
      </c>
      <c r="IVG68" s="3">
        <f t="shared" si="84"/>
        <v>0</v>
      </c>
      <c r="IVH68" s="3">
        <f t="shared" si="84"/>
        <v>0</v>
      </c>
      <c r="IVI68" s="3">
        <f t="shared" si="84"/>
        <v>0</v>
      </c>
      <c r="IVJ68" s="3">
        <f t="shared" si="84"/>
        <v>0</v>
      </c>
      <c r="IVK68" s="3">
        <f t="shared" si="84"/>
        <v>0</v>
      </c>
      <c r="IVL68" s="3">
        <f t="shared" si="84"/>
        <v>0</v>
      </c>
      <c r="IVM68" s="3">
        <f t="shared" si="84"/>
        <v>0</v>
      </c>
      <c r="IVN68" s="3">
        <f t="shared" si="84"/>
        <v>0</v>
      </c>
      <c r="IVO68" s="3">
        <f t="shared" si="84"/>
        <v>0</v>
      </c>
      <c r="IVP68" s="3">
        <f t="shared" si="84"/>
        <v>0</v>
      </c>
      <c r="IVQ68" s="3">
        <f t="shared" si="84"/>
        <v>0</v>
      </c>
      <c r="IVR68" s="3">
        <f t="shared" si="84"/>
        <v>0</v>
      </c>
      <c r="IVS68" s="3">
        <f t="shared" si="84"/>
        <v>0</v>
      </c>
      <c r="IVT68" s="3">
        <f t="shared" si="84"/>
        <v>0</v>
      </c>
      <c r="IVU68" s="3">
        <f t="shared" si="84"/>
        <v>0</v>
      </c>
      <c r="IVV68" s="3">
        <f t="shared" si="84"/>
        <v>0</v>
      </c>
      <c r="IVW68" s="3">
        <f t="shared" si="84"/>
        <v>0</v>
      </c>
      <c r="IVX68" s="3">
        <f t="shared" si="84"/>
        <v>0</v>
      </c>
      <c r="IVY68" s="3">
        <f t="shared" si="84"/>
        <v>0</v>
      </c>
      <c r="IVZ68" s="3">
        <f t="shared" si="84"/>
        <v>0</v>
      </c>
      <c r="IWA68" s="3">
        <f t="shared" si="84"/>
        <v>0</v>
      </c>
      <c r="IWB68" s="3">
        <f t="shared" si="84"/>
        <v>0</v>
      </c>
      <c r="IWC68" s="3">
        <f t="shared" si="84"/>
        <v>0</v>
      </c>
      <c r="IWD68" s="3">
        <f t="shared" si="84"/>
        <v>0</v>
      </c>
      <c r="IWE68" s="3">
        <f t="shared" si="84"/>
        <v>0</v>
      </c>
      <c r="IWF68" s="3">
        <f t="shared" si="84"/>
        <v>0</v>
      </c>
      <c r="IWG68" s="3">
        <f t="shared" si="84"/>
        <v>0</v>
      </c>
      <c r="IWH68" s="3">
        <f t="shared" si="84"/>
        <v>0</v>
      </c>
      <c r="IWI68" s="3">
        <f t="shared" si="84"/>
        <v>0</v>
      </c>
      <c r="IWJ68" s="3">
        <f t="shared" si="84"/>
        <v>0</v>
      </c>
      <c r="IWK68" s="3">
        <f t="shared" si="84"/>
        <v>0</v>
      </c>
      <c r="IWL68" s="3">
        <f t="shared" si="84"/>
        <v>0</v>
      </c>
      <c r="IWM68" s="3">
        <f t="shared" si="84"/>
        <v>0</v>
      </c>
      <c r="IWN68" s="3">
        <f t="shared" si="84"/>
        <v>0</v>
      </c>
      <c r="IWO68" s="3">
        <f t="shared" si="84"/>
        <v>0</v>
      </c>
      <c r="IWP68" s="3">
        <f t="shared" si="84"/>
        <v>0</v>
      </c>
      <c r="IWQ68" s="3">
        <f t="shared" si="84"/>
        <v>0</v>
      </c>
      <c r="IWR68" s="3">
        <f t="shared" ref="IWR68:IZC68" si="85">SUM(IWR60:IWR66)</f>
        <v>0</v>
      </c>
      <c r="IWS68" s="3">
        <f t="shared" si="85"/>
        <v>0</v>
      </c>
      <c r="IWT68" s="3">
        <f t="shared" si="85"/>
        <v>0</v>
      </c>
      <c r="IWU68" s="3">
        <f t="shared" si="85"/>
        <v>0</v>
      </c>
      <c r="IWV68" s="3">
        <f t="shared" si="85"/>
        <v>0</v>
      </c>
      <c r="IWW68" s="3">
        <f t="shared" si="85"/>
        <v>0</v>
      </c>
      <c r="IWX68" s="3">
        <f t="shared" si="85"/>
        <v>0</v>
      </c>
      <c r="IWY68" s="3">
        <f t="shared" si="85"/>
        <v>0</v>
      </c>
      <c r="IWZ68" s="3">
        <f t="shared" si="85"/>
        <v>0</v>
      </c>
      <c r="IXA68" s="3">
        <f t="shared" si="85"/>
        <v>0</v>
      </c>
      <c r="IXB68" s="3">
        <f t="shared" si="85"/>
        <v>0</v>
      </c>
      <c r="IXC68" s="3">
        <f t="shared" si="85"/>
        <v>0</v>
      </c>
      <c r="IXD68" s="3">
        <f t="shared" si="85"/>
        <v>0</v>
      </c>
      <c r="IXE68" s="3">
        <f t="shared" si="85"/>
        <v>0</v>
      </c>
      <c r="IXF68" s="3">
        <f t="shared" si="85"/>
        <v>0</v>
      </c>
      <c r="IXG68" s="3">
        <f t="shared" si="85"/>
        <v>0</v>
      </c>
      <c r="IXH68" s="3">
        <f t="shared" si="85"/>
        <v>0</v>
      </c>
      <c r="IXI68" s="3">
        <f t="shared" si="85"/>
        <v>0</v>
      </c>
      <c r="IXJ68" s="3">
        <f t="shared" si="85"/>
        <v>0</v>
      </c>
      <c r="IXK68" s="3">
        <f t="shared" si="85"/>
        <v>0</v>
      </c>
      <c r="IXL68" s="3">
        <f t="shared" si="85"/>
        <v>0</v>
      </c>
      <c r="IXM68" s="3">
        <f t="shared" si="85"/>
        <v>0</v>
      </c>
      <c r="IXN68" s="3">
        <f t="shared" si="85"/>
        <v>0</v>
      </c>
      <c r="IXO68" s="3">
        <f t="shared" si="85"/>
        <v>0</v>
      </c>
      <c r="IXP68" s="3">
        <f t="shared" si="85"/>
        <v>0</v>
      </c>
      <c r="IXQ68" s="3">
        <f t="shared" si="85"/>
        <v>0</v>
      </c>
      <c r="IXR68" s="3">
        <f t="shared" si="85"/>
        <v>0</v>
      </c>
      <c r="IXS68" s="3">
        <f t="shared" si="85"/>
        <v>0</v>
      </c>
      <c r="IXT68" s="3">
        <f t="shared" si="85"/>
        <v>0</v>
      </c>
      <c r="IXU68" s="3">
        <f t="shared" si="85"/>
        <v>0</v>
      </c>
      <c r="IXV68" s="3">
        <f t="shared" si="85"/>
        <v>0</v>
      </c>
      <c r="IXW68" s="3">
        <f t="shared" si="85"/>
        <v>0</v>
      </c>
      <c r="IXX68" s="3">
        <f t="shared" si="85"/>
        <v>0</v>
      </c>
      <c r="IXY68" s="3">
        <f t="shared" si="85"/>
        <v>0</v>
      </c>
      <c r="IXZ68" s="3">
        <f t="shared" si="85"/>
        <v>0</v>
      </c>
      <c r="IYA68" s="3">
        <f t="shared" si="85"/>
        <v>0</v>
      </c>
      <c r="IYB68" s="3">
        <f t="shared" si="85"/>
        <v>0</v>
      </c>
      <c r="IYC68" s="3">
        <f t="shared" si="85"/>
        <v>0</v>
      </c>
      <c r="IYD68" s="3">
        <f t="shared" si="85"/>
        <v>0</v>
      </c>
      <c r="IYE68" s="3">
        <f t="shared" si="85"/>
        <v>0</v>
      </c>
      <c r="IYF68" s="3">
        <f t="shared" si="85"/>
        <v>0</v>
      </c>
      <c r="IYG68" s="3">
        <f t="shared" si="85"/>
        <v>0</v>
      </c>
      <c r="IYH68" s="3">
        <f t="shared" si="85"/>
        <v>0</v>
      </c>
      <c r="IYI68" s="3">
        <f t="shared" si="85"/>
        <v>0</v>
      </c>
      <c r="IYJ68" s="3">
        <f t="shared" si="85"/>
        <v>0</v>
      </c>
      <c r="IYK68" s="3">
        <f t="shared" si="85"/>
        <v>0</v>
      </c>
      <c r="IYL68" s="3">
        <f t="shared" si="85"/>
        <v>0</v>
      </c>
      <c r="IYM68" s="3">
        <f t="shared" si="85"/>
        <v>0</v>
      </c>
      <c r="IYN68" s="3">
        <f t="shared" si="85"/>
        <v>0</v>
      </c>
      <c r="IYO68" s="3">
        <f t="shared" si="85"/>
        <v>0</v>
      </c>
      <c r="IYP68" s="3">
        <f t="shared" si="85"/>
        <v>0</v>
      </c>
      <c r="IYQ68" s="3">
        <f t="shared" si="85"/>
        <v>0</v>
      </c>
      <c r="IYR68" s="3">
        <f t="shared" si="85"/>
        <v>0</v>
      </c>
      <c r="IYS68" s="3">
        <f t="shared" si="85"/>
        <v>0</v>
      </c>
      <c r="IYT68" s="3">
        <f t="shared" si="85"/>
        <v>0</v>
      </c>
      <c r="IYU68" s="3">
        <f t="shared" si="85"/>
        <v>0</v>
      </c>
      <c r="IYV68" s="3">
        <f t="shared" si="85"/>
        <v>0</v>
      </c>
      <c r="IYW68" s="3">
        <f t="shared" si="85"/>
        <v>0</v>
      </c>
      <c r="IYX68" s="3">
        <f t="shared" si="85"/>
        <v>0</v>
      </c>
      <c r="IYY68" s="3">
        <f t="shared" si="85"/>
        <v>0</v>
      </c>
      <c r="IYZ68" s="3">
        <f t="shared" si="85"/>
        <v>0</v>
      </c>
      <c r="IZA68" s="3">
        <f t="shared" si="85"/>
        <v>0</v>
      </c>
      <c r="IZB68" s="3">
        <f t="shared" si="85"/>
        <v>0</v>
      </c>
      <c r="IZC68" s="3">
        <f t="shared" si="85"/>
        <v>0</v>
      </c>
      <c r="IZD68" s="3">
        <f t="shared" ref="IZD68:JBO68" si="86">SUM(IZD60:IZD66)</f>
        <v>0</v>
      </c>
      <c r="IZE68" s="3">
        <f t="shared" si="86"/>
        <v>0</v>
      </c>
      <c r="IZF68" s="3">
        <f t="shared" si="86"/>
        <v>0</v>
      </c>
      <c r="IZG68" s="3">
        <f t="shared" si="86"/>
        <v>0</v>
      </c>
      <c r="IZH68" s="3">
        <f t="shared" si="86"/>
        <v>0</v>
      </c>
      <c r="IZI68" s="3">
        <f t="shared" si="86"/>
        <v>0</v>
      </c>
      <c r="IZJ68" s="3">
        <f t="shared" si="86"/>
        <v>0</v>
      </c>
      <c r="IZK68" s="3">
        <f t="shared" si="86"/>
        <v>0</v>
      </c>
      <c r="IZL68" s="3">
        <f t="shared" si="86"/>
        <v>0</v>
      </c>
      <c r="IZM68" s="3">
        <f t="shared" si="86"/>
        <v>0</v>
      </c>
      <c r="IZN68" s="3">
        <f t="shared" si="86"/>
        <v>0</v>
      </c>
      <c r="IZO68" s="3">
        <f t="shared" si="86"/>
        <v>0</v>
      </c>
      <c r="IZP68" s="3">
        <f t="shared" si="86"/>
        <v>0</v>
      </c>
      <c r="IZQ68" s="3">
        <f t="shared" si="86"/>
        <v>0</v>
      </c>
      <c r="IZR68" s="3">
        <f t="shared" si="86"/>
        <v>0</v>
      </c>
      <c r="IZS68" s="3">
        <f t="shared" si="86"/>
        <v>0</v>
      </c>
      <c r="IZT68" s="3">
        <f t="shared" si="86"/>
        <v>0</v>
      </c>
      <c r="IZU68" s="3">
        <f t="shared" si="86"/>
        <v>0</v>
      </c>
      <c r="IZV68" s="3">
        <f t="shared" si="86"/>
        <v>0</v>
      </c>
      <c r="IZW68" s="3">
        <f t="shared" si="86"/>
        <v>0</v>
      </c>
      <c r="IZX68" s="3">
        <f t="shared" si="86"/>
        <v>0</v>
      </c>
      <c r="IZY68" s="3">
        <f t="shared" si="86"/>
        <v>0</v>
      </c>
      <c r="IZZ68" s="3">
        <f t="shared" si="86"/>
        <v>0</v>
      </c>
      <c r="JAA68" s="3">
        <f t="shared" si="86"/>
        <v>0</v>
      </c>
      <c r="JAB68" s="3">
        <f t="shared" si="86"/>
        <v>0</v>
      </c>
      <c r="JAC68" s="3">
        <f t="shared" si="86"/>
        <v>0</v>
      </c>
      <c r="JAD68" s="3">
        <f t="shared" si="86"/>
        <v>0</v>
      </c>
      <c r="JAE68" s="3">
        <f t="shared" si="86"/>
        <v>0</v>
      </c>
      <c r="JAF68" s="3">
        <f t="shared" si="86"/>
        <v>0</v>
      </c>
      <c r="JAG68" s="3">
        <f t="shared" si="86"/>
        <v>0</v>
      </c>
      <c r="JAH68" s="3">
        <f t="shared" si="86"/>
        <v>0</v>
      </c>
      <c r="JAI68" s="3">
        <f t="shared" si="86"/>
        <v>0</v>
      </c>
      <c r="JAJ68" s="3">
        <f t="shared" si="86"/>
        <v>0</v>
      </c>
      <c r="JAK68" s="3">
        <f t="shared" si="86"/>
        <v>0</v>
      </c>
      <c r="JAL68" s="3">
        <f t="shared" si="86"/>
        <v>0</v>
      </c>
      <c r="JAM68" s="3">
        <f t="shared" si="86"/>
        <v>0</v>
      </c>
      <c r="JAN68" s="3">
        <f t="shared" si="86"/>
        <v>0</v>
      </c>
      <c r="JAO68" s="3">
        <f t="shared" si="86"/>
        <v>0</v>
      </c>
      <c r="JAP68" s="3">
        <f t="shared" si="86"/>
        <v>0</v>
      </c>
      <c r="JAQ68" s="3">
        <f t="shared" si="86"/>
        <v>0</v>
      </c>
      <c r="JAR68" s="3">
        <f t="shared" si="86"/>
        <v>0</v>
      </c>
      <c r="JAS68" s="3">
        <f t="shared" si="86"/>
        <v>0</v>
      </c>
      <c r="JAT68" s="3">
        <f t="shared" si="86"/>
        <v>0</v>
      </c>
      <c r="JAU68" s="3">
        <f t="shared" si="86"/>
        <v>0</v>
      </c>
      <c r="JAV68" s="3">
        <f t="shared" si="86"/>
        <v>0</v>
      </c>
      <c r="JAW68" s="3">
        <f t="shared" si="86"/>
        <v>0</v>
      </c>
      <c r="JAX68" s="3">
        <f t="shared" si="86"/>
        <v>0</v>
      </c>
      <c r="JAY68" s="3">
        <f t="shared" si="86"/>
        <v>0</v>
      </c>
      <c r="JAZ68" s="3">
        <f t="shared" si="86"/>
        <v>0</v>
      </c>
      <c r="JBA68" s="3">
        <f t="shared" si="86"/>
        <v>0</v>
      </c>
      <c r="JBB68" s="3">
        <f t="shared" si="86"/>
        <v>0</v>
      </c>
      <c r="JBC68" s="3">
        <f t="shared" si="86"/>
        <v>0</v>
      </c>
      <c r="JBD68" s="3">
        <f t="shared" si="86"/>
        <v>0</v>
      </c>
      <c r="JBE68" s="3">
        <f t="shared" si="86"/>
        <v>0</v>
      </c>
      <c r="JBF68" s="3">
        <f t="shared" si="86"/>
        <v>0</v>
      </c>
      <c r="JBG68" s="3">
        <f t="shared" si="86"/>
        <v>0</v>
      </c>
      <c r="JBH68" s="3">
        <f t="shared" si="86"/>
        <v>0</v>
      </c>
      <c r="JBI68" s="3">
        <f t="shared" si="86"/>
        <v>0</v>
      </c>
      <c r="JBJ68" s="3">
        <f t="shared" si="86"/>
        <v>0</v>
      </c>
      <c r="JBK68" s="3">
        <f t="shared" si="86"/>
        <v>0</v>
      </c>
      <c r="JBL68" s="3">
        <f t="shared" si="86"/>
        <v>0</v>
      </c>
      <c r="JBM68" s="3">
        <f t="shared" si="86"/>
        <v>0</v>
      </c>
      <c r="JBN68" s="3">
        <f t="shared" si="86"/>
        <v>0</v>
      </c>
      <c r="JBO68" s="3">
        <f t="shared" si="86"/>
        <v>0</v>
      </c>
      <c r="JBP68" s="3">
        <f t="shared" ref="JBP68:JEA68" si="87">SUM(JBP60:JBP66)</f>
        <v>0</v>
      </c>
      <c r="JBQ68" s="3">
        <f t="shared" si="87"/>
        <v>0</v>
      </c>
      <c r="JBR68" s="3">
        <f t="shared" si="87"/>
        <v>0</v>
      </c>
      <c r="JBS68" s="3">
        <f t="shared" si="87"/>
        <v>0</v>
      </c>
      <c r="JBT68" s="3">
        <f t="shared" si="87"/>
        <v>0</v>
      </c>
      <c r="JBU68" s="3">
        <f t="shared" si="87"/>
        <v>0</v>
      </c>
      <c r="JBV68" s="3">
        <f t="shared" si="87"/>
        <v>0</v>
      </c>
      <c r="JBW68" s="3">
        <f t="shared" si="87"/>
        <v>0</v>
      </c>
      <c r="JBX68" s="3">
        <f t="shared" si="87"/>
        <v>0</v>
      </c>
      <c r="JBY68" s="3">
        <f t="shared" si="87"/>
        <v>0</v>
      </c>
      <c r="JBZ68" s="3">
        <f t="shared" si="87"/>
        <v>0</v>
      </c>
      <c r="JCA68" s="3">
        <f t="shared" si="87"/>
        <v>0</v>
      </c>
      <c r="JCB68" s="3">
        <f t="shared" si="87"/>
        <v>0</v>
      </c>
      <c r="JCC68" s="3">
        <f t="shared" si="87"/>
        <v>0</v>
      </c>
      <c r="JCD68" s="3">
        <f t="shared" si="87"/>
        <v>0</v>
      </c>
      <c r="JCE68" s="3">
        <f t="shared" si="87"/>
        <v>0</v>
      </c>
      <c r="JCF68" s="3">
        <f t="shared" si="87"/>
        <v>0</v>
      </c>
      <c r="JCG68" s="3">
        <f t="shared" si="87"/>
        <v>0</v>
      </c>
      <c r="JCH68" s="3">
        <f t="shared" si="87"/>
        <v>0</v>
      </c>
      <c r="JCI68" s="3">
        <f t="shared" si="87"/>
        <v>0</v>
      </c>
      <c r="JCJ68" s="3">
        <f t="shared" si="87"/>
        <v>0</v>
      </c>
      <c r="JCK68" s="3">
        <f t="shared" si="87"/>
        <v>0</v>
      </c>
      <c r="JCL68" s="3">
        <f t="shared" si="87"/>
        <v>0</v>
      </c>
      <c r="JCM68" s="3">
        <f t="shared" si="87"/>
        <v>0</v>
      </c>
      <c r="JCN68" s="3">
        <f t="shared" si="87"/>
        <v>0</v>
      </c>
      <c r="JCO68" s="3">
        <f t="shared" si="87"/>
        <v>0</v>
      </c>
      <c r="JCP68" s="3">
        <f t="shared" si="87"/>
        <v>0</v>
      </c>
      <c r="JCQ68" s="3">
        <f t="shared" si="87"/>
        <v>0</v>
      </c>
      <c r="JCR68" s="3">
        <f t="shared" si="87"/>
        <v>0</v>
      </c>
      <c r="JCS68" s="3">
        <f t="shared" si="87"/>
        <v>0</v>
      </c>
      <c r="JCT68" s="3">
        <f t="shared" si="87"/>
        <v>0</v>
      </c>
      <c r="JCU68" s="3">
        <f t="shared" si="87"/>
        <v>0</v>
      </c>
      <c r="JCV68" s="3">
        <f t="shared" si="87"/>
        <v>0</v>
      </c>
      <c r="JCW68" s="3">
        <f t="shared" si="87"/>
        <v>0</v>
      </c>
      <c r="JCX68" s="3">
        <f t="shared" si="87"/>
        <v>0</v>
      </c>
      <c r="JCY68" s="3">
        <f t="shared" si="87"/>
        <v>0</v>
      </c>
      <c r="JCZ68" s="3">
        <f t="shared" si="87"/>
        <v>0</v>
      </c>
      <c r="JDA68" s="3">
        <f t="shared" si="87"/>
        <v>0</v>
      </c>
      <c r="JDB68" s="3">
        <f t="shared" si="87"/>
        <v>0</v>
      </c>
      <c r="JDC68" s="3">
        <f t="shared" si="87"/>
        <v>0</v>
      </c>
      <c r="JDD68" s="3">
        <f t="shared" si="87"/>
        <v>0</v>
      </c>
      <c r="JDE68" s="3">
        <f t="shared" si="87"/>
        <v>0</v>
      </c>
      <c r="JDF68" s="3">
        <f t="shared" si="87"/>
        <v>0</v>
      </c>
      <c r="JDG68" s="3">
        <f t="shared" si="87"/>
        <v>0</v>
      </c>
      <c r="JDH68" s="3">
        <f t="shared" si="87"/>
        <v>0</v>
      </c>
      <c r="JDI68" s="3">
        <f t="shared" si="87"/>
        <v>0</v>
      </c>
      <c r="JDJ68" s="3">
        <f t="shared" si="87"/>
        <v>0</v>
      </c>
      <c r="JDK68" s="3">
        <f t="shared" si="87"/>
        <v>0</v>
      </c>
      <c r="JDL68" s="3">
        <f t="shared" si="87"/>
        <v>0</v>
      </c>
      <c r="JDM68" s="3">
        <f t="shared" si="87"/>
        <v>0</v>
      </c>
      <c r="JDN68" s="3">
        <f t="shared" si="87"/>
        <v>0</v>
      </c>
      <c r="JDO68" s="3">
        <f t="shared" si="87"/>
        <v>0</v>
      </c>
      <c r="JDP68" s="3">
        <f t="shared" si="87"/>
        <v>0</v>
      </c>
      <c r="JDQ68" s="3">
        <f t="shared" si="87"/>
        <v>0</v>
      </c>
      <c r="JDR68" s="3">
        <f t="shared" si="87"/>
        <v>0</v>
      </c>
      <c r="JDS68" s="3">
        <f t="shared" si="87"/>
        <v>0</v>
      </c>
      <c r="JDT68" s="3">
        <f t="shared" si="87"/>
        <v>0</v>
      </c>
      <c r="JDU68" s="3">
        <f t="shared" si="87"/>
        <v>0</v>
      </c>
      <c r="JDV68" s="3">
        <f t="shared" si="87"/>
        <v>0</v>
      </c>
      <c r="JDW68" s="3">
        <f t="shared" si="87"/>
        <v>0</v>
      </c>
      <c r="JDX68" s="3">
        <f t="shared" si="87"/>
        <v>0</v>
      </c>
      <c r="JDY68" s="3">
        <f t="shared" si="87"/>
        <v>0</v>
      </c>
      <c r="JDZ68" s="3">
        <f t="shared" si="87"/>
        <v>0</v>
      </c>
      <c r="JEA68" s="3">
        <f t="shared" si="87"/>
        <v>0</v>
      </c>
      <c r="JEB68" s="3">
        <f t="shared" ref="JEB68:JGM68" si="88">SUM(JEB60:JEB66)</f>
        <v>0</v>
      </c>
      <c r="JEC68" s="3">
        <f t="shared" si="88"/>
        <v>0</v>
      </c>
      <c r="JED68" s="3">
        <f t="shared" si="88"/>
        <v>0</v>
      </c>
      <c r="JEE68" s="3">
        <f t="shared" si="88"/>
        <v>0</v>
      </c>
      <c r="JEF68" s="3">
        <f t="shared" si="88"/>
        <v>0</v>
      </c>
      <c r="JEG68" s="3">
        <f t="shared" si="88"/>
        <v>0</v>
      </c>
      <c r="JEH68" s="3">
        <f t="shared" si="88"/>
        <v>0</v>
      </c>
      <c r="JEI68" s="3">
        <f t="shared" si="88"/>
        <v>0</v>
      </c>
      <c r="JEJ68" s="3">
        <f t="shared" si="88"/>
        <v>0</v>
      </c>
      <c r="JEK68" s="3">
        <f t="shared" si="88"/>
        <v>0</v>
      </c>
      <c r="JEL68" s="3">
        <f t="shared" si="88"/>
        <v>0</v>
      </c>
      <c r="JEM68" s="3">
        <f t="shared" si="88"/>
        <v>0</v>
      </c>
      <c r="JEN68" s="3">
        <f t="shared" si="88"/>
        <v>0</v>
      </c>
      <c r="JEO68" s="3">
        <f t="shared" si="88"/>
        <v>0</v>
      </c>
      <c r="JEP68" s="3">
        <f t="shared" si="88"/>
        <v>0</v>
      </c>
      <c r="JEQ68" s="3">
        <f t="shared" si="88"/>
        <v>0</v>
      </c>
      <c r="JER68" s="3">
        <f t="shared" si="88"/>
        <v>0</v>
      </c>
      <c r="JES68" s="3">
        <f t="shared" si="88"/>
        <v>0</v>
      </c>
      <c r="JET68" s="3">
        <f t="shared" si="88"/>
        <v>0</v>
      </c>
      <c r="JEU68" s="3">
        <f t="shared" si="88"/>
        <v>0</v>
      </c>
      <c r="JEV68" s="3">
        <f t="shared" si="88"/>
        <v>0</v>
      </c>
      <c r="JEW68" s="3">
        <f t="shared" si="88"/>
        <v>0</v>
      </c>
      <c r="JEX68" s="3">
        <f t="shared" si="88"/>
        <v>0</v>
      </c>
      <c r="JEY68" s="3">
        <f t="shared" si="88"/>
        <v>0</v>
      </c>
      <c r="JEZ68" s="3">
        <f t="shared" si="88"/>
        <v>0</v>
      </c>
      <c r="JFA68" s="3">
        <f t="shared" si="88"/>
        <v>0</v>
      </c>
      <c r="JFB68" s="3">
        <f t="shared" si="88"/>
        <v>0</v>
      </c>
      <c r="JFC68" s="3">
        <f t="shared" si="88"/>
        <v>0</v>
      </c>
      <c r="JFD68" s="3">
        <f t="shared" si="88"/>
        <v>0</v>
      </c>
      <c r="JFE68" s="3">
        <f t="shared" si="88"/>
        <v>0</v>
      </c>
      <c r="JFF68" s="3">
        <f t="shared" si="88"/>
        <v>0</v>
      </c>
      <c r="JFG68" s="3">
        <f t="shared" si="88"/>
        <v>0</v>
      </c>
      <c r="JFH68" s="3">
        <f t="shared" si="88"/>
        <v>0</v>
      </c>
      <c r="JFI68" s="3">
        <f t="shared" si="88"/>
        <v>0</v>
      </c>
      <c r="JFJ68" s="3">
        <f t="shared" si="88"/>
        <v>0</v>
      </c>
      <c r="JFK68" s="3">
        <f t="shared" si="88"/>
        <v>0</v>
      </c>
      <c r="JFL68" s="3">
        <f t="shared" si="88"/>
        <v>0</v>
      </c>
      <c r="JFM68" s="3">
        <f t="shared" si="88"/>
        <v>0</v>
      </c>
      <c r="JFN68" s="3">
        <f t="shared" si="88"/>
        <v>0</v>
      </c>
      <c r="JFO68" s="3">
        <f t="shared" si="88"/>
        <v>0</v>
      </c>
      <c r="JFP68" s="3">
        <f t="shared" si="88"/>
        <v>0</v>
      </c>
      <c r="JFQ68" s="3">
        <f t="shared" si="88"/>
        <v>0</v>
      </c>
      <c r="JFR68" s="3">
        <f t="shared" si="88"/>
        <v>0</v>
      </c>
      <c r="JFS68" s="3">
        <f t="shared" si="88"/>
        <v>0</v>
      </c>
      <c r="JFT68" s="3">
        <f t="shared" si="88"/>
        <v>0</v>
      </c>
      <c r="JFU68" s="3">
        <f t="shared" si="88"/>
        <v>0</v>
      </c>
      <c r="JFV68" s="3">
        <f t="shared" si="88"/>
        <v>0</v>
      </c>
      <c r="JFW68" s="3">
        <f t="shared" si="88"/>
        <v>0</v>
      </c>
      <c r="JFX68" s="3">
        <f t="shared" si="88"/>
        <v>0</v>
      </c>
      <c r="JFY68" s="3">
        <f t="shared" si="88"/>
        <v>0</v>
      </c>
      <c r="JFZ68" s="3">
        <f t="shared" si="88"/>
        <v>0</v>
      </c>
      <c r="JGA68" s="3">
        <f t="shared" si="88"/>
        <v>0</v>
      </c>
      <c r="JGB68" s="3">
        <f t="shared" si="88"/>
        <v>0</v>
      </c>
      <c r="JGC68" s="3">
        <f t="shared" si="88"/>
        <v>0</v>
      </c>
      <c r="JGD68" s="3">
        <f t="shared" si="88"/>
        <v>0</v>
      </c>
      <c r="JGE68" s="3">
        <f t="shared" si="88"/>
        <v>0</v>
      </c>
      <c r="JGF68" s="3">
        <f t="shared" si="88"/>
        <v>0</v>
      </c>
      <c r="JGG68" s="3">
        <f t="shared" si="88"/>
        <v>0</v>
      </c>
      <c r="JGH68" s="3">
        <f t="shared" si="88"/>
        <v>0</v>
      </c>
      <c r="JGI68" s="3">
        <f t="shared" si="88"/>
        <v>0</v>
      </c>
      <c r="JGJ68" s="3">
        <f t="shared" si="88"/>
        <v>0</v>
      </c>
      <c r="JGK68" s="3">
        <f t="shared" si="88"/>
        <v>0</v>
      </c>
      <c r="JGL68" s="3">
        <f t="shared" si="88"/>
        <v>0</v>
      </c>
      <c r="JGM68" s="3">
        <f t="shared" si="88"/>
        <v>0</v>
      </c>
      <c r="JGN68" s="3">
        <f t="shared" ref="JGN68:JIY68" si="89">SUM(JGN60:JGN66)</f>
        <v>0</v>
      </c>
      <c r="JGO68" s="3">
        <f t="shared" si="89"/>
        <v>0</v>
      </c>
      <c r="JGP68" s="3">
        <f t="shared" si="89"/>
        <v>0</v>
      </c>
      <c r="JGQ68" s="3">
        <f t="shared" si="89"/>
        <v>0</v>
      </c>
      <c r="JGR68" s="3">
        <f t="shared" si="89"/>
        <v>0</v>
      </c>
      <c r="JGS68" s="3">
        <f t="shared" si="89"/>
        <v>0</v>
      </c>
      <c r="JGT68" s="3">
        <f t="shared" si="89"/>
        <v>0</v>
      </c>
      <c r="JGU68" s="3">
        <f t="shared" si="89"/>
        <v>0</v>
      </c>
      <c r="JGV68" s="3">
        <f t="shared" si="89"/>
        <v>0</v>
      </c>
      <c r="JGW68" s="3">
        <f t="shared" si="89"/>
        <v>0</v>
      </c>
      <c r="JGX68" s="3">
        <f t="shared" si="89"/>
        <v>0</v>
      </c>
      <c r="JGY68" s="3">
        <f t="shared" si="89"/>
        <v>0</v>
      </c>
      <c r="JGZ68" s="3">
        <f t="shared" si="89"/>
        <v>0</v>
      </c>
      <c r="JHA68" s="3">
        <f t="shared" si="89"/>
        <v>0</v>
      </c>
      <c r="JHB68" s="3">
        <f t="shared" si="89"/>
        <v>0</v>
      </c>
      <c r="JHC68" s="3">
        <f t="shared" si="89"/>
        <v>0</v>
      </c>
      <c r="JHD68" s="3">
        <f t="shared" si="89"/>
        <v>0</v>
      </c>
      <c r="JHE68" s="3">
        <f t="shared" si="89"/>
        <v>0</v>
      </c>
      <c r="JHF68" s="3">
        <f t="shared" si="89"/>
        <v>0</v>
      </c>
      <c r="JHG68" s="3">
        <f t="shared" si="89"/>
        <v>0</v>
      </c>
      <c r="JHH68" s="3">
        <f t="shared" si="89"/>
        <v>0</v>
      </c>
      <c r="JHI68" s="3">
        <f t="shared" si="89"/>
        <v>0</v>
      </c>
      <c r="JHJ68" s="3">
        <f t="shared" si="89"/>
        <v>0</v>
      </c>
      <c r="JHK68" s="3">
        <f t="shared" si="89"/>
        <v>0</v>
      </c>
      <c r="JHL68" s="3">
        <f t="shared" si="89"/>
        <v>0</v>
      </c>
      <c r="JHM68" s="3">
        <f t="shared" si="89"/>
        <v>0</v>
      </c>
      <c r="JHN68" s="3">
        <f t="shared" si="89"/>
        <v>0</v>
      </c>
      <c r="JHO68" s="3">
        <f t="shared" si="89"/>
        <v>0</v>
      </c>
      <c r="JHP68" s="3">
        <f t="shared" si="89"/>
        <v>0</v>
      </c>
      <c r="JHQ68" s="3">
        <f t="shared" si="89"/>
        <v>0</v>
      </c>
      <c r="JHR68" s="3">
        <f t="shared" si="89"/>
        <v>0</v>
      </c>
      <c r="JHS68" s="3">
        <f t="shared" si="89"/>
        <v>0</v>
      </c>
      <c r="JHT68" s="3">
        <f t="shared" si="89"/>
        <v>0</v>
      </c>
      <c r="JHU68" s="3">
        <f t="shared" si="89"/>
        <v>0</v>
      </c>
      <c r="JHV68" s="3">
        <f t="shared" si="89"/>
        <v>0</v>
      </c>
      <c r="JHW68" s="3">
        <f t="shared" si="89"/>
        <v>0</v>
      </c>
      <c r="JHX68" s="3">
        <f t="shared" si="89"/>
        <v>0</v>
      </c>
      <c r="JHY68" s="3">
        <f t="shared" si="89"/>
        <v>0</v>
      </c>
      <c r="JHZ68" s="3">
        <f t="shared" si="89"/>
        <v>0</v>
      </c>
      <c r="JIA68" s="3">
        <f t="shared" si="89"/>
        <v>0</v>
      </c>
      <c r="JIB68" s="3">
        <f t="shared" si="89"/>
        <v>0</v>
      </c>
      <c r="JIC68" s="3">
        <f t="shared" si="89"/>
        <v>0</v>
      </c>
      <c r="JID68" s="3">
        <f t="shared" si="89"/>
        <v>0</v>
      </c>
      <c r="JIE68" s="3">
        <f t="shared" si="89"/>
        <v>0</v>
      </c>
      <c r="JIF68" s="3">
        <f t="shared" si="89"/>
        <v>0</v>
      </c>
      <c r="JIG68" s="3">
        <f t="shared" si="89"/>
        <v>0</v>
      </c>
      <c r="JIH68" s="3">
        <f t="shared" si="89"/>
        <v>0</v>
      </c>
      <c r="JII68" s="3">
        <f t="shared" si="89"/>
        <v>0</v>
      </c>
      <c r="JIJ68" s="3">
        <f t="shared" si="89"/>
        <v>0</v>
      </c>
      <c r="JIK68" s="3">
        <f t="shared" si="89"/>
        <v>0</v>
      </c>
      <c r="JIL68" s="3">
        <f t="shared" si="89"/>
        <v>0</v>
      </c>
      <c r="JIM68" s="3">
        <f t="shared" si="89"/>
        <v>0</v>
      </c>
      <c r="JIN68" s="3">
        <f t="shared" si="89"/>
        <v>0</v>
      </c>
      <c r="JIO68" s="3">
        <f t="shared" si="89"/>
        <v>0</v>
      </c>
      <c r="JIP68" s="3">
        <f t="shared" si="89"/>
        <v>0</v>
      </c>
      <c r="JIQ68" s="3">
        <f t="shared" si="89"/>
        <v>0</v>
      </c>
      <c r="JIR68" s="3">
        <f t="shared" si="89"/>
        <v>0</v>
      </c>
      <c r="JIS68" s="3">
        <f t="shared" si="89"/>
        <v>0</v>
      </c>
      <c r="JIT68" s="3">
        <f t="shared" si="89"/>
        <v>0</v>
      </c>
      <c r="JIU68" s="3">
        <f t="shared" si="89"/>
        <v>0</v>
      </c>
      <c r="JIV68" s="3">
        <f t="shared" si="89"/>
        <v>0</v>
      </c>
      <c r="JIW68" s="3">
        <f t="shared" si="89"/>
        <v>0</v>
      </c>
      <c r="JIX68" s="3">
        <f t="shared" si="89"/>
        <v>0</v>
      </c>
      <c r="JIY68" s="3">
        <f t="shared" si="89"/>
        <v>0</v>
      </c>
      <c r="JIZ68" s="3">
        <f t="shared" ref="JIZ68:JLK68" si="90">SUM(JIZ60:JIZ66)</f>
        <v>0</v>
      </c>
      <c r="JJA68" s="3">
        <f t="shared" si="90"/>
        <v>0</v>
      </c>
      <c r="JJB68" s="3">
        <f t="shared" si="90"/>
        <v>0</v>
      </c>
      <c r="JJC68" s="3">
        <f t="shared" si="90"/>
        <v>0</v>
      </c>
      <c r="JJD68" s="3">
        <f t="shared" si="90"/>
        <v>0</v>
      </c>
      <c r="JJE68" s="3">
        <f t="shared" si="90"/>
        <v>0</v>
      </c>
      <c r="JJF68" s="3">
        <f t="shared" si="90"/>
        <v>0</v>
      </c>
      <c r="JJG68" s="3">
        <f t="shared" si="90"/>
        <v>0</v>
      </c>
      <c r="JJH68" s="3">
        <f t="shared" si="90"/>
        <v>0</v>
      </c>
      <c r="JJI68" s="3">
        <f t="shared" si="90"/>
        <v>0</v>
      </c>
      <c r="JJJ68" s="3">
        <f t="shared" si="90"/>
        <v>0</v>
      </c>
      <c r="JJK68" s="3">
        <f t="shared" si="90"/>
        <v>0</v>
      </c>
      <c r="JJL68" s="3">
        <f t="shared" si="90"/>
        <v>0</v>
      </c>
      <c r="JJM68" s="3">
        <f t="shared" si="90"/>
        <v>0</v>
      </c>
      <c r="JJN68" s="3">
        <f t="shared" si="90"/>
        <v>0</v>
      </c>
      <c r="JJO68" s="3">
        <f t="shared" si="90"/>
        <v>0</v>
      </c>
      <c r="JJP68" s="3">
        <f t="shared" si="90"/>
        <v>0</v>
      </c>
      <c r="JJQ68" s="3">
        <f t="shared" si="90"/>
        <v>0</v>
      </c>
      <c r="JJR68" s="3">
        <f t="shared" si="90"/>
        <v>0</v>
      </c>
      <c r="JJS68" s="3">
        <f t="shared" si="90"/>
        <v>0</v>
      </c>
      <c r="JJT68" s="3">
        <f t="shared" si="90"/>
        <v>0</v>
      </c>
      <c r="JJU68" s="3">
        <f t="shared" si="90"/>
        <v>0</v>
      </c>
      <c r="JJV68" s="3">
        <f t="shared" si="90"/>
        <v>0</v>
      </c>
      <c r="JJW68" s="3">
        <f t="shared" si="90"/>
        <v>0</v>
      </c>
      <c r="JJX68" s="3">
        <f t="shared" si="90"/>
        <v>0</v>
      </c>
      <c r="JJY68" s="3">
        <f t="shared" si="90"/>
        <v>0</v>
      </c>
      <c r="JJZ68" s="3">
        <f t="shared" si="90"/>
        <v>0</v>
      </c>
      <c r="JKA68" s="3">
        <f t="shared" si="90"/>
        <v>0</v>
      </c>
      <c r="JKB68" s="3">
        <f t="shared" si="90"/>
        <v>0</v>
      </c>
      <c r="JKC68" s="3">
        <f t="shared" si="90"/>
        <v>0</v>
      </c>
      <c r="JKD68" s="3">
        <f t="shared" si="90"/>
        <v>0</v>
      </c>
      <c r="JKE68" s="3">
        <f t="shared" si="90"/>
        <v>0</v>
      </c>
      <c r="JKF68" s="3">
        <f t="shared" si="90"/>
        <v>0</v>
      </c>
      <c r="JKG68" s="3">
        <f t="shared" si="90"/>
        <v>0</v>
      </c>
      <c r="JKH68" s="3">
        <f t="shared" si="90"/>
        <v>0</v>
      </c>
      <c r="JKI68" s="3">
        <f t="shared" si="90"/>
        <v>0</v>
      </c>
      <c r="JKJ68" s="3">
        <f t="shared" si="90"/>
        <v>0</v>
      </c>
      <c r="JKK68" s="3">
        <f t="shared" si="90"/>
        <v>0</v>
      </c>
      <c r="JKL68" s="3">
        <f t="shared" si="90"/>
        <v>0</v>
      </c>
      <c r="JKM68" s="3">
        <f t="shared" si="90"/>
        <v>0</v>
      </c>
      <c r="JKN68" s="3">
        <f t="shared" si="90"/>
        <v>0</v>
      </c>
      <c r="JKO68" s="3">
        <f t="shared" si="90"/>
        <v>0</v>
      </c>
      <c r="JKP68" s="3">
        <f t="shared" si="90"/>
        <v>0</v>
      </c>
      <c r="JKQ68" s="3">
        <f t="shared" si="90"/>
        <v>0</v>
      </c>
      <c r="JKR68" s="3">
        <f t="shared" si="90"/>
        <v>0</v>
      </c>
      <c r="JKS68" s="3">
        <f t="shared" si="90"/>
        <v>0</v>
      </c>
      <c r="JKT68" s="3">
        <f t="shared" si="90"/>
        <v>0</v>
      </c>
      <c r="JKU68" s="3">
        <f t="shared" si="90"/>
        <v>0</v>
      </c>
      <c r="JKV68" s="3">
        <f t="shared" si="90"/>
        <v>0</v>
      </c>
      <c r="JKW68" s="3">
        <f t="shared" si="90"/>
        <v>0</v>
      </c>
      <c r="JKX68" s="3">
        <f t="shared" si="90"/>
        <v>0</v>
      </c>
      <c r="JKY68" s="3">
        <f t="shared" si="90"/>
        <v>0</v>
      </c>
      <c r="JKZ68" s="3">
        <f t="shared" si="90"/>
        <v>0</v>
      </c>
      <c r="JLA68" s="3">
        <f t="shared" si="90"/>
        <v>0</v>
      </c>
      <c r="JLB68" s="3">
        <f t="shared" si="90"/>
        <v>0</v>
      </c>
      <c r="JLC68" s="3">
        <f t="shared" si="90"/>
        <v>0</v>
      </c>
      <c r="JLD68" s="3">
        <f t="shared" si="90"/>
        <v>0</v>
      </c>
      <c r="JLE68" s="3">
        <f t="shared" si="90"/>
        <v>0</v>
      </c>
      <c r="JLF68" s="3">
        <f t="shared" si="90"/>
        <v>0</v>
      </c>
      <c r="JLG68" s="3">
        <f t="shared" si="90"/>
        <v>0</v>
      </c>
      <c r="JLH68" s="3">
        <f t="shared" si="90"/>
        <v>0</v>
      </c>
      <c r="JLI68" s="3">
        <f t="shared" si="90"/>
        <v>0</v>
      </c>
      <c r="JLJ68" s="3">
        <f t="shared" si="90"/>
        <v>0</v>
      </c>
      <c r="JLK68" s="3">
        <f t="shared" si="90"/>
        <v>0</v>
      </c>
      <c r="JLL68" s="3">
        <f t="shared" ref="JLL68:JNW68" si="91">SUM(JLL60:JLL66)</f>
        <v>0</v>
      </c>
      <c r="JLM68" s="3">
        <f t="shared" si="91"/>
        <v>0</v>
      </c>
      <c r="JLN68" s="3">
        <f t="shared" si="91"/>
        <v>0</v>
      </c>
      <c r="JLO68" s="3">
        <f t="shared" si="91"/>
        <v>0</v>
      </c>
      <c r="JLP68" s="3">
        <f t="shared" si="91"/>
        <v>0</v>
      </c>
      <c r="JLQ68" s="3">
        <f t="shared" si="91"/>
        <v>0</v>
      </c>
      <c r="JLR68" s="3">
        <f t="shared" si="91"/>
        <v>0</v>
      </c>
      <c r="JLS68" s="3">
        <f t="shared" si="91"/>
        <v>0</v>
      </c>
      <c r="JLT68" s="3">
        <f t="shared" si="91"/>
        <v>0</v>
      </c>
      <c r="JLU68" s="3">
        <f t="shared" si="91"/>
        <v>0</v>
      </c>
      <c r="JLV68" s="3">
        <f t="shared" si="91"/>
        <v>0</v>
      </c>
      <c r="JLW68" s="3">
        <f t="shared" si="91"/>
        <v>0</v>
      </c>
      <c r="JLX68" s="3">
        <f t="shared" si="91"/>
        <v>0</v>
      </c>
      <c r="JLY68" s="3">
        <f t="shared" si="91"/>
        <v>0</v>
      </c>
      <c r="JLZ68" s="3">
        <f t="shared" si="91"/>
        <v>0</v>
      </c>
      <c r="JMA68" s="3">
        <f t="shared" si="91"/>
        <v>0</v>
      </c>
      <c r="JMB68" s="3">
        <f t="shared" si="91"/>
        <v>0</v>
      </c>
      <c r="JMC68" s="3">
        <f t="shared" si="91"/>
        <v>0</v>
      </c>
      <c r="JMD68" s="3">
        <f t="shared" si="91"/>
        <v>0</v>
      </c>
      <c r="JME68" s="3">
        <f t="shared" si="91"/>
        <v>0</v>
      </c>
      <c r="JMF68" s="3">
        <f t="shared" si="91"/>
        <v>0</v>
      </c>
      <c r="JMG68" s="3">
        <f t="shared" si="91"/>
        <v>0</v>
      </c>
      <c r="JMH68" s="3">
        <f t="shared" si="91"/>
        <v>0</v>
      </c>
      <c r="JMI68" s="3">
        <f t="shared" si="91"/>
        <v>0</v>
      </c>
      <c r="JMJ68" s="3">
        <f t="shared" si="91"/>
        <v>0</v>
      </c>
      <c r="JMK68" s="3">
        <f t="shared" si="91"/>
        <v>0</v>
      </c>
      <c r="JML68" s="3">
        <f t="shared" si="91"/>
        <v>0</v>
      </c>
      <c r="JMM68" s="3">
        <f t="shared" si="91"/>
        <v>0</v>
      </c>
      <c r="JMN68" s="3">
        <f t="shared" si="91"/>
        <v>0</v>
      </c>
      <c r="JMO68" s="3">
        <f t="shared" si="91"/>
        <v>0</v>
      </c>
      <c r="JMP68" s="3">
        <f t="shared" si="91"/>
        <v>0</v>
      </c>
      <c r="JMQ68" s="3">
        <f t="shared" si="91"/>
        <v>0</v>
      </c>
      <c r="JMR68" s="3">
        <f t="shared" si="91"/>
        <v>0</v>
      </c>
      <c r="JMS68" s="3">
        <f t="shared" si="91"/>
        <v>0</v>
      </c>
      <c r="JMT68" s="3">
        <f t="shared" si="91"/>
        <v>0</v>
      </c>
      <c r="JMU68" s="3">
        <f t="shared" si="91"/>
        <v>0</v>
      </c>
      <c r="JMV68" s="3">
        <f t="shared" si="91"/>
        <v>0</v>
      </c>
      <c r="JMW68" s="3">
        <f t="shared" si="91"/>
        <v>0</v>
      </c>
      <c r="JMX68" s="3">
        <f t="shared" si="91"/>
        <v>0</v>
      </c>
      <c r="JMY68" s="3">
        <f t="shared" si="91"/>
        <v>0</v>
      </c>
      <c r="JMZ68" s="3">
        <f t="shared" si="91"/>
        <v>0</v>
      </c>
      <c r="JNA68" s="3">
        <f t="shared" si="91"/>
        <v>0</v>
      </c>
      <c r="JNB68" s="3">
        <f t="shared" si="91"/>
        <v>0</v>
      </c>
      <c r="JNC68" s="3">
        <f t="shared" si="91"/>
        <v>0</v>
      </c>
      <c r="JND68" s="3">
        <f t="shared" si="91"/>
        <v>0</v>
      </c>
      <c r="JNE68" s="3">
        <f t="shared" si="91"/>
        <v>0</v>
      </c>
      <c r="JNF68" s="3">
        <f t="shared" si="91"/>
        <v>0</v>
      </c>
      <c r="JNG68" s="3">
        <f t="shared" si="91"/>
        <v>0</v>
      </c>
      <c r="JNH68" s="3">
        <f t="shared" si="91"/>
        <v>0</v>
      </c>
      <c r="JNI68" s="3">
        <f t="shared" si="91"/>
        <v>0</v>
      </c>
      <c r="JNJ68" s="3">
        <f t="shared" si="91"/>
        <v>0</v>
      </c>
      <c r="JNK68" s="3">
        <f t="shared" si="91"/>
        <v>0</v>
      </c>
      <c r="JNL68" s="3">
        <f t="shared" si="91"/>
        <v>0</v>
      </c>
      <c r="JNM68" s="3">
        <f t="shared" si="91"/>
        <v>0</v>
      </c>
      <c r="JNN68" s="3">
        <f t="shared" si="91"/>
        <v>0</v>
      </c>
      <c r="JNO68" s="3">
        <f t="shared" si="91"/>
        <v>0</v>
      </c>
      <c r="JNP68" s="3">
        <f t="shared" si="91"/>
        <v>0</v>
      </c>
      <c r="JNQ68" s="3">
        <f t="shared" si="91"/>
        <v>0</v>
      </c>
      <c r="JNR68" s="3">
        <f t="shared" si="91"/>
        <v>0</v>
      </c>
      <c r="JNS68" s="3">
        <f t="shared" si="91"/>
        <v>0</v>
      </c>
      <c r="JNT68" s="3">
        <f t="shared" si="91"/>
        <v>0</v>
      </c>
      <c r="JNU68" s="3">
        <f t="shared" si="91"/>
        <v>0</v>
      </c>
      <c r="JNV68" s="3">
        <f t="shared" si="91"/>
        <v>0</v>
      </c>
      <c r="JNW68" s="3">
        <f t="shared" si="91"/>
        <v>0</v>
      </c>
      <c r="JNX68" s="3">
        <f t="shared" ref="JNX68:JQI68" si="92">SUM(JNX60:JNX66)</f>
        <v>0</v>
      </c>
      <c r="JNY68" s="3">
        <f t="shared" si="92"/>
        <v>0</v>
      </c>
      <c r="JNZ68" s="3">
        <f t="shared" si="92"/>
        <v>0</v>
      </c>
      <c r="JOA68" s="3">
        <f t="shared" si="92"/>
        <v>0</v>
      </c>
      <c r="JOB68" s="3">
        <f t="shared" si="92"/>
        <v>0</v>
      </c>
      <c r="JOC68" s="3">
        <f t="shared" si="92"/>
        <v>0</v>
      </c>
      <c r="JOD68" s="3">
        <f t="shared" si="92"/>
        <v>0</v>
      </c>
      <c r="JOE68" s="3">
        <f t="shared" si="92"/>
        <v>0</v>
      </c>
      <c r="JOF68" s="3">
        <f t="shared" si="92"/>
        <v>0</v>
      </c>
      <c r="JOG68" s="3">
        <f t="shared" si="92"/>
        <v>0</v>
      </c>
      <c r="JOH68" s="3">
        <f t="shared" si="92"/>
        <v>0</v>
      </c>
      <c r="JOI68" s="3">
        <f t="shared" si="92"/>
        <v>0</v>
      </c>
      <c r="JOJ68" s="3">
        <f t="shared" si="92"/>
        <v>0</v>
      </c>
      <c r="JOK68" s="3">
        <f t="shared" si="92"/>
        <v>0</v>
      </c>
      <c r="JOL68" s="3">
        <f t="shared" si="92"/>
        <v>0</v>
      </c>
      <c r="JOM68" s="3">
        <f t="shared" si="92"/>
        <v>0</v>
      </c>
      <c r="JON68" s="3">
        <f t="shared" si="92"/>
        <v>0</v>
      </c>
      <c r="JOO68" s="3">
        <f t="shared" si="92"/>
        <v>0</v>
      </c>
      <c r="JOP68" s="3">
        <f t="shared" si="92"/>
        <v>0</v>
      </c>
      <c r="JOQ68" s="3">
        <f t="shared" si="92"/>
        <v>0</v>
      </c>
      <c r="JOR68" s="3">
        <f t="shared" si="92"/>
        <v>0</v>
      </c>
      <c r="JOS68" s="3">
        <f t="shared" si="92"/>
        <v>0</v>
      </c>
      <c r="JOT68" s="3">
        <f t="shared" si="92"/>
        <v>0</v>
      </c>
      <c r="JOU68" s="3">
        <f t="shared" si="92"/>
        <v>0</v>
      </c>
      <c r="JOV68" s="3">
        <f t="shared" si="92"/>
        <v>0</v>
      </c>
      <c r="JOW68" s="3">
        <f t="shared" si="92"/>
        <v>0</v>
      </c>
      <c r="JOX68" s="3">
        <f t="shared" si="92"/>
        <v>0</v>
      </c>
      <c r="JOY68" s="3">
        <f t="shared" si="92"/>
        <v>0</v>
      </c>
      <c r="JOZ68" s="3">
        <f t="shared" si="92"/>
        <v>0</v>
      </c>
      <c r="JPA68" s="3">
        <f t="shared" si="92"/>
        <v>0</v>
      </c>
      <c r="JPB68" s="3">
        <f t="shared" si="92"/>
        <v>0</v>
      </c>
      <c r="JPC68" s="3">
        <f t="shared" si="92"/>
        <v>0</v>
      </c>
      <c r="JPD68" s="3">
        <f t="shared" si="92"/>
        <v>0</v>
      </c>
      <c r="JPE68" s="3">
        <f t="shared" si="92"/>
        <v>0</v>
      </c>
      <c r="JPF68" s="3">
        <f t="shared" si="92"/>
        <v>0</v>
      </c>
      <c r="JPG68" s="3">
        <f t="shared" si="92"/>
        <v>0</v>
      </c>
      <c r="JPH68" s="3">
        <f t="shared" si="92"/>
        <v>0</v>
      </c>
      <c r="JPI68" s="3">
        <f t="shared" si="92"/>
        <v>0</v>
      </c>
      <c r="JPJ68" s="3">
        <f t="shared" si="92"/>
        <v>0</v>
      </c>
      <c r="JPK68" s="3">
        <f t="shared" si="92"/>
        <v>0</v>
      </c>
      <c r="JPL68" s="3">
        <f t="shared" si="92"/>
        <v>0</v>
      </c>
      <c r="JPM68" s="3">
        <f t="shared" si="92"/>
        <v>0</v>
      </c>
      <c r="JPN68" s="3">
        <f t="shared" si="92"/>
        <v>0</v>
      </c>
      <c r="JPO68" s="3">
        <f t="shared" si="92"/>
        <v>0</v>
      </c>
      <c r="JPP68" s="3">
        <f t="shared" si="92"/>
        <v>0</v>
      </c>
      <c r="JPQ68" s="3">
        <f t="shared" si="92"/>
        <v>0</v>
      </c>
      <c r="JPR68" s="3">
        <f t="shared" si="92"/>
        <v>0</v>
      </c>
      <c r="JPS68" s="3">
        <f t="shared" si="92"/>
        <v>0</v>
      </c>
      <c r="JPT68" s="3">
        <f t="shared" si="92"/>
        <v>0</v>
      </c>
      <c r="JPU68" s="3">
        <f t="shared" si="92"/>
        <v>0</v>
      </c>
      <c r="JPV68" s="3">
        <f t="shared" si="92"/>
        <v>0</v>
      </c>
      <c r="JPW68" s="3">
        <f t="shared" si="92"/>
        <v>0</v>
      </c>
      <c r="JPX68" s="3">
        <f t="shared" si="92"/>
        <v>0</v>
      </c>
      <c r="JPY68" s="3">
        <f t="shared" si="92"/>
        <v>0</v>
      </c>
      <c r="JPZ68" s="3">
        <f t="shared" si="92"/>
        <v>0</v>
      </c>
      <c r="JQA68" s="3">
        <f t="shared" si="92"/>
        <v>0</v>
      </c>
      <c r="JQB68" s="3">
        <f t="shared" si="92"/>
        <v>0</v>
      </c>
      <c r="JQC68" s="3">
        <f t="shared" si="92"/>
        <v>0</v>
      </c>
      <c r="JQD68" s="3">
        <f t="shared" si="92"/>
        <v>0</v>
      </c>
      <c r="JQE68" s="3">
        <f t="shared" si="92"/>
        <v>0</v>
      </c>
      <c r="JQF68" s="3">
        <f t="shared" si="92"/>
        <v>0</v>
      </c>
      <c r="JQG68" s="3">
        <f t="shared" si="92"/>
        <v>0</v>
      </c>
      <c r="JQH68" s="3">
        <f t="shared" si="92"/>
        <v>0</v>
      </c>
      <c r="JQI68" s="3">
        <f t="shared" si="92"/>
        <v>0</v>
      </c>
      <c r="JQJ68" s="3">
        <f t="shared" ref="JQJ68:JSU68" si="93">SUM(JQJ60:JQJ66)</f>
        <v>0</v>
      </c>
      <c r="JQK68" s="3">
        <f t="shared" si="93"/>
        <v>0</v>
      </c>
      <c r="JQL68" s="3">
        <f t="shared" si="93"/>
        <v>0</v>
      </c>
      <c r="JQM68" s="3">
        <f t="shared" si="93"/>
        <v>0</v>
      </c>
      <c r="JQN68" s="3">
        <f t="shared" si="93"/>
        <v>0</v>
      </c>
      <c r="JQO68" s="3">
        <f t="shared" si="93"/>
        <v>0</v>
      </c>
      <c r="JQP68" s="3">
        <f t="shared" si="93"/>
        <v>0</v>
      </c>
      <c r="JQQ68" s="3">
        <f t="shared" si="93"/>
        <v>0</v>
      </c>
      <c r="JQR68" s="3">
        <f t="shared" si="93"/>
        <v>0</v>
      </c>
      <c r="JQS68" s="3">
        <f t="shared" si="93"/>
        <v>0</v>
      </c>
      <c r="JQT68" s="3">
        <f t="shared" si="93"/>
        <v>0</v>
      </c>
      <c r="JQU68" s="3">
        <f t="shared" si="93"/>
        <v>0</v>
      </c>
      <c r="JQV68" s="3">
        <f t="shared" si="93"/>
        <v>0</v>
      </c>
      <c r="JQW68" s="3">
        <f t="shared" si="93"/>
        <v>0</v>
      </c>
      <c r="JQX68" s="3">
        <f t="shared" si="93"/>
        <v>0</v>
      </c>
      <c r="JQY68" s="3">
        <f t="shared" si="93"/>
        <v>0</v>
      </c>
      <c r="JQZ68" s="3">
        <f t="shared" si="93"/>
        <v>0</v>
      </c>
      <c r="JRA68" s="3">
        <f t="shared" si="93"/>
        <v>0</v>
      </c>
      <c r="JRB68" s="3">
        <f t="shared" si="93"/>
        <v>0</v>
      </c>
      <c r="JRC68" s="3">
        <f t="shared" si="93"/>
        <v>0</v>
      </c>
      <c r="JRD68" s="3">
        <f t="shared" si="93"/>
        <v>0</v>
      </c>
      <c r="JRE68" s="3">
        <f t="shared" si="93"/>
        <v>0</v>
      </c>
      <c r="JRF68" s="3">
        <f t="shared" si="93"/>
        <v>0</v>
      </c>
      <c r="JRG68" s="3">
        <f t="shared" si="93"/>
        <v>0</v>
      </c>
      <c r="JRH68" s="3">
        <f t="shared" si="93"/>
        <v>0</v>
      </c>
      <c r="JRI68" s="3">
        <f t="shared" si="93"/>
        <v>0</v>
      </c>
      <c r="JRJ68" s="3">
        <f t="shared" si="93"/>
        <v>0</v>
      </c>
      <c r="JRK68" s="3">
        <f t="shared" si="93"/>
        <v>0</v>
      </c>
      <c r="JRL68" s="3">
        <f t="shared" si="93"/>
        <v>0</v>
      </c>
      <c r="JRM68" s="3">
        <f t="shared" si="93"/>
        <v>0</v>
      </c>
      <c r="JRN68" s="3">
        <f t="shared" si="93"/>
        <v>0</v>
      </c>
      <c r="JRO68" s="3">
        <f t="shared" si="93"/>
        <v>0</v>
      </c>
      <c r="JRP68" s="3">
        <f t="shared" si="93"/>
        <v>0</v>
      </c>
      <c r="JRQ68" s="3">
        <f t="shared" si="93"/>
        <v>0</v>
      </c>
      <c r="JRR68" s="3">
        <f t="shared" si="93"/>
        <v>0</v>
      </c>
      <c r="JRS68" s="3">
        <f t="shared" si="93"/>
        <v>0</v>
      </c>
      <c r="JRT68" s="3">
        <f t="shared" si="93"/>
        <v>0</v>
      </c>
      <c r="JRU68" s="3">
        <f t="shared" si="93"/>
        <v>0</v>
      </c>
      <c r="JRV68" s="3">
        <f t="shared" si="93"/>
        <v>0</v>
      </c>
      <c r="JRW68" s="3">
        <f t="shared" si="93"/>
        <v>0</v>
      </c>
      <c r="JRX68" s="3">
        <f t="shared" si="93"/>
        <v>0</v>
      </c>
      <c r="JRY68" s="3">
        <f t="shared" si="93"/>
        <v>0</v>
      </c>
      <c r="JRZ68" s="3">
        <f t="shared" si="93"/>
        <v>0</v>
      </c>
      <c r="JSA68" s="3">
        <f t="shared" si="93"/>
        <v>0</v>
      </c>
      <c r="JSB68" s="3">
        <f t="shared" si="93"/>
        <v>0</v>
      </c>
      <c r="JSC68" s="3">
        <f t="shared" si="93"/>
        <v>0</v>
      </c>
      <c r="JSD68" s="3">
        <f t="shared" si="93"/>
        <v>0</v>
      </c>
      <c r="JSE68" s="3">
        <f t="shared" si="93"/>
        <v>0</v>
      </c>
      <c r="JSF68" s="3">
        <f t="shared" si="93"/>
        <v>0</v>
      </c>
      <c r="JSG68" s="3">
        <f t="shared" si="93"/>
        <v>0</v>
      </c>
      <c r="JSH68" s="3">
        <f t="shared" si="93"/>
        <v>0</v>
      </c>
      <c r="JSI68" s="3">
        <f t="shared" si="93"/>
        <v>0</v>
      </c>
      <c r="JSJ68" s="3">
        <f t="shared" si="93"/>
        <v>0</v>
      </c>
      <c r="JSK68" s="3">
        <f t="shared" si="93"/>
        <v>0</v>
      </c>
      <c r="JSL68" s="3">
        <f t="shared" si="93"/>
        <v>0</v>
      </c>
      <c r="JSM68" s="3">
        <f t="shared" si="93"/>
        <v>0</v>
      </c>
      <c r="JSN68" s="3">
        <f t="shared" si="93"/>
        <v>0</v>
      </c>
      <c r="JSO68" s="3">
        <f t="shared" si="93"/>
        <v>0</v>
      </c>
      <c r="JSP68" s="3">
        <f t="shared" si="93"/>
        <v>0</v>
      </c>
      <c r="JSQ68" s="3">
        <f t="shared" si="93"/>
        <v>0</v>
      </c>
      <c r="JSR68" s="3">
        <f t="shared" si="93"/>
        <v>0</v>
      </c>
      <c r="JSS68" s="3">
        <f t="shared" si="93"/>
        <v>0</v>
      </c>
      <c r="JST68" s="3">
        <f t="shared" si="93"/>
        <v>0</v>
      </c>
      <c r="JSU68" s="3">
        <f t="shared" si="93"/>
        <v>0</v>
      </c>
      <c r="JSV68" s="3">
        <f t="shared" ref="JSV68:JVG68" si="94">SUM(JSV60:JSV66)</f>
        <v>0</v>
      </c>
      <c r="JSW68" s="3">
        <f t="shared" si="94"/>
        <v>0</v>
      </c>
      <c r="JSX68" s="3">
        <f t="shared" si="94"/>
        <v>0</v>
      </c>
      <c r="JSY68" s="3">
        <f t="shared" si="94"/>
        <v>0</v>
      </c>
      <c r="JSZ68" s="3">
        <f t="shared" si="94"/>
        <v>0</v>
      </c>
      <c r="JTA68" s="3">
        <f t="shared" si="94"/>
        <v>0</v>
      </c>
      <c r="JTB68" s="3">
        <f t="shared" si="94"/>
        <v>0</v>
      </c>
      <c r="JTC68" s="3">
        <f t="shared" si="94"/>
        <v>0</v>
      </c>
      <c r="JTD68" s="3">
        <f t="shared" si="94"/>
        <v>0</v>
      </c>
      <c r="JTE68" s="3">
        <f t="shared" si="94"/>
        <v>0</v>
      </c>
      <c r="JTF68" s="3">
        <f t="shared" si="94"/>
        <v>0</v>
      </c>
      <c r="JTG68" s="3">
        <f t="shared" si="94"/>
        <v>0</v>
      </c>
      <c r="JTH68" s="3">
        <f t="shared" si="94"/>
        <v>0</v>
      </c>
      <c r="JTI68" s="3">
        <f t="shared" si="94"/>
        <v>0</v>
      </c>
      <c r="JTJ68" s="3">
        <f t="shared" si="94"/>
        <v>0</v>
      </c>
      <c r="JTK68" s="3">
        <f t="shared" si="94"/>
        <v>0</v>
      </c>
      <c r="JTL68" s="3">
        <f t="shared" si="94"/>
        <v>0</v>
      </c>
      <c r="JTM68" s="3">
        <f t="shared" si="94"/>
        <v>0</v>
      </c>
      <c r="JTN68" s="3">
        <f t="shared" si="94"/>
        <v>0</v>
      </c>
      <c r="JTO68" s="3">
        <f t="shared" si="94"/>
        <v>0</v>
      </c>
      <c r="JTP68" s="3">
        <f t="shared" si="94"/>
        <v>0</v>
      </c>
      <c r="JTQ68" s="3">
        <f t="shared" si="94"/>
        <v>0</v>
      </c>
      <c r="JTR68" s="3">
        <f t="shared" si="94"/>
        <v>0</v>
      </c>
      <c r="JTS68" s="3">
        <f t="shared" si="94"/>
        <v>0</v>
      </c>
      <c r="JTT68" s="3">
        <f t="shared" si="94"/>
        <v>0</v>
      </c>
      <c r="JTU68" s="3">
        <f t="shared" si="94"/>
        <v>0</v>
      </c>
      <c r="JTV68" s="3">
        <f t="shared" si="94"/>
        <v>0</v>
      </c>
      <c r="JTW68" s="3">
        <f t="shared" si="94"/>
        <v>0</v>
      </c>
      <c r="JTX68" s="3">
        <f t="shared" si="94"/>
        <v>0</v>
      </c>
      <c r="JTY68" s="3">
        <f t="shared" si="94"/>
        <v>0</v>
      </c>
      <c r="JTZ68" s="3">
        <f t="shared" si="94"/>
        <v>0</v>
      </c>
      <c r="JUA68" s="3">
        <f t="shared" si="94"/>
        <v>0</v>
      </c>
      <c r="JUB68" s="3">
        <f t="shared" si="94"/>
        <v>0</v>
      </c>
      <c r="JUC68" s="3">
        <f t="shared" si="94"/>
        <v>0</v>
      </c>
      <c r="JUD68" s="3">
        <f t="shared" si="94"/>
        <v>0</v>
      </c>
      <c r="JUE68" s="3">
        <f t="shared" si="94"/>
        <v>0</v>
      </c>
      <c r="JUF68" s="3">
        <f t="shared" si="94"/>
        <v>0</v>
      </c>
      <c r="JUG68" s="3">
        <f t="shared" si="94"/>
        <v>0</v>
      </c>
      <c r="JUH68" s="3">
        <f t="shared" si="94"/>
        <v>0</v>
      </c>
      <c r="JUI68" s="3">
        <f t="shared" si="94"/>
        <v>0</v>
      </c>
      <c r="JUJ68" s="3">
        <f t="shared" si="94"/>
        <v>0</v>
      </c>
      <c r="JUK68" s="3">
        <f t="shared" si="94"/>
        <v>0</v>
      </c>
      <c r="JUL68" s="3">
        <f t="shared" si="94"/>
        <v>0</v>
      </c>
      <c r="JUM68" s="3">
        <f t="shared" si="94"/>
        <v>0</v>
      </c>
      <c r="JUN68" s="3">
        <f t="shared" si="94"/>
        <v>0</v>
      </c>
      <c r="JUO68" s="3">
        <f t="shared" si="94"/>
        <v>0</v>
      </c>
      <c r="JUP68" s="3">
        <f t="shared" si="94"/>
        <v>0</v>
      </c>
      <c r="JUQ68" s="3">
        <f t="shared" si="94"/>
        <v>0</v>
      </c>
      <c r="JUR68" s="3">
        <f t="shared" si="94"/>
        <v>0</v>
      </c>
      <c r="JUS68" s="3">
        <f t="shared" si="94"/>
        <v>0</v>
      </c>
      <c r="JUT68" s="3">
        <f t="shared" si="94"/>
        <v>0</v>
      </c>
      <c r="JUU68" s="3">
        <f t="shared" si="94"/>
        <v>0</v>
      </c>
      <c r="JUV68" s="3">
        <f t="shared" si="94"/>
        <v>0</v>
      </c>
      <c r="JUW68" s="3">
        <f t="shared" si="94"/>
        <v>0</v>
      </c>
      <c r="JUX68" s="3">
        <f t="shared" si="94"/>
        <v>0</v>
      </c>
      <c r="JUY68" s="3">
        <f t="shared" si="94"/>
        <v>0</v>
      </c>
      <c r="JUZ68" s="3">
        <f t="shared" si="94"/>
        <v>0</v>
      </c>
      <c r="JVA68" s="3">
        <f t="shared" si="94"/>
        <v>0</v>
      </c>
      <c r="JVB68" s="3">
        <f t="shared" si="94"/>
        <v>0</v>
      </c>
      <c r="JVC68" s="3">
        <f t="shared" si="94"/>
        <v>0</v>
      </c>
      <c r="JVD68" s="3">
        <f t="shared" si="94"/>
        <v>0</v>
      </c>
      <c r="JVE68" s="3">
        <f t="shared" si="94"/>
        <v>0</v>
      </c>
      <c r="JVF68" s="3">
        <f t="shared" si="94"/>
        <v>0</v>
      </c>
      <c r="JVG68" s="3">
        <f t="shared" si="94"/>
        <v>0</v>
      </c>
      <c r="JVH68" s="3">
        <f t="shared" ref="JVH68:JXS68" si="95">SUM(JVH60:JVH66)</f>
        <v>0</v>
      </c>
      <c r="JVI68" s="3">
        <f t="shared" si="95"/>
        <v>0</v>
      </c>
      <c r="JVJ68" s="3">
        <f t="shared" si="95"/>
        <v>0</v>
      </c>
      <c r="JVK68" s="3">
        <f t="shared" si="95"/>
        <v>0</v>
      </c>
      <c r="JVL68" s="3">
        <f t="shared" si="95"/>
        <v>0</v>
      </c>
      <c r="JVM68" s="3">
        <f t="shared" si="95"/>
        <v>0</v>
      </c>
      <c r="JVN68" s="3">
        <f t="shared" si="95"/>
        <v>0</v>
      </c>
      <c r="JVO68" s="3">
        <f t="shared" si="95"/>
        <v>0</v>
      </c>
      <c r="JVP68" s="3">
        <f t="shared" si="95"/>
        <v>0</v>
      </c>
      <c r="JVQ68" s="3">
        <f t="shared" si="95"/>
        <v>0</v>
      </c>
      <c r="JVR68" s="3">
        <f t="shared" si="95"/>
        <v>0</v>
      </c>
      <c r="JVS68" s="3">
        <f t="shared" si="95"/>
        <v>0</v>
      </c>
      <c r="JVT68" s="3">
        <f t="shared" si="95"/>
        <v>0</v>
      </c>
      <c r="JVU68" s="3">
        <f t="shared" si="95"/>
        <v>0</v>
      </c>
      <c r="JVV68" s="3">
        <f t="shared" si="95"/>
        <v>0</v>
      </c>
      <c r="JVW68" s="3">
        <f t="shared" si="95"/>
        <v>0</v>
      </c>
      <c r="JVX68" s="3">
        <f t="shared" si="95"/>
        <v>0</v>
      </c>
      <c r="JVY68" s="3">
        <f t="shared" si="95"/>
        <v>0</v>
      </c>
      <c r="JVZ68" s="3">
        <f t="shared" si="95"/>
        <v>0</v>
      </c>
      <c r="JWA68" s="3">
        <f t="shared" si="95"/>
        <v>0</v>
      </c>
      <c r="JWB68" s="3">
        <f t="shared" si="95"/>
        <v>0</v>
      </c>
      <c r="JWC68" s="3">
        <f t="shared" si="95"/>
        <v>0</v>
      </c>
      <c r="JWD68" s="3">
        <f t="shared" si="95"/>
        <v>0</v>
      </c>
      <c r="JWE68" s="3">
        <f t="shared" si="95"/>
        <v>0</v>
      </c>
      <c r="JWF68" s="3">
        <f t="shared" si="95"/>
        <v>0</v>
      </c>
      <c r="JWG68" s="3">
        <f t="shared" si="95"/>
        <v>0</v>
      </c>
      <c r="JWH68" s="3">
        <f t="shared" si="95"/>
        <v>0</v>
      </c>
      <c r="JWI68" s="3">
        <f t="shared" si="95"/>
        <v>0</v>
      </c>
      <c r="JWJ68" s="3">
        <f t="shared" si="95"/>
        <v>0</v>
      </c>
      <c r="JWK68" s="3">
        <f t="shared" si="95"/>
        <v>0</v>
      </c>
      <c r="JWL68" s="3">
        <f t="shared" si="95"/>
        <v>0</v>
      </c>
      <c r="JWM68" s="3">
        <f t="shared" si="95"/>
        <v>0</v>
      </c>
      <c r="JWN68" s="3">
        <f t="shared" si="95"/>
        <v>0</v>
      </c>
      <c r="JWO68" s="3">
        <f t="shared" si="95"/>
        <v>0</v>
      </c>
      <c r="JWP68" s="3">
        <f t="shared" si="95"/>
        <v>0</v>
      </c>
      <c r="JWQ68" s="3">
        <f t="shared" si="95"/>
        <v>0</v>
      </c>
      <c r="JWR68" s="3">
        <f t="shared" si="95"/>
        <v>0</v>
      </c>
      <c r="JWS68" s="3">
        <f t="shared" si="95"/>
        <v>0</v>
      </c>
      <c r="JWT68" s="3">
        <f t="shared" si="95"/>
        <v>0</v>
      </c>
      <c r="JWU68" s="3">
        <f t="shared" si="95"/>
        <v>0</v>
      </c>
      <c r="JWV68" s="3">
        <f t="shared" si="95"/>
        <v>0</v>
      </c>
      <c r="JWW68" s="3">
        <f t="shared" si="95"/>
        <v>0</v>
      </c>
      <c r="JWX68" s="3">
        <f t="shared" si="95"/>
        <v>0</v>
      </c>
      <c r="JWY68" s="3">
        <f t="shared" si="95"/>
        <v>0</v>
      </c>
      <c r="JWZ68" s="3">
        <f t="shared" si="95"/>
        <v>0</v>
      </c>
      <c r="JXA68" s="3">
        <f t="shared" si="95"/>
        <v>0</v>
      </c>
      <c r="JXB68" s="3">
        <f t="shared" si="95"/>
        <v>0</v>
      </c>
      <c r="JXC68" s="3">
        <f t="shared" si="95"/>
        <v>0</v>
      </c>
      <c r="JXD68" s="3">
        <f t="shared" si="95"/>
        <v>0</v>
      </c>
      <c r="JXE68" s="3">
        <f t="shared" si="95"/>
        <v>0</v>
      </c>
      <c r="JXF68" s="3">
        <f t="shared" si="95"/>
        <v>0</v>
      </c>
      <c r="JXG68" s="3">
        <f t="shared" si="95"/>
        <v>0</v>
      </c>
      <c r="JXH68" s="3">
        <f t="shared" si="95"/>
        <v>0</v>
      </c>
      <c r="JXI68" s="3">
        <f t="shared" si="95"/>
        <v>0</v>
      </c>
      <c r="JXJ68" s="3">
        <f t="shared" si="95"/>
        <v>0</v>
      </c>
      <c r="JXK68" s="3">
        <f t="shared" si="95"/>
        <v>0</v>
      </c>
      <c r="JXL68" s="3">
        <f t="shared" si="95"/>
        <v>0</v>
      </c>
      <c r="JXM68" s="3">
        <f t="shared" si="95"/>
        <v>0</v>
      </c>
      <c r="JXN68" s="3">
        <f t="shared" si="95"/>
        <v>0</v>
      </c>
      <c r="JXO68" s="3">
        <f t="shared" si="95"/>
        <v>0</v>
      </c>
      <c r="JXP68" s="3">
        <f t="shared" si="95"/>
        <v>0</v>
      </c>
      <c r="JXQ68" s="3">
        <f t="shared" si="95"/>
        <v>0</v>
      </c>
      <c r="JXR68" s="3">
        <f t="shared" si="95"/>
        <v>0</v>
      </c>
      <c r="JXS68" s="3">
        <f t="shared" si="95"/>
        <v>0</v>
      </c>
      <c r="JXT68" s="3">
        <f t="shared" ref="JXT68:KAE68" si="96">SUM(JXT60:JXT66)</f>
        <v>0</v>
      </c>
      <c r="JXU68" s="3">
        <f t="shared" si="96"/>
        <v>0</v>
      </c>
      <c r="JXV68" s="3">
        <f t="shared" si="96"/>
        <v>0</v>
      </c>
      <c r="JXW68" s="3">
        <f t="shared" si="96"/>
        <v>0</v>
      </c>
      <c r="JXX68" s="3">
        <f t="shared" si="96"/>
        <v>0</v>
      </c>
      <c r="JXY68" s="3">
        <f t="shared" si="96"/>
        <v>0</v>
      </c>
      <c r="JXZ68" s="3">
        <f t="shared" si="96"/>
        <v>0</v>
      </c>
      <c r="JYA68" s="3">
        <f t="shared" si="96"/>
        <v>0</v>
      </c>
      <c r="JYB68" s="3">
        <f t="shared" si="96"/>
        <v>0</v>
      </c>
      <c r="JYC68" s="3">
        <f t="shared" si="96"/>
        <v>0</v>
      </c>
      <c r="JYD68" s="3">
        <f t="shared" si="96"/>
        <v>0</v>
      </c>
      <c r="JYE68" s="3">
        <f t="shared" si="96"/>
        <v>0</v>
      </c>
      <c r="JYF68" s="3">
        <f t="shared" si="96"/>
        <v>0</v>
      </c>
      <c r="JYG68" s="3">
        <f t="shared" si="96"/>
        <v>0</v>
      </c>
      <c r="JYH68" s="3">
        <f t="shared" si="96"/>
        <v>0</v>
      </c>
      <c r="JYI68" s="3">
        <f t="shared" si="96"/>
        <v>0</v>
      </c>
      <c r="JYJ68" s="3">
        <f t="shared" si="96"/>
        <v>0</v>
      </c>
      <c r="JYK68" s="3">
        <f t="shared" si="96"/>
        <v>0</v>
      </c>
      <c r="JYL68" s="3">
        <f t="shared" si="96"/>
        <v>0</v>
      </c>
      <c r="JYM68" s="3">
        <f t="shared" si="96"/>
        <v>0</v>
      </c>
      <c r="JYN68" s="3">
        <f t="shared" si="96"/>
        <v>0</v>
      </c>
      <c r="JYO68" s="3">
        <f t="shared" si="96"/>
        <v>0</v>
      </c>
      <c r="JYP68" s="3">
        <f t="shared" si="96"/>
        <v>0</v>
      </c>
      <c r="JYQ68" s="3">
        <f t="shared" si="96"/>
        <v>0</v>
      </c>
      <c r="JYR68" s="3">
        <f t="shared" si="96"/>
        <v>0</v>
      </c>
      <c r="JYS68" s="3">
        <f t="shared" si="96"/>
        <v>0</v>
      </c>
      <c r="JYT68" s="3">
        <f t="shared" si="96"/>
        <v>0</v>
      </c>
      <c r="JYU68" s="3">
        <f t="shared" si="96"/>
        <v>0</v>
      </c>
      <c r="JYV68" s="3">
        <f t="shared" si="96"/>
        <v>0</v>
      </c>
      <c r="JYW68" s="3">
        <f t="shared" si="96"/>
        <v>0</v>
      </c>
      <c r="JYX68" s="3">
        <f t="shared" si="96"/>
        <v>0</v>
      </c>
      <c r="JYY68" s="3">
        <f t="shared" si="96"/>
        <v>0</v>
      </c>
      <c r="JYZ68" s="3">
        <f t="shared" si="96"/>
        <v>0</v>
      </c>
      <c r="JZA68" s="3">
        <f t="shared" si="96"/>
        <v>0</v>
      </c>
      <c r="JZB68" s="3">
        <f t="shared" si="96"/>
        <v>0</v>
      </c>
      <c r="JZC68" s="3">
        <f t="shared" si="96"/>
        <v>0</v>
      </c>
      <c r="JZD68" s="3">
        <f t="shared" si="96"/>
        <v>0</v>
      </c>
      <c r="JZE68" s="3">
        <f t="shared" si="96"/>
        <v>0</v>
      </c>
      <c r="JZF68" s="3">
        <f t="shared" si="96"/>
        <v>0</v>
      </c>
      <c r="JZG68" s="3">
        <f t="shared" si="96"/>
        <v>0</v>
      </c>
      <c r="JZH68" s="3">
        <f t="shared" si="96"/>
        <v>0</v>
      </c>
      <c r="JZI68" s="3">
        <f t="shared" si="96"/>
        <v>0</v>
      </c>
      <c r="JZJ68" s="3">
        <f t="shared" si="96"/>
        <v>0</v>
      </c>
      <c r="JZK68" s="3">
        <f t="shared" si="96"/>
        <v>0</v>
      </c>
      <c r="JZL68" s="3">
        <f t="shared" si="96"/>
        <v>0</v>
      </c>
      <c r="JZM68" s="3">
        <f t="shared" si="96"/>
        <v>0</v>
      </c>
      <c r="JZN68" s="3">
        <f t="shared" si="96"/>
        <v>0</v>
      </c>
      <c r="JZO68" s="3">
        <f t="shared" si="96"/>
        <v>0</v>
      </c>
      <c r="JZP68" s="3">
        <f t="shared" si="96"/>
        <v>0</v>
      </c>
      <c r="JZQ68" s="3">
        <f t="shared" si="96"/>
        <v>0</v>
      </c>
      <c r="JZR68" s="3">
        <f t="shared" si="96"/>
        <v>0</v>
      </c>
      <c r="JZS68" s="3">
        <f t="shared" si="96"/>
        <v>0</v>
      </c>
      <c r="JZT68" s="3">
        <f t="shared" si="96"/>
        <v>0</v>
      </c>
      <c r="JZU68" s="3">
        <f t="shared" si="96"/>
        <v>0</v>
      </c>
      <c r="JZV68" s="3">
        <f t="shared" si="96"/>
        <v>0</v>
      </c>
      <c r="JZW68" s="3">
        <f t="shared" si="96"/>
        <v>0</v>
      </c>
      <c r="JZX68" s="3">
        <f t="shared" si="96"/>
        <v>0</v>
      </c>
      <c r="JZY68" s="3">
        <f t="shared" si="96"/>
        <v>0</v>
      </c>
      <c r="JZZ68" s="3">
        <f t="shared" si="96"/>
        <v>0</v>
      </c>
      <c r="KAA68" s="3">
        <f t="shared" si="96"/>
        <v>0</v>
      </c>
      <c r="KAB68" s="3">
        <f t="shared" si="96"/>
        <v>0</v>
      </c>
      <c r="KAC68" s="3">
        <f t="shared" si="96"/>
        <v>0</v>
      </c>
      <c r="KAD68" s="3">
        <f t="shared" si="96"/>
        <v>0</v>
      </c>
      <c r="KAE68" s="3">
        <f t="shared" si="96"/>
        <v>0</v>
      </c>
      <c r="KAF68" s="3">
        <f t="shared" ref="KAF68:KCQ68" si="97">SUM(KAF60:KAF66)</f>
        <v>0</v>
      </c>
      <c r="KAG68" s="3">
        <f t="shared" si="97"/>
        <v>0</v>
      </c>
      <c r="KAH68" s="3">
        <f t="shared" si="97"/>
        <v>0</v>
      </c>
      <c r="KAI68" s="3">
        <f t="shared" si="97"/>
        <v>0</v>
      </c>
      <c r="KAJ68" s="3">
        <f t="shared" si="97"/>
        <v>0</v>
      </c>
      <c r="KAK68" s="3">
        <f t="shared" si="97"/>
        <v>0</v>
      </c>
      <c r="KAL68" s="3">
        <f t="shared" si="97"/>
        <v>0</v>
      </c>
      <c r="KAM68" s="3">
        <f t="shared" si="97"/>
        <v>0</v>
      </c>
      <c r="KAN68" s="3">
        <f t="shared" si="97"/>
        <v>0</v>
      </c>
      <c r="KAO68" s="3">
        <f t="shared" si="97"/>
        <v>0</v>
      </c>
      <c r="KAP68" s="3">
        <f t="shared" si="97"/>
        <v>0</v>
      </c>
      <c r="KAQ68" s="3">
        <f t="shared" si="97"/>
        <v>0</v>
      </c>
      <c r="KAR68" s="3">
        <f t="shared" si="97"/>
        <v>0</v>
      </c>
      <c r="KAS68" s="3">
        <f t="shared" si="97"/>
        <v>0</v>
      </c>
      <c r="KAT68" s="3">
        <f t="shared" si="97"/>
        <v>0</v>
      </c>
      <c r="KAU68" s="3">
        <f t="shared" si="97"/>
        <v>0</v>
      </c>
      <c r="KAV68" s="3">
        <f t="shared" si="97"/>
        <v>0</v>
      </c>
      <c r="KAW68" s="3">
        <f t="shared" si="97"/>
        <v>0</v>
      </c>
      <c r="KAX68" s="3">
        <f t="shared" si="97"/>
        <v>0</v>
      </c>
      <c r="KAY68" s="3">
        <f t="shared" si="97"/>
        <v>0</v>
      </c>
      <c r="KAZ68" s="3">
        <f t="shared" si="97"/>
        <v>0</v>
      </c>
      <c r="KBA68" s="3">
        <f t="shared" si="97"/>
        <v>0</v>
      </c>
      <c r="KBB68" s="3">
        <f t="shared" si="97"/>
        <v>0</v>
      </c>
      <c r="KBC68" s="3">
        <f t="shared" si="97"/>
        <v>0</v>
      </c>
      <c r="KBD68" s="3">
        <f t="shared" si="97"/>
        <v>0</v>
      </c>
      <c r="KBE68" s="3">
        <f t="shared" si="97"/>
        <v>0</v>
      </c>
      <c r="KBF68" s="3">
        <f t="shared" si="97"/>
        <v>0</v>
      </c>
      <c r="KBG68" s="3">
        <f t="shared" si="97"/>
        <v>0</v>
      </c>
      <c r="KBH68" s="3">
        <f t="shared" si="97"/>
        <v>0</v>
      </c>
      <c r="KBI68" s="3">
        <f t="shared" si="97"/>
        <v>0</v>
      </c>
      <c r="KBJ68" s="3">
        <f t="shared" si="97"/>
        <v>0</v>
      </c>
      <c r="KBK68" s="3">
        <f t="shared" si="97"/>
        <v>0</v>
      </c>
      <c r="KBL68" s="3">
        <f t="shared" si="97"/>
        <v>0</v>
      </c>
      <c r="KBM68" s="3">
        <f t="shared" si="97"/>
        <v>0</v>
      </c>
      <c r="KBN68" s="3">
        <f t="shared" si="97"/>
        <v>0</v>
      </c>
      <c r="KBO68" s="3">
        <f t="shared" si="97"/>
        <v>0</v>
      </c>
      <c r="KBP68" s="3">
        <f t="shared" si="97"/>
        <v>0</v>
      </c>
      <c r="KBQ68" s="3">
        <f t="shared" si="97"/>
        <v>0</v>
      </c>
      <c r="KBR68" s="3">
        <f t="shared" si="97"/>
        <v>0</v>
      </c>
      <c r="KBS68" s="3">
        <f t="shared" si="97"/>
        <v>0</v>
      </c>
      <c r="KBT68" s="3">
        <f t="shared" si="97"/>
        <v>0</v>
      </c>
      <c r="KBU68" s="3">
        <f t="shared" si="97"/>
        <v>0</v>
      </c>
      <c r="KBV68" s="3">
        <f t="shared" si="97"/>
        <v>0</v>
      </c>
      <c r="KBW68" s="3">
        <f t="shared" si="97"/>
        <v>0</v>
      </c>
      <c r="KBX68" s="3">
        <f t="shared" si="97"/>
        <v>0</v>
      </c>
      <c r="KBY68" s="3">
        <f t="shared" si="97"/>
        <v>0</v>
      </c>
      <c r="KBZ68" s="3">
        <f t="shared" si="97"/>
        <v>0</v>
      </c>
      <c r="KCA68" s="3">
        <f t="shared" si="97"/>
        <v>0</v>
      </c>
      <c r="KCB68" s="3">
        <f t="shared" si="97"/>
        <v>0</v>
      </c>
      <c r="KCC68" s="3">
        <f t="shared" si="97"/>
        <v>0</v>
      </c>
      <c r="KCD68" s="3">
        <f t="shared" si="97"/>
        <v>0</v>
      </c>
      <c r="KCE68" s="3">
        <f t="shared" si="97"/>
        <v>0</v>
      </c>
      <c r="KCF68" s="3">
        <f t="shared" si="97"/>
        <v>0</v>
      </c>
      <c r="KCG68" s="3">
        <f t="shared" si="97"/>
        <v>0</v>
      </c>
      <c r="KCH68" s="3">
        <f t="shared" si="97"/>
        <v>0</v>
      </c>
      <c r="KCI68" s="3">
        <f t="shared" si="97"/>
        <v>0</v>
      </c>
      <c r="KCJ68" s="3">
        <f t="shared" si="97"/>
        <v>0</v>
      </c>
      <c r="KCK68" s="3">
        <f t="shared" si="97"/>
        <v>0</v>
      </c>
      <c r="KCL68" s="3">
        <f t="shared" si="97"/>
        <v>0</v>
      </c>
      <c r="KCM68" s="3">
        <f t="shared" si="97"/>
        <v>0</v>
      </c>
      <c r="KCN68" s="3">
        <f t="shared" si="97"/>
        <v>0</v>
      </c>
      <c r="KCO68" s="3">
        <f t="shared" si="97"/>
        <v>0</v>
      </c>
      <c r="KCP68" s="3">
        <f t="shared" si="97"/>
        <v>0</v>
      </c>
      <c r="KCQ68" s="3">
        <f t="shared" si="97"/>
        <v>0</v>
      </c>
      <c r="KCR68" s="3">
        <f t="shared" ref="KCR68:KFC68" si="98">SUM(KCR60:KCR66)</f>
        <v>0</v>
      </c>
      <c r="KCS68" s="3">
        <f t="shared" si="98"/>
        <v>0</v>
      </c>
      <c r="KCT68" s="3">
        <f t="shared" si="98"/>
        <v>0</v>
      </c>
      <c r="KCU68" s="3">
        <f t="shared" si="98"/>
        <v>0</v>
      </c>
      <c r="KCV68" s="3">
        <f t="shared" si="98"/>
        <v>0</v>
      </c>
      <c r="KCW68" s="3">
        <f t="shared" si="98"/>
        <v>0</v>
      </c>
      <c r="KCX68" s="3">
        <f t="shared" si="98"/>
        <v>0</v>
      </c>
      <c r="KCY68" s="3">
        <f t="shared" si="98"/>
        <v>0</v>
      </c>
      <c r="KCZ68" s="3">
        <f t="shared" si="98"/>
        <v>0</v>
      </c>
      <c r="KDA68" s="3">
        <f t="shared" si="98"/>
        <v>0</v>
      </c>
      <c r="KDB68" s="3">
        <f t="shared" si="98"/>
        <v>0</v>
      </c>
      <c r="KDC68" s="3">
        <f t="shared" si="98"/>
        <v>0</v>
      </c>
      <c r="KDD68" s="3">
        <f t="shared" si="98"/>
        <v>0</v>
      </c>
      <c r="KDE68" s="3">
        <f t="shared" si="98"/>
        <v>0</v>
      </c>
      <c r="KDF68" s="3">
        <f t="shared" si="98"/>
        <v>0</v>
      </c>
      <c r="KDG68" s="3">
        <f t="shared" si="98"/>
        <v>0</v>
      </c>
      <c r="KDH68" s="3">
        <f t="shared" si="98"/>
        <v>0</v>
      </c>
      <c r="KDI68" s="3">
        <f t="shared" si="98"/>
        <v>0</v>
      </c>
      <c r="KDJ68" s="3">
        <f t="shared" si="98"/>
        <v>0</v>
      </c>
      <c r="KDK68" s="3">
        <f t="shared" si="98"/>
        <v>0</v>
      </c>
      <c r="KDL68" s="3">
        <f t="shared" si="98"/>
        <v>0</v>
      </c>
      <c r="KDM68" s="3">
        <f t="shared" si="98"/>
        <v>0</v>
      </c>
      <c r="KDN68" s="3">
        <f t="shared" si="98"/>
        <v>0</v>
      </c>
      <c r="KDO68" s="3">
        <f t="shared" si="98"/>
        <v>0</v>
      </c>
      <c r="KDP68" s="3">
        <f t="shared" si="98"/>
        <v>0</v>
      </c>
      <c r="KDQ68" s="3">
        <f t="shared" si="98"/>
        <v>0</v>
      </c>
      <c r="KDR68" s="3">
        <f t="shared" si="98"/>
        <v>0</v>
      </c>
      <c r="KDS68" s="3">
        <f t="shared" si="98"/>
        <v>0</v>
      </c>
      <c r="KDT68" s="3">
        <f t="shared" si="98"/>
        <v>0</v>
      </c>
      <c r="KDU68" s="3">
        <f t="shared" si="98"/>
        <v>0</v>
      </c>
      <c r="KDV68" s="3">
        <f t="shared" si="98"/>
        <v>0</v>
      </c>
      <c r="KDW68" s="3">
        <f t="shared" si="98"/>
        <v>0</v>
      </c>
      <c r="KDX68" s="3">
        <f t="shared" si="98"/>
        <v>0</v>
      </c>
      <c r="KDY68" s="3">
        <f t="shared" si="98"/>
        <v>0</v>
      </c>
      <c r="KDZ68" s="3">
        <f t="shared" si="98"/>
        <v>0</v>
      </c>
      <c r="KEA68" s="3">
        <f t="shared" si="98"/>
        <v>0</v>
      </c>
      <c r="KEB68" s="3">
        <f t="shared" si="98"/>
        <v>0</v>
      </c>
      <c r="KEC68" s="3">
        <f t="shared" si="98"/>
        <v>0</v>
      </c>
      <c r="KED68" s="3">
        <f t="shared" si="98"/>
        <v>0</v>
      </c>
      <c r="KEE68" s="3">
        <f t="shared" si="98"/>
        <v>0</v>
      </c>
      <c r="KEF68" s="3">
        <f t="shared" si="98"/>
        <v>0</v>
      </c>
      <c r="KEG68" s="3">
        <f t="shared" si="98"/>
        <v>0</v>
      </c>
      <c r="KEH68" s="3">
        <f t="shared" si="98"/>
        <v>0</v>
      </c>
      <c r="KEI68" s="3">
        <f t="shared" si="98"/>
        <v>0</v>
      </c>
      <c r="KEJ68" s="3">
        <f t="shared" si="98"/>
        <v>0</v>
      </c>
      <c r="KEK68" s="3">
        <f t="shared" si="98"/>
        <v>0</v>
      </c>
      <c r="KEL68" s="3">
        <f t="shared" si="98"/>
        <v>0</v>
      </c>
      <c r="KEM68" s="3">
        <f t="shared" si="98"/>
        <v>0</v>
      </c>
      <c r="KEN68" s="3">
        <f t="shared" si="98"/>
        <v>0</v>
      </c>
      <c r="KEO68" s="3">
        <f t="shared" si="98"/>
        <v>0</v>
      </c>
      <c r="KEP68" s="3">
        <f t="shared" si="98"/>
        <v>0</v>
      </c>
      <c r="KEQ68" s="3">
        <f t="shared" si="98"/>
        <v>0</v>
      </c>
      <c r="KER68" s="3">
        <f t="shared" si="98"/>
        <v>0</v>
      </c>
      <c r="KES68" s="3">
        <f t="shared" si="98"/>
        <v>0</v>
      </c>
      <c r="KET68" s="3">
        <f t="shared" si="98"/>
        <v>0</v>
      </c>
      <c r="KEU68" s="3">
        <f t="shared" si="98"/>
        <v>0</v>
      </c>
      <c r="KEV68" s="3">
        <f t="shared" si="98"/>
        <v>0</v>
      </c>
      <c r="KEW68" s="3">
        <f t="shared" si="98"/>
        <v>0</v>
      </c>
      <c r="KEX68" s="3">
        <f t="shared" si="98"/>
        <v>0</v>
      </c>
      <c r="KEY68" s="3">
        <f t="shared" si="98"/>
        <v>0</v>
      </c>
      <c r="KEZ68" s="3">
        <f t="shared" si="98"/>
        <v>0</v>
      </c>
      <c r="KFA68" s="3">
        <f t="shared" si="98"/>
        <v>0</v>
      </c>
      <c r="KFB68" s="3">
        <f t="shared" si="98"/>
        <v>0</v>
      </c>
      <c r="KFC68" s="3">
        <f t="shared" si="98"/>
        <v>0</v>
      </c>
      <c r="KFD68" s="3">
        <f t="shared" ref="KFD68:KHO68" si="99">SUM(KFD60:KFD66)</f>
        <v>0</v>
      </c>
      <c r="KFE68" s="3">
        <f t="shared" si="99"/>
        <v>0</v>
      </c>
      <c r="KFF68" s="3">
        <f t="shared" si="99"/>
        <v>0</v>
      </c>
      <c r="KFG68" s="3">
        <f t="shared" si="99"/>
        <v>0</v>
      </c>
      <c r="KFH68" s="3">
        <f t="shared" si="99"/>
        <v>0</v>
      </c>
      <c r="KFI68" s="3">
        <f t="shared" si="99"/>
        <v>0</v>
      </c>
      <c r="KFJ68" s="3">
        <f t="shared" si="99"/>
        <v>0</v>
      </c>
      <c r="KFK68" s="3">
        <f t="shared" si="99"/>
        <v>0</v>
      </c>
      <c r="KFL68" s="3">
        <f t="shared" si="99"/>
        <v>0</v>
      </c>
      <c r="KFM68" s="3">
        <f t="shared" si="99"/>
        <v>0</v>
      </c>
      <c r="KFN68" s="3">
        <f t="shared" si="99"/>
        <v>0</v>
      </c>
      <c r="KFO68" s="3">
        <f t="shared" si="99"/>
        <v>0</v>
      </c>
      <c r="KFP68" s="3">
        <f t="shared" si="99"/>
        <v>0</v>
      </c>
      <c r="KFQ68" s="3">
        <f t="shared" si="99"/>
        <v>0</v>
      </c>
      <c r="KFR68" s="3">
        <f t="shared" si="99"/>
        <v>0</v>
      </c>
      <c r="KFS68" s="3">
        <f t="shared" si="99"/>
        <v>0</v>
      </c>
      <c r="KFT68" s="3">
        <f t="shared" si="99"/>
        <v>0</v>
      </c>
      <c r="KFU68" s="3">
        <f t="shared" si="99"/>
        <v>0</v>
      </c>
      <c r="KFV68" s="3">
        <f t="shared" si="99"/>
        <v>0</v>
      </c>
      <c r="KFW68" s="3">
        <f t="shared" si="99"/>
        <v>0</v>
      </c>
      <c r="KFX68" s="3">
        <f t="shared" si="99"/>
        <v>0</v>
      </c>
      <c r="KFY68" s="3">
        <f t="shared" si="99"/>
        <v>0</v>
      </c>
      <c r="KFZ68" s="3">
        <f t="shared" si="99"/>
        <v>0</v>
      </c>
      <c r="KGA68" s="3">
        <f t="shared" si="99"/>
        <v>0</v>
      </c>
      <c r="KGB68" s="3">
        <f t="shared" si="99"/>
        <v>0</v>
      </c>
      <c r="KGC68" s="3">
        <f t="shared" si="99"/>
        <v>0</v>
      </c>
      <c r="KGD68" s="3">
        <f t="shared" si="99"/>
        <v>0</v>
      </c>
      <c r="KGE68" s="3">
        <f t="shared" si="99"/>
        <v>0</v>
      </c>
      <c r="KGF68" s="3">
        <f t="shared" si="99"/>
        <v>0</v>
      </c>
      <c r="KGG68" s="3">
        <f t="shared" si="99"/>
        <v>0</v>
      </c>
      <c r="KGH68" s="3">
        <f t="shared" si="99"/>
        <v>0</v>
      </c>
      <c r="KGI68" s="3">
        <f t="shared" si="99"/>
        <v>0</v>
      </c>
      <c r="KGJ68" s="3">
        <f t="shared" si="99"/>
        <v>0</v>
      </c>
      <c r="KGK68" s="3">
        <f t="shared" si="99"/>
        <v>0</v>
      </c>
      <c r="KGL68" s="3">
        <f t="shared" si="99"/>
        <v>0</v>
      </c>
      <c r="KGM68" s="3">
        <f t="shared" si="99"/>
        <v>0</v>
      </c>
      <c r="KGN68" s="3">
        <f t="shared" si="99"/>
        <v>0</v>
      </c>
      <c r="KGO68" s="3">
        <f t="shared" si="99"/>
        <v>0</v>
      </c>
      <c r="KGP68" s="3">
        <f t="shared" si="99"/>
        <v>0</v>
      </c>
      <c r="KGQ68" s="3">
        <f t="shared" si="99"/>
        <v>0</v>
      </c>
      <c r="KGR68" s="3">
        <f t="shared" si="99"/>
        <v>0</v>
      </c>
      <c r="KGS68" s="3">
        <f t="shared" si="99"/>
        <v>0</v>
      </c>
      <c r="KGT68" s="3">
        <f t="shared" si="99"/>
        <v>0</v>
      </c>
      <c r="KGU68" s="3">
        <f t="shared" si="99"/>
        <v>0</v>
      </c>
      <c r="KGV68" s="3">
        <f t="shared" si="99"/>
        <v>0</v>
      </c>
      <c r="KGW68" s="3">
        <f t="shared" si="99"/>
        <v>0</v>
      </c>
      <c r="KGX68" s="3">
        <f t="shared" si="99"/>
        <v>0</v>
      </c>
      <c r="KGY68" s="3">
        <f t="shared" si="99"/>
        <v>0</v>
      </c>
      <c r="KGZ68" s="3">
        <f t="shared" si="99"/>
        <v>0</v>
      </c>
      <c r="KHA68" s="3">
        <f t="shared" si="99"/>
        <v>0</v>
      </c>
      <c r="KHB68" s="3">
        <f t="shared" si="99"/>
        <v>0</v>
      </c>
      <c r="KHC68" s="3">
        <f t="shared" si="99"/>
        <v>0</v>
      </c>
      <c r="KHD68" s="3">
        <f t="shared" si="99"/>
        <v>0</v>
      </c>
      <c r="KHE68" s="3">
        <f t="shared" si="99"/>
        <v>0</v>
      </c>
      <c r="KHF68" s="3">
        <f t="shared" si="99"/>
        <v>0</v>
      </c>
      <c r="KHG68" s="3">
        <f t="shared" si="99"/>
        <v>0</v>
      </c>
      <c r="KHH68" s="3">
        <f t="shared" si="99"/>
        <v>0</v>
      </c>
      <c r="KHI68" s="3">
        <f t="shared" si="99"/>
        <v>0</v>
      </c>
      <c r="KHJ68" s="3">
        <f t="shared" si="99"/>
        <v>0</v>
      </c>
      <c r="KHK68" s="3">
        <f t="shared" si="99"/>
        <v>0</v>
      </c>
      <c r="KHL68" s="3">
        <f t="shared" si="99"/>
        <v>0</v>
      </c>
      <c r="KHM68" s="3">
        <f t="shared" si="99"/>
        <v>0</v>
      </c>
      <c r="KHN68" s="3">
        <f t="shared" si="99"/>
        <v>0</v>
      </c>
      <c r="KHO68" s="3">
        <f t="shared" si="99"/>
        <v>0</v>
      </c>
      <c r="KHP68" s="3">
        <f t="shared" ref="KHP68:KKA68" si="100">SUM(KHP60:KHP66)</f>
        <v>0</v>
      </c>
      <c r="KHQ68" s="3">
        <f t="shared" si="100"/>
        <v>0</v>
      </c>
      <c r="KHR68" s="3">
        <f t="shared" si="100"/>
        <v>0</v>
      </c>
      <c r="KHS68" s="3">
        <f t="shared" si="100"/>
        <v>0</v>
      </c>
      <c r="KHT68" s="3">
        <f t="shared" si="100"/>
        <v>0</v>
      </c>
      <c r="KHU68" s="3">
        <f t="shared" si="100"/>
        <v>0</v>
      </c>
      <c r="KHV68" s="3">
        <f t="shared" si="100"/>
        <v>0</v>
      </c>
      <c r="KHW68" s="3">
        <f t="shared" si="100"/>
        <v>0</v>
      </c>
      <c r="KHX68" s="3">
        <f t="shared" si="100"/>
        <v>0</v>
      </c>
      <c r="KHY68" s="3">
        <f t="shared" si="100"/>
        <v>0</v>
      </c>
      <c r="KHZ68" s="3">
        <f t="shared" si="100"/>
        <v>0</v>
      </c>
      <c r="KIA68" s="3">
        <f t="shared" si="100"/>
        <v>0</v>
      </c>
      <c r="KIB68" s="3">
        <f t="shared" si="100"/>
        <v>0</v>
      </c>
      <c r="KIC68" s="3">
        <f t="shared" si="100"/>
        <v>0</v>
      </c>
      <c r="KID68" s="3">
        <f t="shared" si="100"/>
        <v>0</v>
      </c>
      <c r="KIE68" s="3">
        <f t="shared" si="100"/>
        <v>0</v>
      </c>
      <c r="KIF68" s="3">
        <f t="shared" si="100"/>
        <v>0</v>
      </c>
      <c r="KIG68" s="3">
        <f t="shared" si="100"/>
        <v>0</v>
      </c>
      <c r="KIH68" s="3">
        <f t="shared" si="100"/>
        <v>0</v>
      </c>
      <c r="KII68" s="3">
        <f t="shared" si="100"/>
        <v>0</v>
      </c>
      <c r="KIJ68" s="3">
        <f t="shared" si="100"/>
        <v>0</v>
      </c>
      <c r="KIK68" s="3">
        <f t="shared" si="100"/>
        <v>0</v>
      </c>
      <c r="KIL68" s="3">
        <f t="shared" si="100"/>
        <v>0</v>
      </c>
      <c r="KIM68" s="3">
        <f t="shared" si="100"/>
        <v>0</v>
      </c>
      <c r="KIN68" s="3">
        <f t="shared" si="100"/>
        <v>0</v>
      </c>
      <c r="KIO68" s="3">
        <f t="shared" si="100"/>
        <v>0</v>
      </c>
      <c r="KIP68" s="3">
        <f t="shared" si="100"/>
        <v>0</v>
      </c>
      <c r="KIQ68" s="3">
        <f t="shared" si="100"/>
        <v>0</v>
      </c>
      <c r="KIR68" s="3">
        <f t="shared" si="100"/>
        <v>0</v>
      </c>
      <c r="KIS68" s="3">
        <f t="shared" si="100"/>
        <v>0</v>
      </c>
      <c r="KIT68" s="3">
        <f t="shared" si="100"/>
        <v>0</v>
      </c>
      <c r="KIU68" s="3">
        <f t="shared" si="100"/>
        <v>0</v>
      </c>
      <c r="KIV68" s="3">
        <f t="shared" si="100"/>
        <v>0</v>
      </c>
      <c r="KIW68" s="3">
        <f t="shared" si="100"/>
        <v>0</v>
      </c>
      <c r="KIX68" s="3">
        <f t="shared" si="100"/>
        <v>0</v>
      </c>
      <c r="KIY68" s="3">
        <f t="shared" si="100"/>
        <v>0</v>
      </c>
      <c r="KIZ68" s="3">
        <f t="shared" si="100"/>
        <v>0</v>
      </c>
      <c r="KJA68" s="3">
        <f t="shared" si="100"/>
        <v>0</v>
      </c>
      <c r="KJB68" s="3">
        <f t="shared" si="100"/>
        <v>0</v>
      </c>
      <c r="KJC68" s="3">
        <f t="shared" si="100"/>
        <v>0</v>
      </c>
      <c r="KJD68" s="3">
        <f t="shared" si="100"/>
        <v>0</v>
      </c>
      <c r="KJE68" s="3">
        <f t="shared" si="100"/>
        <v>0</v>
      </c>
      <c r="KJF68" s="3">
        <f t="shared" si="100"/>
        <v>0</v>
      </c>
      <c r="KJG68" s="3">
        <f t="shared" si="100"/>
        <v>0</v>
      </c>
      <c r="KJH68" s="3">
        <f t="shared" si="100"/>
        <v>0</v>
      </c>
      <c r="KJI68" s="3">
        <f t="shared" si="100"/>
        <v>0</v>
      </c>
      <c r="KJJ68" s="3">
        <f t="shared" si="100"/>
        <v>0</v>
      </c>
      <c r="KJK68" s="3">
        <f t="shared" si="100"/>
        <v>0</v>
      </c>
      <c r="KJL68" s="3">
        <f t="shared" si="100"/>
        <v>0</v>
      </c>
      <c r="KJM68" s="3">
        <f t="shared" si="100"/>
        <v>0</v>
      </c>
      <c r="KJN68" s="3">
        <f t="shared" si="100"/>
        <v>0</v>
      </c>
      <c r="KJO68" s="3">
        <f t="shared" si="100"/>
        <v>0</v>
      </c>
      <c r="KJP68" s="3">
        <f t="shared" si="100"/>
        <v>0</v>
      </c>
      <c r="KJQ68" s="3">
        <f t="shared" si="100"/>
        <v>0</v>
      </c>
      <c r="KJR68" s="3">
        <f t="shared" si="100"/>
        <v>0</v>
      </c>
      <c r="KJS68" s="3">
        <f t="shared" si="100"/>
        <v>0</v>
      </c>
      <c r="KJT68" s="3">
        <f t="shared" si="100"/>
        <v>0</v>
      </c>
      <c r="KJU68" s="3">
        <f t="shared" si="100"/>
        <v>0</v>
      </c>
      <c r="KJV68" s="3">
        <f t="shared" si="100"/>
        <v>0</v>
      </c>
      <c r="KJW68" s="3">
        <f t="shared" si="100"/>
        <v>0</v>
      </c>
      <c r="KJX68" s="3">
        <f t="shared" si="100"/>
        <v>0</v>
      </c>
      <c r="KJY68" s="3">
        <f t="shared" si="100"/>
        <v>0</v>
      </c>
      <c r="KJZ68" s="3">
        <f t="shared" si="100"/>
        <v>0</v>
      </c>
      <c r="KKA68" s="3">
        <f t="shared" si="100"/>
        <v>0</v>
      </c>
      <c r="KKB68" s="3">
        <f t="shared" ref="KKB68:KMM68" si="101">SUM(KKB60:KKB66)</f>
        <v>0</v>
      </c>
      <c r="KKC68" s="3">
        <f t="shared" si="101"/>
        <v>0</v>
      </c>
      <c r="KKD68" s="3">
        <f t="shared" si="101"/>
        <v>0</v>
      </c>
      <c r="KKE68" s="3">
        <f t="shared" si="101"/>
        <v>0</v>
      </c>
      <c r="KKF68" s="3">
        <f t="shared" si="101"/>
        <v>0</v>
      </c>
      <c r="KKG68" s="3">
        <f t="shared" si="101"/>
        <v>0</v>
      </c>
      <c r="KKH68" s="3">
        <f t="shared" si="101"/>
        <v>0</v>
      </c>
      <c r="KKI68" s="3">
        <f t="shared" si="101"/>
        <v>0</v>
      </c>
      <c r="KKJ68" s="3">
        <f t="shared" si="101"/>
        <v>0</v>
      </c>
      <c r="KKK68" s="3">
        <f t="shared" si="101"/>
        <v>0</v>
      </c>
      <c r="KKL68" s="3">
        <f t="shared" si="101"/>
        <v>0</v>
      </c>
      <c r="KKM68" s="3">
        <f t="shared" si="101"/>
        <v>0</v>
      </c>
      <c r="KKN68" s="3">
        <f t="shared" si="101"/>
        <v>0</v>
      </c>
      <c r="KKO68" s="3">
        <f t="shared" si="101"/>
        <v>0</v>
      </c>
      <c r="KKP68" s="3">
        <f t="shared" si="101"/>
        <v>0</v>
      </c>
      <c r="KKQ68" s="3">
        <f t="shared" si="101"/>
        <v>0</v>
      </c>
      <c r="KKR68" s="3">
        <f t="shared" si="101"/>
        <v>0</v>
      </c>
      <c r="KKS68" s="3">
        <f t="shared" si="101"/>
        <v>0</v>
      </c>
      <c r="KKT68" s="3">
        <f t="shared" si="101"/>
        <v>0</v>
      </c>
      <c r="KKU68" s="3">
        <f t="shared" si="101"/>
        <v>0</v>
      </c>
      <c r="KKV68" s="3">
        <f t="shared" si="101"/>
        <v>0</v>
      </c>
      <c r="KKW68" s="3">
        <f t="shared" si="101"/>
        <v>0</v>
      </c>
      <c r="KKX68" s="3">
        <f t="shared" si="101"/>
        <v>0</v>
      </c>
      <c r="KKY68" s="3">
        <f t="shared" si="101"/>
        <v>0</v>
      </c>
      <c r="KKZ68" s="3">
        <f t="shared" si="101"/>
        <v>0</v>
      </c>
      <c r="KLA68" s="3">
        <f t="shared" si="101"/>
        <v>0</v>
      </c>
      <c r="KLB68" s="3">
        <f t="shared" si="101"/>
        <v>0</v>
      </c>
      <c r="KLC68" s="3">
        <f t="shared" si="101"/>
        <v>0</v>
      </c>
      <c r="KLD68" s="3">
        <f t="shared" si="101"/>
        <v>0</v>
      </c>
      <c r="KLE68" s="3">
        <f t="shared" si="101"/>
        <v>0</v>
      </c>
      <c r="KLF68" s="3">
        <f t="shared" si="101"/>
        <v>0</v>
      </c>
      <c r="KLG68" s="3">
        <f t="shared" si="101"/>
        <v>0</v>
      </c>
      <c r="KLH68" s="3">
        <f t="shared" si="101"/>
        <v>0</v>
      </c>
      <c r="KLI68" s="3">
        <f t="shared" si="101"/>
        <v>0</v>
      </c>
      <c r="KLJ68" s="3">
        <f t="shared" si="101"/>
        <v>0</v>
      </c>
      <c r="KLK68" s="3">
        <f t="shared" si="101"/>
        <v>0</v>
      </c>
      <c r="KLL68" s="3">
        <f t="shared" si="101"/>
        <v>0</v>
      </c>
      <c r="KLM68" s="3">
        <f t="shared" si="101"/>
        <v>0</v>
      </c>
      <c r="KLN68" s="3">
        <f t="shared" si="101"/>
        <v>0</v>
      </c>
      <c r="KLO68" s="3">
        <f t="shared" si="101"/>
        <v>0</v>
      </c>
      <c r="KLP68" s="3">
        <f t="shared" si="101"/>
        <v>0</v>
      </c>
      <c r="KLQ68" s="3">
        <f t="shared" si="101"/>
        <v>0</v>
      </c>
      <c r="KLR68" s="3">
        <f t="shared" si="101"/>
        <v>0</v>
      </c>
      <c r="KLS68" s="3">
        <f t="shared" si="101"/>
        <v>0</v>
      </c>
      <c r="KLT68" s="3">
        <f t="shared" si="101"/>
        <v>0</v>
      </c>
      <c r="KLU68" s="3">
        <f t="shared" si="101"/>
        <v>0</v>
      </c>
      <c r="KLV68" s="3">
        <f t="shared" si="101"/>
        <v>0</v>
      </c>
      <c r="KLW68" s="3">
        <f t="shared" si="101"/>
        <v>0</v>
      </c>
      <c r="KLX68" s="3">
        <f t="shared" si="101"/>
        <v>0</v>
      </c>
      <c r="KLY68" s="3">
        <f t="shared" si="101"/>
        <v>0</v>
      </c>
      <c r="KLZ68" s="3">
        <f t="shared" si="101"/>
        <v>0</v>
      </c>
      <c r="KMA68" s="3">
        <f t="shared" si="101"/>
        <v>0</v>
      </c>
      <c r="KMB68" s="3">
        <f t="shared" si="101"/>
        <v>0</v>
      </c>
      <c r="KMC68" s="3">
        <f t="shared" si="101"/>
        <v>0</v>
      </c>
      <c r="KMD68" s="3">
        <f t="shared" si="101"/>
        <v>0</v>
      </c>
      <c r="KME68" s="3">
        <f t="shared" si="101"/>
        <v>0</v>
      </c>
      <c r="KMF68" s="3">
        <f t="shared" si="101"/>
        <v>0</v>
      </c>
      <c r="KMG68" s="3">
        <f t="shared" si="101"/>
        <v>0</v>
      </c>
      <c r="KMH68" s="3">
        <f t="shared" si="101"/>
        <v>0</v>
      </c>
      <c r="KMI68" s="3">
        <f t="shared" si="101"/>
        <v>0</v>
      </c>
      <c r="KMJ68" s="3">
        <f t="shared" si="101"/>
        <v>0</v>
      </c>
      <c r="KMK68" s="3">
        <f t="shared" si="101"/>
        <v>0</v>
      </c>
      <c r="KML68" s="3">
        <f t="shared" si="101"/>
        <v>0</v>
      </c>
      <c r="KMM68" s="3">
        <f t="shared" si="101"/>
        <v>0</v>
      </c>
      <c r="KMN68" s="3">
        <f t="shared" ref="KMN68:KOY68" si="102">SUM(KMN60:KMN66)</f>
        <v>0</v>
      </c>
      <c r="KMO68" s="3">
        <f t="shared" si="102"/>
        <v>0</v>
      </c>
      <c r="KMP68" s="3">
        <f t="shared" si="102"/>
        <v>0</v>
      </c>
      <c r="KMQ68" s="3">
        <f t="shared" si="102"/>
        <v>0</v>
      </c>
      <c r="KMR68" s="3">
        <f t="shared" si="102"/>
        <v>0</v>
      </c>
      <c r="KMS68" s="3">
        <f t="shared" si="102"/>
        <v>0</v>
      </c>
      <c r="KMT68" s="3">
        <f t="shared" si="102"/>
        <v>0</v>
      </c>
      <c r="KMU68" s="3">
        <f t="shared" si="102"/>
        <v>0</v>
      </c>
      <c r="KMV68" s="3">
        <f t="shared" si="102"/>
        <v>0</v>
      </c>
      <c r="KMW68" s="3">
        <f t="shared" si="102"/>
        <v>0</v>
      </c>
      <c r="KMX68" s="3">
        <f t="shared" si="102"/>
        <v>0</v>
      </c>
      <c r="KMY68" s="3">
        <f t="shared" si="102"/>
        <v>0</v>
      </c>
      <c r="KMZ68" s="3">
        <f t="shared" si="102"/>
        <v>0</v>
      </c>
      <c r="KNA68" s="3">
        <f t="shared" si="102"/>
        <v>0</v>
      </c>
      <c r="KNB68" s="3">
        <f t="shared" si="102"/>
        <v>0</v>
      </c>
      <c r="KNC68" s="3">
        <f t="shared" si="102"/>
        <v>0</v>
      </c>
      <c r="KND68" s="3">
        <f t="shared" si="102"/>
        <v>0</v>
      </c>
      <c r="KNE68" s="3">
        <f t="shared" si="102"/>
        <v>0</v>
      </c>
      <c r="KNF68" s="3">
        <f t="shared" si="102"/>
        <v>0</v>
      </c>
      <c r="KNG68" s="3">
        <f t="shared" si="102"/>
        <v>0</v>
      </c>
      <c r="KNH68" s="3">
        <f t="shared" si="102"/>
        <v>0</v>
      </c>
      <c r="KNI68" s="3">
        <f t="shared" si="102"/>
        <v>0</v>
      </c>
      <c r="KNJ68" s="3">
        <f t="shared" si="102"/>
        <v>0</v>
      </c>
      <c r="KNK68" s="3">
        <f t="shared" si="102"/>
        <v>0</v>
      </c>
      <c r="KNL68" s="3">
        <f t="shared" si="102"/>
        <v>0</v>
      </c>
      <c r="KNM68" s="3">
        <f t="shared" si="102"/>
        <v>0</v>
      </c>
      <c r="KNN68" s="3">
        <f t="shared" si="102"/>
        <v>0</v>
      </c>
      <c r="KNO68" s="3">
        <f t="shared" si="102"/>
        <v>0</v>
      </c>
      <c r="KNP68" s="3">
        <f t="shared" si="102"/>
        <v>0</v>
      </c>
      <c r="KNQ68" s="3">
        <f t="shared" si="102"/>
        <v>0</v>
      </c>
      <c r="KNR68" s="3">
        <f t="shared" si="102"/>
        <v>0</v>
      </c>
      <c r="KNS68" s="3">
        <f t="shared" si="102"/>
        <v>0</v>
      </c>
      <c r="KNT68" s="3">
        <f t="shared" si="102"/>
        <v>0</v>
      </c>
      <c r="KNU68" s="3">
        <f t="shared" si="102"/>
        <v>0</v>
      </c>
      <c r="KNV68" s="3">
        <f t="shared" si="102"/>
        <v>0</v>
      </c>
      <c r="KNW68" s="3">
        <f t="shared" si="102"/>
        <v>0</v>
      </c>
      <c r="KNX68" s="3">
        <f t="shared" si="102"/>
        <v>0</v>
      </c>
      <c r="KNY68" s="3">
        <f t="shared" si="102"/>
        <v>0</v>
      </c>
      <c r="KNZ68" s="3">
        <f t="shared" si="102"/>
        <v>0</v>
      </c>
      <c r="KOA68" s="3">
        <f t="shared" si="102"/>
        <v>0</v>
      </c>
      <c r="KOB68" s="3">
        <f t="shared" si="102"/>
        <v>0</v>
      </c>
      <c r="KOC68" s="3">
        <f t="shared" si="102"/>
        <v>0</v>
      </c>
      <c r="KOD68" s="3">
        <f t="shared" si="102"/>
        <v>0</v>
      </c>
      <c r="KOE68" s="3">
        <f t="shared" si="102"/>
        <v>0</v>
      </c>
      <c r="KOF68" s="3">
        <f t="shared" si="102"/>
        <v>0</v>
      </c>
      <c r="KOG68" s="3">
        <f t="shared" si="102"/>
        <v>0</v>
      </c>
      <c r="KOH68" s="3">
        <f t="shared" si="102"/>
        <v>0</v>
      </c>
      <c r="KOI68" s="3">
        <f t="shared" si="102"/>
        <v>0</v>
      </c>
      <c r="KOJ68" s="3">
        <f t="shared" si="102"/>
        <v>0</v>
      </c>
      <c r="KOK68" s="3">
        <f t="shared" si="102"/>
        <v>0</v>
      </c>
      <c r="KOL68" s="3">
        <f t="shared" si="102"/>
        <v>0</v>
      </c>
      <c r="KOM68" s="3">
        <f t="shared" si="102"/>
        <v>0</v>
      </c>
      <c r="KON68" s="3">
        <f t="shared" si="102"/>
        <v>0</v>
      </c>
      <c r="KOO68" s="3">
        <f t="shared" si="102"/>
        <v>0</v>
      </c>
      <c r="KOP68" s="3">
        <f t="shared" si="102"/>
        <v>0</v>
      </c>
      <c r="KOQ68" s="3">
        <f t="shared" si="102"/>
        <v>0</v>
      </c>
      <c r="KOR68" s="3">
        <f t="shared" si="102"/>
        <v>0</v>
      </c>
      <c r="KOS68" s="3">
        <f t="shared" si="102"/>
        <v>0</v>
      </c>
      <c r="KOT68" s="3">
        <f t="shared" si="102"/>
        <v>0</v>
      </c>
      <c r="KOU68" s="3">
        <f t="shared" si="102"/>
        <v>0</v>
      </c>
      <c r="KOV68" s="3">
        <f t="shared" si="102"/>
        <v>0</v>
      </c>
      <c r="KOW68" s="3">
        <f t="shared" si="102"/>
        <v>0</v>
      </c>
      <c r="KOX68" s="3">
        <f t="shared" si="102"/>
        <v>0</v>
      </c>
      <c r="KOY68" s="3">
        <f t="shared" si="102"/>
        <v>0</v>
      </c>
      <c r="KOZ68" s="3">
        <f t="shared" ref="KOZ68:KRK68" si="103">SUM(KOZ60:KOZ66)</f>
        <v>0</v>
      </c>
      <c r="KPA68" s="3">
        <f t="shared" si="103"/>
        <v>0</v>
      </c>
      <c r="KPB68" s="3">
        <f t="shared" si="103"/>
        <v>0</v>
      </c>
      <c r="KPC68" s="3">
        <f t="shared" si="103"/>
        <v>0</v>
      </c>
      <c r="KPD68" s="3">
        <f t="shared" si="103"/>
        <v>0</v>
      </c>
      <c r="KPE68" s="3">
        <f t="shared" si="103"/>
        <v>0</v>
      </c>
      <c r="KPF68" s="3">
        <f t="shared" si="103"/>
        <v>0</v>
      </c>
      <c r="KPG68" s="3">
        <f t="shared" si="103"/>
        <v>0</v>
      </c>
      <c r="KPH68" s="3">
        <f t="shared" si="103"/>
        <v>0</v>
      </c>
      <c r="KPI68" s="3">
        <f t="shared" si="103"/>
        <v>0</v>
      </c>
      <c r="KPJ68" s="3">
        <f t="shared" si="103"/>
        <v>0</v>
      </c>
      <c r="KPK68" s="3">
        <f t="shared" si="103"/>
        <v>0</v>
      </c>
      <c r="KPL68" s="3">
        <f t="shared" si="103"/>
        <v>0</v>
      </c>
      <c r="KPM68" s="3">
        <f t="shared" si="103"/>
        <v>0</v>
      </c>
      <c r="KPN68" s="3">
        <f t="shared" si="103"/>
        <v>0</v>
      </c>
      <c r="KPO68" s="3">
        <f t="shared" si="103"/>
        <v>0</v>
      </c>
      <c r="KPP68" s="3">
        <f t="shared" si="103"/>
        <v>0</v>
      </c>
      <c r="KPQ68" s="3">
        <f t="shared" si="103"/>
        <v>0</v>
      </c>
      <c r="KPR68" s="3">
        <f t="shared" si="103"/>
        <v>0</v>
      </c>
      <c r="KPS68" s="3">
        <f t="shared" si="103"/>
        <v>0</v>
      </c>
      <c r="KPT68" s="3">
        <f t="shared" si="103"/>
        <v>0</v>
      </c>
      <c r="KPU68" s="3">
        <f t="shared" si="103"/>
        <v>0</v>
      </c>
      <c r="KPV68" s="3">
        <f t="shared" si="103"/>
        <v>0</v>
      </c>
      <c r="KPW68" s="3">
        <f t="shared" si="103"/>
        <v>0</v>
      </c>
      <c r="KPX68" s="3">
        <f t="shared" si="103"/>
        <v>0</v>
      </c>
      <c r="KPY68" s="3">
        <f t="shared" si="103"/>
        <v>0</v>
      </c>
      <c r="KPZ68" s="3">
        <f t="shared" si="103"/>
        <v>0</v>
      </c>
      <c r="KQA68" s="3">
        <f t="shared" si="103"/>
        <v>0</v>
      </c>
      <c r="KQB68" s="3">
        <f t="shared" si="103"/>
        <v>0</v>
      </c>
      <c r="KQC68" s="3">
        <f t="shared" si="103"/>
        <v>0</v>
      </c>
      <c r="KQD68" s="3">
        <f t="shared" si="103"/>
        <v>0</v>
      </c>
      <c r="KQE68" s="3">
        <f t="shared" si="103"/>
        <v>0</v>
      </c>
      <c r="KQF68" s="3">
        <f t="shared" si="103"/>
        <v>0</v>
      </c>
      <c r="KQG68" s="3">
        <f t="shared" si="103"/>
        <v>0</v>
      </c>
      <c r="KQH68" s="3">
        <f t="shared" si="103"/>
        <v>0</v>
      </c>
      <c r="KQI68" s="3">
        <f t="shared" si="103"/>
        <v>0</v>
      </c>
      <c r="KQJ68" s="3">
        <f t="shared" si="103"/>
        <v>0</v>
      </c>
      <c r="KQK68" s="3">
        <f t="shared" si="103"/>
        <v>0</v>
      </c>
      <c r="KQL68" s="3">
        <f t="shared" si="103"/>
        <v>0</v>
      </c>
      <c r="KQM68" s="3">
        <f t="shared" si="103"/>
        <v>0</v>
      </c>
      <c r="KQN68" s="3">
        <f t="shared" si="103"/>
        <v>0</v>
      </c>
      <c r="KQO68" s="3">
        <f t="shared" si="103"/>
        <v>0</v>
      </c>
      <c r="KQP68" s="3">
        <f t="shared" si="103"/>
        <v>0</v>
      </c>
      <c r="KQQ68" s="3">
        <f t="shared" si="103"/>
        <v>0</v>
      </c>
      <c r="KQR68" s="3">
        <f t="shared" si="103"/>
        <v>0</v>
      </c>
      <c r="KQS68" s="3">
        <f t="shared" si="103"/>
        <v>0</v>
      </c>
      <c r="KQT68" s="3">
        <f t="shared" si="103"/>
        <v>0</v>
      </c>
      <c r="KQU68" s="3">
        <f t="shared" si="103"/>
        <v>0</v>
      </c>
      <c r="KQV68" s="3">
        <f t="shared" si="103"/>
        <v>0</v>
      </c>
      <c r="KQW68" s="3">
        <f t="shared" si="103"/>
        <v>0</v>
      </c>
      <c r="KQX68" s="3">
        <f t="shared" si="103"/>
        <v>0</v>
      </c>
      <c r="KQY68" s="3">
        <f t="shared" si="103"/>
        <v>0</v>
      </c>
      <c r="KQZ68" s="3">
        <f t="shared" si="103"/>
        <v>0</v>
      </c>
      <c r="KRA68" s="3">
        <f t="shared" si="103"/>
        <v>0</v>
      </c>
      <c r="KRB68" s="3">
        <f t="shared" si="103"/>
        <v>0</v>
      </c>
      <c r="KRC68" s="3">
        <f t="shared" si="103"/>
        <v>0</v>
      </c>
      <c r="KRD68" s="3">
        <f t="shared" si="103"/>
        <v>0</v>
      </c>
      <c r="KRE68" s="3">
        <f t="shared" si="103"/>
        <v>0</v>
      </c>
      <c r="KRF68" s="3">
        <f t="shared" si="103"/>
        <v>0</v>
      </c>
      <c r="KRG68" s="3">
        <f t="shared" si="103"/>
        <v>0</v>
      </c>
      <c r="KRH68" s="3">
        <f t="shared" si="103"/>
        <v>0</v>
      </c>
      <c r="KRI68" s="3">
        <f t="shared" si="103"/>
        <v>0</v>
      </c>
      <c r="KRJ68" s="3">
        <f t="shared" si="103"/>
        <v>0</v>
      </c>
      <c r="KRK68" s="3">
        <f t="shared" si="103"/>
        <v>0</v>
      </c>
      <c r="KRL68" s="3">
        <f t="shared" ref="KRL68:KTW68" si="104">SUM(KRL60:KRL66)</f>
        <v>0</v>
      </c>
      <c r="KRM68" s="3">
        <f t="shared" si="104"/>
        <v>0</v>
      </c>
      <c r="KRN68" s="3">
        <f t="shared" si="104"/>
        <v>0</v>
      </c>
      <c r="KRO68" s="3">
        <f t="shared" si="104"/>
        <v>0</v>
      </c>
      <c r="KRP68" s="3">
        <f t="shared" si="104"/>
        <v>0</v>
      </c>
      <c r="KRQ68" s="3">
        <f t="shared" si="104"/>
        <v>0</v>
      </c>
      <c r="KRR68" s="3">
        <f t="shared" si="104"/>
        <v>0</v>
      </c>
      <c r="KRS68" s="3">
        <f t="shared" si="104"/>
        <v>0</v>
      </c>
      <c r="KRT68" s="3">
        <f t="shared" si="104"/>
        <v>0</v>
      </c>
      <c r="KRU68" s="3">
        <f t="shared" si="104"/>
        <v>0</v>
      </c>
      <c r="KRV68" s="3">
        <f t="shared" si="104"/>
        <v>0</v>
      </c>
      <c r="KRW68" s="3">
        <f t="shared" si="104"/>
        <v>0</v>
      </c>
      <c r="KRX68" s="3">
        <f t="shared" si="104"/>
        <v>0</v>
      </c>
      <c r="KRY68" s="3">
        <f t="shared" si="104"/>
        <v>0</v>
      </c>
      <c r="KRZ68" s="3">
        <f t="shared" si="104"/>
        <v>0</v>
      </c>
      <c r="KSA68" s="3">
        <f t="shared" si="104"/>
        <v>0</v>
      </c>
      <c r="KSB68" s="3">
        <f t="shared" si="104"/>
        <v>0</v>
      </c>
      <c r="KSC68" s="3">
        <f t="shared" si="104"/>
        <v>0</v>
      </c>
      <c r="KSD68" s="3">
        <f t="shared" si="104"/>
        <v>0</v>
      </c>
      <c r="KSE68" s="3">
        <f t="shared" si="104"/>
        <v>0</v>
      </c>
      <c r="KSF68" s="3">
        <f t="shared" si="104"/>
        <v>0</v>
      </c>
      <c r="KSG68" s="3">
        <f t="shared" si="104"/>
        <v>0</v>
      </c>
      <c r="KSH68" s="3">
        <f t="shared" si="104"/>
        <v>0</v>
      </c>
      <c r="KSI68" s="3">
        <f t="shared" si="104"/>
        <v>0</v>
      </c>
      <c r="KSJ68" s="3">
        <f t="shared" si="104"/>
        <v>0</v>
      </c>
      <c r="KSK68" s="3">
        <f t="shared" si="104"/>
        <v>0</v>
      </c>
      <c r="KSL68" s="3">
        <f t="shared" si="104"/>
        <v>0</v>
      </c>
      <c r="KSM68" s="3">
        <f t="shared" si="104"/>
        <v>0</v>
      </c>
      <c r="KSN68" s="3">
        <f t="shared" si="104"/>
        <v>0</v>
      </c>
      <c r="KSO68" s="3">
        <f t="shared" si="104"/>
        <v>0</v>
      </c>
      <c r="KSP68" s="3">
        <f t="shared" si="104"/>
        <v>0</v>
      </c>
      <c r="KSQ68" s="3">
        <f t="shared" si="104"/>
        <v>0</v>
      </c>
      <c r="KSR68" s="3">
        <f t="shared" si="104"/>
        <v>0</v>
      </c>
      <c r="KSS68" s="3">
        <f t="shared" si="104"/>
        <v>0</v>
      </c>
      <c r="KST68" s="3">
        <f t="shared" si="104"/>
        <v>0</v>
      </c>
      <c r="KSU68" s="3">
        <f t="shared" si="104"/>
        <v>0</v>
      </c>
      <c r="KSV68" s="3">
        <f t="shared" si="104"/>
        <v>0</v>
      </c>
      <c r="KSW68" s="3">
        <f t="shared" si="104"/>
        <v>0</v>
      </c>
      <c r="KSX68" s="3">
        <f t="shared" si="104"/>
        <v>0</v>
      </c>
      <c r="KSY68" s="3">
        <f t="shared" si="104"/>
        <v>0</v>
      </c>
      <c r="KSZ68" s="3">
        <f t="shared" si="104"/>
        <v>0</v>
      </c>
      <c r="KTA68" s="3">
        <f t="shared" si="104"/>
        <v>0</v>
      </c>
      <c r="KTB68" s="3">
        <f t="shared" si="104"/>
        <v>0</v>
      </c>
      <c r="KTC68" s="3">
        <f t="shared" si="104"/>
        <v>0</v>
      </c>
      <c r="KTD68" s="3">
        <f t="shared" si="104"/>
        <v>0</v>
      </c>
      <c r="KTE68" s="3">
        <f t="shared" si="104"/>
        <v>0</v>
      </c>
      <c r="KTF68" s="3">
        <f t="shared" si="104"/>
        <v>0</v>
      </c>
      <c r="KTG68" s="3">
        <f t="shared" si="104"/>
        <v>0</v>
      </c>
      <c r="KTH68" s="3">
        <f t="shared" si="104"/>
        <v>0</v>
      </c>
      <c r="KTI68" s="3">
        <f t="shared" si="104"/>
        <v>0</v>
      </c>
      <c r="KTJ68" s="3">
        <f t="shared" si="104"/>
        <v>0</v>
      </c>
      <c r="KTK68" s="3">
        <f t="shared" si="104"/>
        <v>0</v>
      </c>
      <c r="KTL68" s="3">
        <f t="shared" si="104"/>
        <v>0</v>
      </c>
      <c r="KTM68" s="3">
        <f t="shared" si="104"/>
        <v>0</v>
      </c>
      <c r="KTN68" s="3">
        <f t="shared" si="104"/>
        <v>0</v>
      </c>
      <c r="KTO68" s="3">
        <f t="shared" si="104"/>
        <v>0</v>
      </c>
      <c r="KTP68" s="3">
        <f t="shared" si="104"/>
        <v>0</v>
      </c>
      <c r="KTQ68" s="3">
        <f t="shared" si="104"/>
        <v>0</v>
      </c>
      <c r="KTR68" s="3">
        <f t="shared" si="104"/>
        <v>0</v>
      </c>
      <c r="KTS68" s="3">
        <f t="shared" si="104"/>
        <v>0</v>
      </c>
      <c r="KTT68" s="3">
        <f t="shared" si="104"/>
        <v>0</v>
      </c>
      <c r="KTU68" s="3">
        <f t="shared" si="104"/>
        <v>0</v>
      </c>
      <c r="KTV68" s="3">
        <f t="shared" si="104"/>
        <v>0</v>
      </c>
      <c r="KTW68" s="3">
        <f t="shared" si="104"/>
        <v>0</v>
      </c>
      <c r="KTX68" s="3">
        <f t="shared" ref="KTX68:KWI68" si="105">SUM(KTX60:KTX66)</f>
        <v>0</v>
      </c>
      <c r="KTY68" s="3">
        <f t="shared" si="105"/>
        <v>0</v>
      </c>
      <c r="KTZ68" s="3">
        <f t="shared" si="105"/>
        <v>0</v>
      </c>
      <c r="KUA68" s="3">
        <f t="shared" si="105"/>
        <v>0</v>
      </c>
      <c r="KUB68" s="3">
        <f t="shared" si="105"/>
        <v>0</v>
      </c>
      <c r="KUC68" s="3">
        <f t="shared" si="105"/>
        <v>0</v>
      </c>
      <c r="KUD68" s="3">
        <f t="shared" si="105"/>
        <v>0</v>
      </c>
      <c r="KUE68" s="3">
        <f t="shared" si="105"/>
        <v>0</v>
      </c>
      <c r="KUF68" s="3">
        <f t="shared" si="105"/>
        <v>0</v>
      </c>
      <c r="KUG68" s="3">
        <f t="shared" si="105"/>
        <v>0</v>
      </c>
      <c r="KUH68" s="3">
        <f t="shared" si="105"/>
        <v>0</v>
      </c>
      <c r="KUI68" s="3">
        <f t="shared" si="105"/>
        <v>0</v>
      </c>
      <c r="KUJ68" s="3">
        <f t="shared" si="105"/>
        <v>0</v>
      </c>
      <c r="KUK68" s="3">
        <f t="shared" si="105"/>
        <v>0</v>
      </c>
      <c r="KUL68" s="3">
        <f t="shared" si="105"/>
        <v>0</v>
      </c>
      <c r="KUM68" s="3">
        <f t="shared" si="105"/>
        <v>0</v>
      </c>
      <c r="KUN68" s="3">
        <f t="shared" si="105"/>
        <v>0</v>
      </c>
      <c r="KUO68" s="3">
        <f t="shared" si="105"/>
        <v>0</v>
      </c>
      <c r="KUP68" s="3">
        <f t="shared" si="105"/>
        <v>0</v>
      </c>
      <c r="KUQ68" s="3">
        <f t="shared" si="105"/>
        <v>0</v>
      </c>
      <c r="KUR68" s="3">
        <f t="shared" si="105"/>
        <v>0</v>
      </c>
      <c r="KUS68" s="3">
        <f t="shared" si="105"/>
        <v>0</v>
      </c>
      <c r="KUT68" s="3">
        <f t="shared" si="105"/>
        <v>0</v>
      </c>
      <c r="KUU68" s="3">
        <f t="shared" si="105"/>
        <v>0</v>
      </c>
      <c r="KUV68" s="3">
        <f t="shared" si="105"/>
        <v>0</v>
      </c>
      <c r="KUW68" s="3">
        <f t="shared" si="105"/>
        <v>0</v>
      </c>
      <c r="KUX68" s="3">
        <f t="shared" si="105"/>
        <v>0</v>
      </c>
      <c r="KUY68" s="3">
        <f t="shared" si="105"/>
        <v>0</v>
      </c>
      <c r="KUZ68" s="3">
        <f t="shared" si="105"/>
        <v>0</v>
      </c>
      <c r="KVA68" s="3">
        <f t="shared" si="105"/>
        <v>0</v>
      </c>
      <c r="KVB68" s="3">
        <f t="shared" si="105"/>
        <v>0</v>
      </c>
      <c r="KVC68" s="3">
        <f t="shared" si="105"/>
        <v>0</v>
      </c>
      <c r="KVD68" s="3">
        <f t="shared" si="105"/>
        <v>0</v>
      </c>
      <c r="KVE68" s="3">
        <f t="shared" si="105"/>
        <v>0</v>
      </c>
      <c r="KVF68" s="3">
        <f t="shared" si="105"/>
        <v>0</v>
      </c>
      <c r="KVG68" s="3">
        <f t="shared" si="105"/>
        <v>0</v>
      </c>
      <c r="KVH68" s="3">
        <f t="shared" si="105"/>
        <v>0</v>
      </c>
      <c r="KVI68" s="3">
        <f t="shared" si="105"/>
        <v>0</v>
      </c>
      <c r="KVJ68" s="3">
        <f t="shared" si="105"/>
        <v>0</v>
      </c>
      <c r="KVK68" s="3">
        <f t="shared" si="105"/>
        <v>0</v>
      </c>
      <c r="KVL68" s="3">
        <f t="shared" si="105"/>
        <v>0</v>
      </c>
      <c r="KVM68" s="3">
        <f t="shared" si="105"/>
        <v>0</v>
      </c>
      <c r="KVN68" s="3">
        <f t="shared" si="105"/>
        <v>0</v>
      </c>
      <c r="KVO68" s="3">
        <f t="shared" si="105"/>
        <v>0</v>
      </c>
      <c r="KVP68" s="3">
        <f t="shared" si="105"/>
        <v>0</v>
      </c>
      <c r="KVQ68" s="3">
        <f t="shared" si="105"/>
        <v>0</v>
      </c>
      <c r="KVR68" s="3">
        <f t="shared" si="105"/>
        <v>0</v>
      </c>
      <c r="KVS68" s="3">
        <f t="shared" si="105"/>
        <v>0</v>
      </c>
      <c r="KVT68" s="3">
        <f t="shared" si="105"/>
        <v>0</v>
      </c>
      <c r="KVU68" s="3">
        <f t="shared" si="105"/>
        <v>0</v>
      </c>
      <c r="KVV68" s="3">
        <f t="shared" si="105"/>
        <v>0</v>
      </c>
      <c r="KVW68" s="3">
        <f t="shared" si="105"/>
        <v>0</v>
      </c>
      <c r="KVX68" s="3">
        <f t="shared" si="105"/>
        <v>0</v>
      </c>
      <c r="KVY68" s="3">
        <f t="shared" si="105"/>
        <v>0</v>
      </c>
      <c r="KVZ68" s="3">
        <f t="shared" si="105"/>
        <v>0</v>
      </c>
      <c r="KWA68" s="3">
        <f t="shared" si="105"/>
        <v>0</v>
      </c>
      <c r="KWB68" s="3">
        <f t="shared" si="105"/>
        <v>0</v>
      </c>
      <c r="KWC68" s="3">
        <f t="shared" si="105"/>
        <v>0</v>
      </c>
      <c r="KWD68" s="3">
        <f t="shared" si="105"/>
        <v>0</v>
      </c>
      <c r="KWE68" s="3">
        <f t="shared" si="105"/>
        <v>0</v>
      </c>
      <c r="KWF68" s="3">
        <f t="shared" si="105"/>
        <v>0</v>
      </c>
      <c r="KWG68" s="3">
        <f t="shared" si="105"/>
        <v>0</v>
      </c>
      <c r="KWH68" s="3">
        <f t="shared" si="105"/>
        <v>0</v>
      </c>
      <c r="KWI68" s="3">
        <f t="shared" si="105"/>
        <v>0</v>
      </c>
      <c r="KWJ68" s="3">
        <f t="shared" ref="KWJ68:KYU68" si="106">SUM(KWJ60:KWJ66)</f>
        <v>0</v>
      </c>
      <c r="KWK68" s="3">
        <f t="shared" si="106"/>
        <v>0</v>
      </c>
      <c r="KWL68" s="3">
        <f t="shared" si="106"/>
        <v>0</v>
      </c>
      <c r="KWM68" s="3">
        <f t="shared" si="106"/>
        <v>0</v>
      </c>
      <c r="KWN68" s="3">
        <f t="shared" si="106"/>
        <v>0</v>
      </c>
      <c r="KWO68" s="3">
        <f t="shared" si="106"/>
        <v>0</v>
      </c>
      <c r="KWP68" s="3">
        <f t="shared" si="106"/>
        <v>0</v>
      </c>
      <c r="KWQ68" s="3">
        <f t="shared" si="106"/>
        <v>0</v>
      </c>
      <c r="KWR68" s="3">
        <f t="shared" si="106"/>
        <v>0</v>
      </c>
      <c r="KWS68" s="3">
        <f t="shared" si="106"/>
        <v>0</v>
      </c>
      <c r="KWT68" s="3">
        <f t="shared" si="106"/>
        <v>0</v>
      </c>
      <c r="KWU68" s="3">
        <f t="shared" si="106"/>
        <v>0</v>
      </c>
      <c r="KWV68" s="3">
        <f t="shared" si="106"/>
        <v>0</v>
      </c>
      <c r="KWW68" s="3">
        <f t="shared" si="106"/>
        <v>0</v>
      </c>
      <c r="KWX68" s="3">
        <f t="shared" si="106"/>
        <v>0</v>
      </c>
      <c r="KWY68" s="3">
        <f t="shared" si="106"/>
        <v>0</v>
      </c>
      <c r="KWZ68" s="3">
        <f t="shared" si="106"/>
        <v>0</v>
      </c>
      <c r="KXA68" s="3">
        <f t="shared" si="106"/>
        <v>0</v>
      </c>
      <c r="KXB68" s="3">
        <f t="shared" si="106"/>
        <v>0</v>
      </c>
      <c r="KXC68" s="3">
        <f t="shared" si="106"/>
        <v>0</v>
      </c>
      <c r="KXD68" s="3">
        <f t="shared" si="106"/>
        <v>0</v>
      </c>
      <c r="KXE68" s="3">
        <f t="shared" si="106"/>
        <v>0</v>
      </c>
      <c r="KXF68" s="3">
        <f t="shared" si="106"/>
        <v>0</v>
      </c>
      <c r="KXG68" s="3">
        <f t="shared" si="106"/>
        <v>0</v>
      </c>
      <c r="KXH68" s="3">
        <f t="shared" si="106"/>
        <v>0</v>
      </c>
      <c r="KXI68" s="3">
        <f t="shared" si="106"/>
        <v>0</v>
      </c>
      <c r="KXJ68" s="3">
        <f t="shared" si="106"/>
        <v>0</v>
      </c>
      <c r="KXK68" s="3">
        <f t="shared" si="106"/>
        <v>0</v>
      </c>
      <c r="KXL68" s="3">
        <f t="shared" si="106"/>
        <v>0</v>
      </c>
      <c r="KXM68" s="3">
        <f t="shared" si="106"/>
        <v>0</v>
      </c>
      <c r="KXN68" s="3">
        <f t="shared" si="106"/>
        <v>0</v>
      </c>
      <c r="KXO68" s="3">
        <f t="shared" si="106"/>
        <v>0</v>
      </c>
      <c r="KXP68" s="3">
        <f t="shared" si="106"/>
        <v>0</v>
      </c>
      <c r="KXQ68" s="3">
        <f t="shared" si="106"/>
        <v>0</v>
      </c>
      <c r="KXR68" s="3">
        <f t="shared" si="106"/>
        <v>0</v>
      </c>
      <c r="KXS68" s="3">
        <f t="shared" si="106"/>
        <v>0</v>
      </c>
      <c r="KXT68" s="3">
        <f t="shared" si="106"/>
        <v>0</v>
      </c>
      <c r="KXU68" s="3">
        <f t="shared" si="106"/>
        <v>0</v>
      </c>
      <c r="KXV68" s="3">
        <f t="shared" si="106"/>
        <v>0</v>
      </c>
      <c r="KXW68" s="3">
        <f t="shared" si="106"/>
        <v>0</v>
      </c>
      <c r="KXX68" s="3">
        <f t="shared" si="106"/>
        <v>0</v>
      </c>
      <c r="KXY68" s="3">
        <f t="shared" si="106"/>
        <v>0</v>
      </c>
      <c r="KXZ68" s="3">
        <f t="shared" si="106"/>
        <v>0</v>
      </c>
      <c r="KYA68" s="3">
        <f t="shared" si="106"/>
        <v>0</v>
      </c>
      <c r="KYB68" s="3">
        <f t="shared" si="106"/>
        <v>0</v>
      </c>
      <c r="KYC68" s="3">
        <f t="shared" si="106"/>
        <v>0</v>
      </c>
      <c r="KYD68" s="3">
        <f t="shared" si="106"/>
        <v>0</v>
      </c>
      <c r="KYE68" s="3">
        <f t="shared" si="106"/>
        <v>0</v>
      </c>
      <c r="KYF68" s="3">
        <f t="shared" si="106"/>
        <v>0</v>
      </c>
      <c r="KYG68" s="3">
        <f t="shared" si="106"/>
        <v>0</v>
      </c>
      <c r="KYH68" s="3">
        <f t="shared" si="106"/>
        <v>0</v>
      </c>
      <c r="KYI68" s="3">
        <f t="shared" si="106"/>
        <v>0</v>
      </c>
      <c r="KYJ68" s="3">
        <f t="shared" si="106"/>
        <v>0</v>
      </c>
      <c r="KYK68" s="3">
        <f t="shared" si="106"/>
        <v>0</v>
      </c>
      <c r="KYL68" s="3">
        <f t="shared" si="106"/>
        <v>0</v>
      </c>
      <c r="KYM68" s="3">
        <f t="shared" si="106"/>
        <v>0</v>
      </c>
      <c r="KYN68" s="3">
        <f t="shared" si="106"/>
        <v>0</v>
      </c>
      <c r="KYO68" s="3">
        <f t="shared" si="106"/>
        <v>0</v>
      </c>
      <c r="KYP68" s="3">
        <f t="shared" si="106"/>
        <v>0</v>
      </c>
      <c r="KYQ68" s="3">
        <f t="shared" si="106"/>
        <v>0</v>
      </c>
      <c r="KYR68" s="3">
        <f t="shared" si="106"/>
        <v>0</v>
      </c>
      <c r="KYS68" s="3">
        <f t="shared" si="106"/>
        <v>0</v>
      </c>
      <c r="KYT68" s="3">
        <f t="shared" si="106"/>
        <v>0</v>
      </c>
      <c r="KYU68" s="3">
        <f t="shared" si="106"/>
        <v>0</v>
      </c>
      <c r="KYV68" s="3">
        <f t="shared" ref="KYV68:LBG68" si="107">SUM(KYV60:KYV66)</f>
        <v>0</v>
      </c>
      <c r="KYW68" s="3">
        <f t="shared" si="107"/>
        <v>0</v>
      </c>
      <c r="KYX68" s="3">
        <f t="shared" si="107"/>
        <v>0</v>
      </c>
      <c r="KYY68" s="3">
        <f t="shared" si="107"/>
        <v>0</v>
      </c>
      <c r="KYZ68" s="3">
        <f t="shared" si="107"/>
        <v>0</v>
      </c>
      <c r="KZA68" s="3">
        <f t="shared" si="107"/>
        <v>0</v>
      </c>
      <c r="KZB68" s="3">
        <f t="shared" si="107"/>
        <v>0</v>
      </c>
      <c r="KZC68" s="3">
        <f t="shared" si="107"/>
        <v>0</v>
      </c>
      <c r="KZD68" s="3">
        <f t="shared" si="107"/>
        <v>0</v>
      </c>
      <c r="KZE68" s="3">
        <f t="shared" si="107"/>
        <v>0</v>
      </c>
      <c r="KZF68" s="3">
        <f t="shared" si="107"/>
        <v>0</v>
      </c>
      <c r="KZG68" s="3">
        <f t="shared" si="107"/>
        <v>0</v>
      </c>
      <c r="KZH68" s="3">
        <f t="shared" si="107"/>
        <v>0</v>
      </c>
      <c r="KZI68" s="3">
        <f t="shared" si="107"/>
        <v>0</v>
      </c>
      <c r="KZJ68" s="3">
        <f t="shared" si="107"/>
        <v>0</v>
      </c>
      <c r="KZK68" s="3">
        <f t="shared" si="107"/>
        <v>0</v>
      </c>
      <c r="KZL68" s="3">
        <f t="shared" si="107"/>
        <v>0</v>
      </c>
      <c r="KZM68" s="3">
        <f t="shared" si="107"/>
        <v>0</v>
      </c>
      <c r="KZN68" s="3">
        <f t="shared" si="107"/>
        <v>0</v>
      </c>
      <c r="KZO68" s="3">
        <f t="shared" si="107"/>
        <v>0</v>
      </c>
      <c r="KZP68" s="3">
        <f t="shared" si="107"/>
        <v>0</v>
      </c>
      <c r="KZQ68" s="3">
        <f t="shared" si="107"/>
        <v>0</v>
      </c>
      <c r="KZR68" s="3">
        <f t="shared" si="107"/>
        <v>0</v>
      </c>
      <c r="KZS68" s="3">
        <f t="shared" si="107"/>
        <v>0</v>
      </c>
      <c r="KZT68" s="3">
        <f t="shared" si="107"/>
        <v>0</v>
      </c>
      <c r="KZU68" s="3">
        <f t="shared" si="107"/>
        <v>0</v>
      </c>
      <c r="KZV68" s="3">
        <f t="shared" si="107"/>
        <v>0</v>
      </c>
      <c r="KZW68" s="3">
        <f t="shared" si="107"/>
        <v>0</v>
      </c>
      <c r="KZX68" s="3">
        <f t="shared" si="107"/>
        <v>0</v>
      </c>
      <c r="KZY68" s="3">
        <f t="shared" si="107"/>
        <v>0</v>
      </c>
      <c r="KZZ68" s="3">
        <f t="shared" si="107"/>
        <v>0</v>
      </c>
      <c r="LAA68" s="3">
        <f t="shared" si="107"/>
        <v>0</v>
      </c>
      <c r="LAB68" s="3">
        <f t="shared" si="107"/>
        <v>0</v>
      </c>
      <c r="LAC68" s="3">
        <f t="shared" si="107"/>
        <v>0</v>
      </c>
      <c r="LAD68" s="3">
        <f t="shared" si="107"/>
        <v>0</v>
      </c>
      <c r="LAE68" s="3">
        <f t="shared" si="107"/>
        <v>0</v>
      </c>
      <c r="LAF68" s="3">
        <f t="shared" si="107"/>
        <v>0</v>
      </c>
      <c r="LAG68" s="3">
        <f t="shared" si="107"/>
        <v>0</v>
      </c>
      <c r="LAH68" s="3">
        <f t="shared" si="107"/>
        <v>0</v>
      </c>
      <c r="LAI68" s="3">
        <f t="shared" si="107"/>
        <v>0</v>
      </c>
      <c r="LAJ68" s="3">
        <f t="shared" si="107"/>
        <v>0</v>
      </c>
      <c r="LAK68" s="3">
        <f t="shared" si="107"/>
        <v>0</v>
      </c>
      <c r="LAL68" s="3">
        <f t="shared" si="107"/>
        <v>0</v>
      </c>
      <c r="LAM68" s="3">
        <f t="shared" si="107"/>
        <v>0</v>
      </c>
      <c r="LAN68" s="3">
        <f t="shared" si="107"/>
        <v>0</v>
      </c>
      <c r="LAO68" s="3">
        <f t="shared" si="107"/>
        <v>0</v>
      </c>
      <c r="LAP68" s="3">
        <f t="shared" si="107"/>
        <v>0</v>
      </c>
      <c r="LAQ68" s="3">
        <f t="shared" si="107"/>
        <v>0</v>
      </c>
      <c r="LAR68" s="3">
        <f t="shared" si="107"/>
        <v>0</v>
      </c>
      <c r="LAS68" s="3">
        <f t="shared" si="107"/>
        <v>0</v>
      </c>
      <c r="LAT68" s="3">
        <f t="shared" si="107"/>
        <v>0</v>
      </c>
      <c r="LAU68" s="3">
        <f t="shared" si="107"/>
        <v>0</v>
      </c>
      <c r="LAV68" s="3">
        <f t="shared" si="107"/>
        <v>0</v>
      </c>
      <c r="LAW68" s="3">
        <f t="shared" si="107"/>
        <v>0</v>
      </c>
      <c r="LAX68" s="3">
        <f t="shared" si="107"/>
        <v>0</v>
      </c>
      <c r="LAY68" s="3">
        <f t="shared" si="107"/>
        <v>0</v>
      </c>
      <c r="LAZ68" s="3">
        <f t="shared" si="107"/>
        <v>0</v>
      </c>
      <c r="LBA68" s="3">
        <f t="shared" si="107"/>
        <v>0</v>
      </c>
      <c r="LBB68" s="3">
        <f t="shared" si="107"/>
        <v>0</v>
      </c>
      <c r="LBC68" s="3">
        <f t="shared" si="107"/>
        <v>0</v>
      </c>
      <c r="LBD68" s="3">
        <f t="shared" si="107"/>
        <v>0</v>
      </c>
      <c r="LBE68" s="3">
        <f t="shared" si="107"/>
        <v>0</v>
      </c>
      <c r="LBF68" s="3">
        <f t="shared" si="107"/>
        <v>0</v>
      </c>
      <c r="LBG68" s="3">
        <f t="shared" si="107"/>
        <v>0</v>
      </c>
      <c r="LBH68" s="3">
        <f t="shared" ref="LBH68:LDS68" si="108">SUM(LBH60:LBH66)</f>
        <v>0</v>
      </c>
      <c r="LBI68" s="3">
        <f t="shared" si="108"/>
        <v>0</v>
      </c>
      <c r="LBJ68" s="3">
        <f t="shared" si="108"/>
        <v>0</v>
      </c>
      <c r="LBK68" s="3">
        <f t="shared" si="108"/>
        <v>0</v>
      </c>
      <c r="LBL68" s="3">
        <f t="shared" si="108"/>
        <v>0</v>
      </c>
      <c r="LBM68" s="3">
        <f t="shared" si="108"/>
        <v>0</v>
      </c>
      <c r="LBN68" s="3">
        <f t="shared" si="108"/>
        <v>0</v>
      </c>
      <c r="LBO68" s="3">
        <f t="shared" si="108"/>
        <v>0</v>
      </c>
      <c r="LBP68" s="3">
        <f t="shared" si="108"/>
        <v>0</v>
      </c>
      <c r="LBQ68" s="3">
        <f t="shared" si="108"/>
        <v>0</v>
      </c>
      <c r="LBR68" s="3">
        <f t="shared" si="108"/>
        <v>0</v>
      </c>
      <c r="LBS68" s="3">
        <f t="shared" si="108"/>
        <v>0</v>
      </c>
      <c r="LBT68" s="3">
        <f t="shared" si="108"/>
        <v>0</v>
      </c>
      <c r="LBU68" s="3">
        <f t="shared" si="108"/>
        <v>0</v>
      </c>
      <c r="LBV68" s="3">
        <f t="shared" si="108"/>
        <v>0</v>
      </c>
      <c r="LBW68" s="3">
        <f t="shared" si="108"/>
        <v>0</v>
      </c>
      <c r="LBX68" s="3">
        <f t="shared" si="108"/>
        <v>0</v>
      </c>
      <c r="LBY68" s="3">
        <f t="shared" si="108"/>
        <v>0</v>
      </c>
      <c r="LBZ68" s="3">
        <f t="shared" si="108"/>
        <v>0</v>
      </c>
      <c r="LCA68" s="3">
        <f t="shared" si="108"/>
        <v>0</v>
      </c>
      <c r="LCB68" s="3">
        <f t="shared" si="108"/>
        <v>0</v>
      </c>
      <c r="LCC68" s="3">
        <f t="shared" si="108"/>
        <v>0</v>
      </c>
      <c r="LCD68" s="3">
        <f t="shared" si="108"/>
        <v>0</v>
      </c>
      <c r="LCE68" s="3">
        <f t="shared" si="108"/>
        <v>0</v>
      </c>
      <c r="LCF68" s="3">
        <f t="shared" si="108"/>
        <v>0</v>
      </c>
      <c r="LCG68" s="3">
        <f t="shared" si="108"/>
        <v>0</v>
      </c>
      <c r="LCH68" s="3">
        <f t="shared" si="108"/>
        <v>0</v>
      </c>
      <c r="LCI68" s="3">
        <f t="shared" si="108"/>
        <v>0</v>
      </c>
      <c r="LCJ68" s="3">
        <f t="shared" si="108"/>
        <v>0</v>
      </c>
      <c r="LCK68" s="3">
        <f t="shared" si="108"/>
        <v>0</v>
      </c>
      <c r="LCL68" s="3">
        <f t="shared" si="108"/>
        <v>0</v>
      </c>
      <c r="LCM68" s="3">
        <f t="shared" si="108"/>
        <v>0</v>
      </c>
      <c r="LCN68" s="3">
        <f t="shared" si="108"/>
        <v>0</v>
      </c>
      <c r="LCO68" s="3">
        <f t="shared" si="108"/>
        <v>0</v>
      </c>
      <c r="LCP68" s="3">
        <f t="shared" si="108"/>
        <v>0</v>
      </c>
      <c r="LCQ68" s="3">
        <f t="shared" si="108"/>
        <v>0</v>
      </c>
      <c r="LCR68" s="3">
        <f t="shared" si="108"/>
        <v>0</v>
      </c>
      <c r="LCS68" s="3">
        <f t="shared" si="108"/>
        <v>0</v>
      </c>
      <c r="LCT68" s="3">
        <f t="shared" si="108"/>
        <v>0</v>
      </c>
      <c r="LCU68" s="3">
        <f t="shared" si="108"/>
        <v>0</v>
      </c>
      <c r="LCV68" s="3">
        <f t="shared" si="108"/>
        <v>0</v>
      </c>
      <c r="LCW68" s="3">
        <f t="shared" si="108"/>
        <v>0</v>
      </c>
      <c r="LCX68" s="3">
        <f t="shared" si="108"/>
        <v>0</v>
      </c>
      <c r="LCY68" s="3">
        <f t="shared" si="108"/>
        <v>0</v>
      </c>
      <c r="LCZ68" s="3">
        <f t="shared" si="108"/>
        <v>0</v>
      </c>
      <c r="LDA68" s="3">
        <f t="shared" si="108"/>
        <v>0</v>
      </c>
      <c r="LDB68" s="3">
        <f t="shared" si="108"/>
        <v>0</v>
      </c>
      <c r="LDC68" s="3">
        <f t="shared" si="108"/>
        <v>0</v>
      </c>
      <c r="LDD68" s="3">
        <f t="shared" si="108"/>
        <v>0</v>
      </c>
      <c r="LDE68" s="3">
        <f t="shared" si="108"/>
        <v>0</v>
      </c>
      <c r="LDF68" s="3">
        <f t="shared" si="108"/>
        <v>0</v>
      </c>
      <c r="LDG68" s="3">
        <f t="shared" si="108"/>
        <v>0</v>
      </c>
      <c r="LDH68" s="3">
        <f t="shared" si="108"/>
        <v>0</v>
      </c>
      <c r="LDI68" s="3">
        <f t="shared" si="108"/>
        <v>0</v>
      </c>
      <c r="LDJ68" s="3">
        <f t="shared" si="108"/>
        <v>0</v>
      </c>
      <c r="LDK68" s="3">
        <f t="shared" si="108"/>
        <v>0</v>
      </c>
      <c r="LDL68" s="3">
        <f t="shared" si="108"/>
        <v>0</v>
      </c>
      <c r="LDM68" s="3">
        <f t="shared" si="108"/>
        <v>0</v>
      </c>
      <c r="LDN68" s="3">
        <f t="shared" si="108"/>
        <v>0</v>
      </c>
      <c r="LDO68" s="3">
        <f t="shared" si="108"/>
        <v>0</v>
      </c>
      <c r="LDP68" s="3">
        <f t="shared" si="108"/>
        <v>0</v>
      </c>
      <c r="LDQ68" s="3">
        <f t="shared" si="108"/>
        <v>0</v>
      </c>
      <c r="LDR68" s="3">
        <f t="shared" si="108"/>
        <v>0</v>
      </c>
      <c r="LDS68" s="3">
        <f t="shared" si="108"/>
        <v>0</v>
      </c>
      <c r="LDT68" s="3">
        <f t="shared" ref="LDT68:LGE68" si="109">SUM(LDT60:LDT66)</f>
        <v>0</v>
      </c>
      <c r="LDU68" s="3">
        <f t="shared" si="109"/>
        <v>0</v>
      </c>
      <c r="LDV68" s="3">
        <f t="shared" si="109"/>
        <v>0</v>
      </c>
      <c r="LDW68" s="3">
        <f t="shared" si="109"/>
        <v>0</v>
      </c>
      <c r="LDX68" s="3">
        <f t="shared" si="109"/>
        <v>0</v>
      </c>
      <c r="LDY68" s="3">
        <f t="shared" si="109"/>
        <v>0</v>
      </c>
      <c r="LDZ68" s="3">
        <f t="shared" si="109"/>
        <v>0</v>
      </c>
      <c r="LEA68" s="3">
        <f t="shared" si="109"/>
        <v>0</v>
      </c>
      <c r="LEB68" s="3">
        <f t="shared" si="109"/>
        <v>0</v>
      </c>
      <c r="LEC68" s="3">
        <f t="shared" si="109"/>
        <v>0</v>
      </c>
      <c r="LED68" s="3">
        <f t="shared" si="109"/>
        <v>0</v>
      </c>
      <c r="LEE68" s="3">
        <f t="shared" si="109"/>
        <v>0</v>
      </c>
      <c r="LEF68" s="3">
        <f t="shared" si="109"/>
        <v>0</v>
      </c>
      <c r="LEG68" s="3">
        <f t="shared" si="109"/>
        <v>0</v>
      </c>
      <c r="LEH68" s="3">
        <f t="shared" si="109"/>
        <v>0</v>
      </c>
      <c r="LEI68" s="3">
        <f t="shared" si="109"/>
        <v>0</v>
      </c>
      <c r="LEJ68" s="3">
        <f t="shared" si="109"/>
        <v>0</v>
      </c>
      <c r="LEK68" s="3">
        <f t="shared" si="109"/>
        <v>0</v>
      </c>
      <c r="LEL68" s="3">
        <f t="shared" si="109"/>
        <v>0</v>
      </c>
      <c r="LEM68" s="3">
        <f t="shared" si="109"/>
        <v>0</v>
      </c>
      <c r="LEN68" s="3">
        <f t="shared" si="109"/>
        <v>0</v>
      </c>
      <c r="LEO68" s="3">
        <f t="shared" si="109"/>
        <v>0</v>
      </c>
      <c r="LEP68" s="3">
        <f t="shared" si="109"/>
        <v>0</v>
      </c>
      <c r="LEQ68" s="3">
        <f t="shared" si="109"/>
        <v>0</v>
      </c>
      <c r="LER68" s="3">
        <f t="shared" si="109"/>
        <v>0</v>
      </c>
      <c r="LES68" s="3">
        <f t="shared" si="109"/>
        <v>0</v>
      </c>
      <c r="LET68" s="3">
        <f t="shared" si="109"/>
        <v>0</v>
      </c>
      <c r="LEU68" s="3">
        <f t="shared" si="109"/>
        <v>0</v>
      </c>
      <c r="LEV68" s="3">
        <f t="shared" si="109"/>
        <v>0</v>
      </c>
      <c r="LEW68" s="3">
        <f t="shared" si="109"/>
        <v>0</v>
      </c>
      <c r="LEX68" s="3">
        <f t="shared" si="109"/>
        <v>0</v>
      </c>
      <c r="LEY68" s="3">
        <f t="shared" si="109"/>
        <v>0</v>
      </c>
      <c r="LEZ68" s="3">
        <f t="shared" si="109"/>
        <v>0</v>
      </c>
      <c r="LFA68" s="3">
        <f t="shared" si="109"/>
        <v>0</v>
      </c>
      <c r="LFB68" s="3">
        <f t="shared" si="109"/>
        <v>0</v>
      </c>
      <c r="LFC68" s="3">
        <f t="shared" si="109"/>
        <v>0</v>
      </c>
      <c r="LFD68" s="3">
        <f t="shared" si="109"/>
        <v>0</v>
      </c>
      <c r="LFE68" s="3">
        <f t="shared" si="109"/>
        <v>0</v>
      </c>
      <c r="LFF68" s="3">
        <f t="shared" si="109"/>
        <v>0</v>
      </c>
      <c r="LFG68" s="3">
        <f t="shared" si="109"/>
        <v>0</v>
      </c>
      <c r="LFH68" s="3">
        <f t="shared" si="109"/>
        <v>0</v>
      </c>
      <c r="LFI68" s="3">
        <f t="shared" si="109"/>
        <v>0</v>
      </c>
      <c r="LFJ68" s="3">
        <f t="shared" si="109"/>
        <v>0</v>
      </c>
      <c r="LFK68" s="3">
        <f t="shared" si="109"/>
        <v>0</v>
      </c>
      <c r="LFL68" s="3">
        <f t="shared" si="109"/>
        <v>0</v>
      </c>
      <c r="LFM68" s="3">
        <f t="shared" si="109"/>
        <v>0</v>
      </c>
      <c r="LFN68" s="3">
        <f t="shared" si="109"/>
        <v>0</v>
      </c>
      <c r="LFO68" s="3">
        <f t="shared" si="109"/>
        <v>0</v>
      </c>
      <c r="LFP68" s="3">
        <f t="shared" si="109"/>
        <v>0</v>
      </c>
      <c r="LFQ68" s="3">
        <f t="shared" si="109"/>
        <v>0</v>
      </c>
      <c r="LFR68" s="3">
        <f t="shared" si="109"/>
        <v>0</v>
      </c>
      <c r="LFS68" s="3">
        <f t="shared" si="109"/>
        <v>0</v>
      </c>
      <c r="LFT68" s="3">
        <f t="shared" si="109"/>
        <v>0</v>
      </c>
      <c r="LFU68" s="3">
        <f t="shared" si="109"/>
        <v>0</v>
      </c>
      <c r="LFV68" s="3">
        <f t="shared" si="109"/>
        <v>0</v>
      </c>
      <c r="LFW68" s="3">
        <f t="shared" si="109"/>
        <v>0</v>
      </c>
      <c r="LFX68" s="3">
        <f t="shared" si="109"/>
        <v>0</v>
      </c>
      <c r="LFY68" s="3">
        <f t="shared" si="109"/>
        <v>0</v>
      </c>
      <c r="LFZ68" s="3">
        <f t="shared" si="109"/>
        <v>0</v>
      </c>
      <c r="LGA68" s="3">
        <f t="shared" si="109"/>
        <v>0</v>
      </c>
      <c r="LGB68" s="3">
        <f t="shared" si="109"/>
        <v>0</v>
      </c>
      <c r="LGC68" s="3">
        <f t="shared" si="109"/>
        <v>0</v>
      </c>
      <c r="LGD68" s="3">
        <f t="shared" si="109"/>
        <v>0</v>
      </c>
      <c r="LGE68" s="3">
        <f t="shared" si="109"/>
        <v>0</v>
      </c>
      <c r="LGF68" s="3">
        <f t="shared" ref="LGF68:LIQ68" si="110">SUM(LGF60:LGF66)</f>
        <v>0</v>
      </c>
      <c r="LGG68" s="3">
        <f t="shared" si="110"/>
        <v>0</v>
      </c>
      <c r="LGH68" s="3">
        <f t="shared" si="110"/>
        <v>0</v>
      </c>
      <c r="LGI68" s="3">
        <f t="shared" si="110"/>
        <v>0</v>
      </c>
      <c r="LGJ68" s="3">
        <f t="shared" si="110"/>
        <v>0</v>
      </c>
      <c r="LGK68" s="3">
        <f t="shared" si="110"/>
        <v>0</v>
      </c>
      <c r="LGL68" s="3">
        <f t="shared" si="110"/>
        <v>0</v>
      </c>
      <c r="LGM68" s="3">
        <f t="shared" si="110"/>
        <v>0</v>
      </c>
      <c r="LGN68" s="3">
        <f t="shared" si="110"/>
        <v>0</v>
      </c>
      <c r="LGO68" s="3">
        <f t="shared" si="110"/>
        <v>0</v>
      </c>
      <c r="LGP68" s="3">
        <f t="shared" si="110"/>
        <v>0</v>
      </c>
      <c r="LGQ68" s="3">
        <f t="shared" si="110"/>
        <v>0</v>
      </c>
      <c r="LGR68" s="3">
        <f t="shared" si="110"/>
        <v>0</v>
      </c>
      <c r="LGS68" s="3">
        <f t="shared" si="110"/>
        <v>0</v>
      </c>
      <c r="LGT68" s="3">
        <f t="shared" si="110"/>
        <v>0</v>
      </c>
      <c r="LGU68" s="3">
        <f t="shared" si="110"/>
        <v>0</v>
      </c>
      <c r="LGV68" s="3">
        <f t="shared" si="110"/>
        <v>0</v>
      </c>
      <c r="LGW68" s="3">
        <f t="shared" si="110"/>
        <v>0</v>
      </c>
      <c r="LGX68" s="3">
        <f t="shared" si="110"/>
        <v>0</v>
      </c>
      <c r="LGY68" s="3">
        <f t="shared" si="110"/>
        <v>0</v>
      </c>
      <c r="LGZ68" s="3">
        <f t="shared" si="110"/>
        <v>0</v>
      </c>
      <c r="LHA68" s="3">
        <f t="shared" si="110"/>
        <v>0</v>
      </c>
      <c r="LHB68" s="3">
        <f t="shared" si="110"/>
        <v>0</v>
      </c>
      <c r="LHC68" s="3">
        <f t="shared" si="110"/>
        <v>0</v>
      </c>
      <c r="LHD68" s="3">
        <f t="shared" si="110"/>
        <v>0</v>
      </c>
      <c r="LHE68" s="3">
        <f t="shared" si="110"/>
        <v>0</v>
      </c>
      <c r="LHF68" s="3">
        <f t="shared" si="110"/>
        <v>0</v>
      </c>
      <c r="LHG68" s="3">
        <f t="shared" si="110"/>
        <v>0</v>
      </c>
      <c r="LHH68" s="3">
        <f t="shared" si="110"/>
        <v>0</v>
      </c>
      <c r="LHI68" s="3">
        <f t="shared" si="110"/>
        <v>0</v>
      </c>
      <c r="LHJ68" s="3">
        <f t="shared" si="110"/>
        <v>0</v>
      </c>
      <c r="LHK68" s="3">
        <f t="shared" si="110"/>
        <v>0</v>
      </c>
      <c r="LHL68" s="3">
        <f t="shared" si="110"/>
        <v>0</v>
      </c>
      <c r="LHM68" s="3">
        <f t="shared" si="110"/>
        <v>0</v>
      </c>
      <c r="LHN68" s="3">
        <f t="shared" si="110"/>
        <v>0</v>
      </c>
      <c r="LHO68" s="3">
        <f t="shared" si="110"/>
        <v>0</v>
      </c>
      <c r="LHP68" s="3">
        <f t="shared" si="110"/>
        <v>0</v>
      </c>
      <c r="LHQ68" s="3">
        <f t="shared" si="110"/>
        <v>0</v>
      </c>
      <c r="LHR68" s="3">
        <f t="shared" si="110"/>
        <v>0</v>
      </c>
      <c r="LHS68" s="3">
        <f t="shared" si="110"/>
        <v>0</v>
      </c>
      <c r="LHT68" s="3">
        <f t="shared" si="110"/>
        <v>0</v>
      </c>
      <c r="LHU68" s="3">
        <f t="shared" si="110"/>
        <v>0</v>
      </c>
      <c r="LHV68" s="3">
        <f t="shared" si="110"/>
        <v>0</v>
      </c>
      <c r="LHW68" s="3">
        <f t="shared" si="110"/>
        <v>0</v>
      </c>
      <c r="LHX68" s="3">
        <f t="shared" si="110"/>
        <v>0</v>
      </c>
      <c r="LHY68" s="3">
        <f t="shared" si="110"/>
        <v>0</v>
      </c>
      <c r="LHZ68" s="3">
        <f t="shared" si="110"/>
        <v>0</v>
      </c>
      <c r="LIA68" s="3">
        <f t="shared" si="110"/>
        <v>0</v>
      </c>
      <c r="LIB68" s="3">
        <f t="shared" si="110"/>
        <v>0</v>
      </c>
      <c r="LIC68" s="3">
        <f t="shared" si="110"/>
        <v>0</v>
      </c>
      <c r="LID68" s="3">
        <f t="shared" si="110"/>
        <v>0</v>
      </c>
      <c r="LIE68" s="3">
        <f t="shared" si="110"/>
        <v>0</v>
      </c>
      <c r="LIF68" s="3">
        <f t="shared" si="110"/>
        <v>0</v>
      </c>
      <c r="LIG68" s="3">
        <f t="shared" si="110"/>
        <v>0</v>
      </c>
      <c r="LIH68" s="3">
        <f t="shared" si="110"/>
        <v>0</v>
      </c>
      <c r="LII68" s="3">
        <f t="shared" si="110"/>
        <v>0</v>
      </c>
      <c r="LIJ68" s="3">
        <f t="shared" si="110"/>
        <v>0</v>
      </c>
      <c r="LIK68" s="3">
        <f t="shared" si="110"/>
        <v>0</v>
      </c>
      <c r="LIL68" s="3">
        <f t="shared" si="110"/>
        <v>0</v>
      </c>
      <c r="LIM68" s="3">
        <f t="shared" si="110"/>
        <v>0</v>
      </c>
      <c r="LIN68" s="3">
        <f t="shared" si="110"/>
        <v>0</v>
      </c>
      <c r="LIO68" s="3">
        <f t="shared" si="110"/>
        <v>0</v>
      </c>
      <c r="LIP68" s="3">
        <f t="shared" si="110"/>
        <v>0</v>
      </c>
      <c r="LIQ68" s="3">
        <f t="shared" si="110"/>
        <v>0</v>
      </c>
      <c r="LIR68" s="3">
        <f t="shared" ref="LIR68:LLC68" si="111">SUM(LIR60:LIR66)</f>
        <v>0</v>
      </c>
      <c r="LIS68" s="3">
        <f t="shared" si="111"/>
        <v>0</v>
      </c>
      <c r="LIT68" s="3">
        <f t="shared" si="111"/>
        <v>0</v>
      </c>
      <c r="LIU68" s="3">
        <f t="shared" si="111"/>
        <v>0</v>
      </c>
      <c r="LIV68" s="3">
        <f t="shared" si="111"/>
        <v>0</v>
      </c>
      <c r="LIW68" s="3">
        <f t="shared" si="111"/>
        <v>0</v>
      </c>
      <c r="LIX68" s="3">
        <f t="shared" si="111"/>
        <v>0</v>
      </c>
      <c r="LIY68" s="3">
        <f t="shared" si="111"/>
        <v>0</v>
      </c>
      <c r="LIZ68" s="3">
        <f t="shared" si="111"/>
        <v>0</v>
      </c>
      <c r="LJA68" s="3">
        <f t="shared" si="111"/>
        <v>0</v>
      </c>
      <c r="LJB68" s="3">
        <f t="shared" si="111"/>
        <v>0</v>
      </c>
      <c r="LJC68" s="3">
        <f t="shared" si="111"/>
        <v>0</v>
      </c>
      <c r="LJD68" s="3">
        <f t="shared" si="111"/>
        <v>0</v>
      </c>
      <c r="LJE68" s="3">
        <f t="shared" si="111"/>
        <v>0</v>
      </c>
      <c r="LJF68" s="3">
        <f t="shared" si="111"/>
        <v>0</v>
      </c>
      <c r="LJG68" s="3">
        <f t="shared" si="111"/>
        <v>0</v>
      </c>
      <c r="LJH68" s="3">
        <f t="shared" si="111"/>
        <v>0</v>
      </c>
      <c r="LJI68" s="3">
        <f t="shared" si="111"/>
        <v>0</v>
      </c>
      <c r="LJJ68" s="3">
        <f t="shared" si="111"/>
        <v>0</v>
      </c>
      <c r="LJK68" s="3">
        <f t="shared" si="111"/>
        <v>0</v>
      </c>
      <c r="LJL68" s="3">
        <f t="shared" si="111"/>
        <v>0</v>
      </c>
      <c r="LJM68" s="3">
        <f t="shared" si="111"/>
        <v>0</v>
      </c>
      <c r="LJN68" s="3">
        <f t="shared" si="111"/>
        <v>0</v>
      </c>
      <c r="LJO68" s="3">
        <f t="shared" si="111"/>
        <v>0</v>
      </c>
      <c r="LJP68" s="3">
        <f t="shared" si="111"/>
        <v>0</v>
      </c>
      <c r="LJQ68" s="3">
        <f t="shared" si="111"/>
        <v>0</v>
      </c>
      <c r="LJR68" s="3">
        <f t="shared" si="111"/>
        <v>0</v>
      </c>
      <c r="LJS68" s="3">
        <f t="shared" si="111"/>
        <v>0</v>
      </c>
      <c r="LJT68" s="3">
        <f t="shared" si="111"/>
        <v>0</v>
      </c>
      <c r="LJU68" s="3">
        <f t="shared" si="111"/>
        <v>0</v>
      </c>
      <c r="LJV68" s="3">
        <f t="shared" si="111"/>
        <v>0</v>
      </c>
      <c r="LJW68" s="3">
        <f t="shared" si="111"/>
        <v>0</v>
      </c>
      <c r="LJX68" s="3">
        <f t="shared" si="111"/>
        <v>0</v>
      </c>
      <c r="LJY68" s="3">
        <f t="shared" si="111"/>
        <v>0</v>
      </c>
      <c r="LJZ68" s="3">
        <f t="shared" si="111"/>
        <v>0</v>
      </c>
      <c r="LKA68" s="3">
        <f t="shared" si="111"/>
        <v>0</v>
      </c>
      <c r="LKB68" s="3">
        <f t="shared" si="111"/>
        <v>0</v>
      </c>
      <c r="LKC68" s="3">
        <f t="shared" si="111"/>
        <v>0</v>
      </c>
      <c r="LKD68" s="3">
        <f t="shared" si="111"/>
        <v>0</v>
      </c>
      <c r="LKE68" s="3">
        <f t="shared" si="111"/>
        <v>0</v>
      </c>
      <c r="LKF68" s="3">
        <f t="shared" si="111"/>
        <v>0</v>
      </c>
      <c r="LKG68" s="3">
        <f t="shared" si="111"/>
        <v>0</v>
      </c>
      <c r="LKH68" s="3">
        <f t="shared" si="111"/>
        <v>0</v>
      </c>
      <c r="LKI68" s="3">
        <f t="shared" si="111"/>
        <v>0</v>
      </c>
      <c r="LKJ68" s="3">
        <f t="shared" si="111"/>
        <v>0</v>
      </c>
      <c r="LKK68" s="3">
        <f t="shared" si="111"/>
        <v>0</v>
      </c>
      <c r="LKL68" s="3">
        <f t="shared" si="111"/>
        <v>0</v>
      </c>
      <c r="LKM68" s="3">
        <f t="shared" si="111"/>
        <v>0</v>
      </c>
      <c r="LKN68" s="3">
        <f t="shared" si="111"/>
        <v>0</v>
      </c>
      <c r="LKO68" s="3">
        <f t="shared" si="111"/>
        <v>0</v>
      </c>
      <c r="LKP68" s="3">
        <f t="shared" si="111"/>
        <v>0</v>
      </c>
      <c r="LKQ68" s="3">
        <f t="shared" si="111"/>
        <v>0</v>
      </c>
      <c r="LKR68" s="3">
        <f t="shared" si="111"/>
        <v>0</v>
      </c>
      <c r="LKS68" s="3">
        <f t="shared" si="111"/>
        <v>0</v>
      </c>
      <c r="LKT68" s="3">
        <f t="shared" si="111"/>
        <v>0</v>
      </c>
      <c r="LKU68" s="3">
        <f t="shared" si="111"/>
        <v>0</v>
      </c>
      <c r="LKV68" s="3">
        <f t="shared" si="111"/>
        <v>0</v>
      </c>
      <c r="LKW68" s="3">
        <f t="shared" si="111"/>
        <v>0</v>
      </c>
      <c r="LKX68" s="3">
        <f t="shared" si="111"/>
        <v>0</v>
      </c>
      <c r="LKY68" s="3">
        <f t="shared" si="111"/>
        <v>0</v>
      </c>
      <c r="LKZ68" s="3">
        <f t="shared" si="111"/>
        <v>0</v>
      </c>
      <c r="LLA68" s="3">
        <f t="shared" si="111"/>
        <v>0</v>
      </c>
      <c r="LLB68" s="3">
        <f t="shared" si="111"/>
        <v>0</v>
      </c>
      <c r="LLC68" s="3">
        <f t="shared" si="111"/>
        <v>0</v>
      </c>
      <c r="LLD68" s="3">
        <f t="shared" ref="LLD68:LNO68" si="112">SUM(LLD60:LLD66)</f>
        <v>0</v>
      </c>
      <c r="LLE68" s="3">
        <f t="shared" si="112"/>
        <v>0</v>
      </c>
      <c r="LLF68" s="3">
        <f t="shared" si="112"/>
        <v>0</v>
      </c>
      <c r="LLG68" s="3">
        <f t="shared" si="112"/>
        <v>0</v>
      </c>
      <c r="LLH68" s="3">
        <f t="shared" si="112"/>
        <v>0</v>
      </c>
      <c r="LLI68" s="3">
        <f t="shared" si="112"/>
        <v>0</v>
      </c>
      <c r="LLJ68" s="3">
        <f t="shared" si="112"/>
        <v>0</v>
      </c>
      <c r="LLK68" s="3">
        <f t="shared" si="112"/>
        <v>0</v>
      </c>
      <c r="LLL68" s="3">
        <f t="shared" si="112"/>
        <v>0</v>
      </c>
      <c r="LLM68" s="3">
        <f t="shared" si="112"/>
        <v>0</v>
      </c>
      <c r="LLN68" s="3">
        <f t="shared" si="112"/>
        <v>0</v>
      </c>
      <c r="LLO68" s="3">
        <f t="shared" si="112"/>
        <v>0</v>
      </c>
      <c r="LLP68" s="3">
        <f t="shared" si="112"/>
        <v>0</v>
      </c>
      <c r="LLQ68" s="3">
        <f t="shared" si="112"/>
        <v>0</v>
      </c>
      <c r="LLR68" s="3">
        <f t="shared" si="112"/>
        <v>0</v>
      </c>
      <c r="LLS68" s="3">
        <f t="shared" si="112"/>
        <v>0</v>
      </c>
      <c r="LLT68" s="3">
        <f t="shared" si="112"/>
        <v>0</v>
      </c>
      <c r="LLU68" s="3">
        <f t="shared" si="112"/>
        <v>0</v>
      </c>
      <c r="LLV68" s="3">
        <f t="shared" si="112"/>
        <v>0</v>
      </c>
      <c r="LLW68" s="3">
        <f t="shared" si="112"/>
        <v>0</v>
      </c>
      <c r="LLX68" s="3">
        <f t="shared" si="112"/>
        <v>0</v>
      </c>
      <c r="LLY68" s="3">
        <f t="shared" si="112"/>
        <v>0</v>
      </c>
      <c r="LLZ68" s="3">
        <f t="shared" si="112"/>
        <v>0</v>
      </c>
      <c r="LMA68" s="3">
        <f t="shared" si="112"/>
        <v>0</v>
      </c>
      <c r="LMB68" s="3">
        <f t="shared" si="112"/>
        <v>0</v>
      </c>
      <c r="LMC68" s="3">
        <f t="shared" si="112"/>
        <v>0</v>
      </c>
      <c r="LMD68" s="3">
        <f t="shared" si="112"/>
        <v>0</v>
      </c>
      <c r="LME68" s="3">
        <f t="shared" si="112"/>
        <v>0</v>
      </c>
      <c r="LMF68" s="3">
        <f t="shared" si="112"/>
        <v>0</v>
      </c>
      <c r="LMG68" s="3">
        <f t="shared" si="112"/>
        <v>0</v>
      </c>
      <c r="LMH68" s="3">
        <f t="shared" si="112"/>
        <v>0</v>
      </c>
      <c r="LMI68" s="3">
        <f t="shared" si="112"/>
        <v>0</v>
      </c>
      <c r="LMJ68" s="3">
        <f t="shared" si="112"/>
        <v>0</v>
      </c>
      <c r="LMK68" s="3">
        <f t="shared" si="112"/>
        <v>0</v>
      </c>
      <c r="LML68" s="3">
        <f t="shared" si="112"/>
        <v>0</v>
      </c>
      <c r="LMM68" s="3">
        <f t="shared" si="112"/>
        <v>0</v>
      </c>
      <c r="LMN68" s="3">
        <f t="shared" si="112"/>
        <v>0</v>
      </c>
      <c r="LMO68" s="3">
        <f t="shared" si="112"/>
        <v>0</v>
      </c>
      <c r="LMP68" s="3">
        <f t="shared" si="112"/>
        <v>0</v>
      </c>
      <c r="LMQ68" s="3">
        <f t="shared" si="112"/>
        <v>0</v>
      </c>
      <c r="LMR68" s="3">
        <f t="shared" si="112"/>
        <v>0</v>
      </c>
      <c r="LMS68" s="3">
        <f t="shared" si="112"/>
        <v>0</v>
      </c>
      <c r="LMT68" s="3">
        <f t="shared" si="112"/>
        <v>0</v>
      </c>
      <c r="LMU68" s="3">
        <f t="shared" si="112"/>
        <v>0</v>
      </c>
      <c r="LMV68" s="3">
        <f t="shared" si="112"/>
        <v>0</v>
      </c>
      <c r="LMW68" s="3">
        <f t="shared" si="112"/>
        <v>0</v>
      </c>
      <c r="LMX68" s="3">
        <f t="shared" si="112"/>
        <v>0</v>
      </c>
      <c r="LMY68" s="3">
        <f t="shared" si="112"/>
        <v>0</v>
      </c>
      <c r="LMZ68" s="3">
        <f t="shared" si="112"/>
        <v>0</v>
      </c>
      <c r="LNA68" s="3">
        <f t="shared" si="112"/>
        <v>0</v>
      </c>
      <c r="LNB68" s="3">
        <f t="shared" si="112"/>
        <v>0</v>
      </c>
      <c r="LNC68" s="3">
        <f t="shared" si="112"/>
        <v>0</v>
      </c>
      <c r="LND68" s="3">
        <f t="shared" si="112"/>
        <v>0</v>
      </c>
      <c r="LNE68" s="3">
        <f t="shared" si="112"/>
        <v>0</v>
      </c>
      <c r="LNF68" s="3">
        <f t="shared" si="112"/>
        <v>0</v>
      </c>
      <c r="LNG68" s="3">
        <f t="shared" si="112"/>
        <v>0</v>
      </c>
      <c r="LNH68" s="3">
        <f t="shared" si="112"/>
        <v>0</v>
      </c>
      <c r="LNI68" s="3">
        <f t="shared" si="112"/>
        <v>0</v>
      </c>
      <c r="LNJ68" s="3">
        <f t="shared" si="112"/>
        <v>0</v>
      </c>
      <c r="LNK68" s="3">
        <f t="shared" si="112"/>
        <v>0</v>
      </c>
      <c r="LNL68" s="3">
        <f t="shared" si="112"/>
        <v>0</v>
      </c>
      <c r="LNM68" s="3">
        <f t="shared" si="112"/>
        <v>0</v>
      </c>
      <c r="LNN68" s="3">
        <f t="shared" si="112"/>
        <v>0</v>
      </c>
      <c r="LNO68" s="3">
        <f t="shared" si="112"/>
        <v>0</v>
      </c>
      <c r="LNP68" s="3">
        <f t="shared" ref="LNP68:LQA68" si="113">SUM(LNP60:LNP66)</f>
        <v>0</v>
      </c>
      <c r="LNQ68" s="3">
        <f t="shared" si="113"/>
        <v>0</v>
      </c>
      <c r="LNR68" s="3">
        <f t="shared" si="113"/>
        <v>0</v>
      </c>
      <c r="LNS68" s="3">
        <f t="shared" si="113"/>
        <v>0</v>
      </c>
      <c r="LNT68" s="3">
        <f t="shared" si="113"/>
        <v>0</v>
      </c>
      <c r="LNU68" s="3">
        <f t="shared" si="113"/>
        <v>0</v>
      </c>
      <c r="LNV68" s="3">
        <f t="shared" si="113"/>
        <v>0</v>
      </c>
      <c r="LNW68" s="3">
        <f t="shared" si="113"/>
        <v>0</v>
      </c>
      <c r="LNX68" s="3">
        <f t="shared" si="113"/>
        <v>0</v>
      </c>
      <c r="LNY68" s="3">
        <f t="shared" si="113"/>
        <v>0</v>
      </c>
      <c r="LNZ68" s="3">
        <f t="shared" si="113"/>
        <v>0</v>
      </c>
      <c r="LOA68" s="3">
        <f t="shared" si="113"/>
        <v>0</v>
      </c>
      <c r="LOB68" s="3">
        <f t="shared" si="113"/>
        <v>0</v>
      </c>
      <c r="LOC68" s="3">
        <f t="shared" si="113"/>
        <v>0</v>
      </c>
      <c r="LOD68" s="3">
        <f t="shared" si="113"/>
        <v>0</v>
      </c>
      <c r="LOE68" s="3">
        <f t="shared" si="113"/>
        <v>0</v>
      </c>
      <c r="LOF68" s="3">
        <f t="shared" si="113"/>
        <v>0</v>
      </c>
      <c r="LOG68" s="3">
        <f t="shared" si="113"/>
        <v>0</v>
      </c>
      <c r="LOH68" s="3">
        <f t="shared" si="113"/>
        <v>0</v>
      </c>
      <c r="LOI68" s="3">
        <f t="shared" si="113"/>
        <v>0</v>
      </c>
      <c r="LOJ68" s="3">
        <f t="shared" si="113"/>
        <v>0</v>
      </c>
      <c r="LOK68" s="3">
        <f t="shared" si="113"/>
        <v>0</v>
      </c>
      <c r="LOL68" s="3">
        <f t="shared" si="113"/>
        <v>0</v>
      </c>
      <c r="LOM68" s="3">
        <f t="shared" si="113"/>
        <v>0</v>
      </c>
      <c r="LON68" s="3">
        <f t="shared" si="113"/>
        <v>0</v>
      </c>
      <c r="LOO68" s="3">
        <f t="shared" si="113"/>
        <v>0</v>
      </c>
      <c r="LOP68" s="3">
        <f t="shared" si="113"/>
        <v>0</v>
      </c>
      <c r="LOQ68" s="3">
        <f t="shared" si="113"/>
        <v>0</v>
      </c>
      <c r="LOR68" s="3">
        <f t="shared" si="113"/>
        <v>0</v>
      </c>
      <c r="LOS68" s="3">
        <f t="shared" si="113"/>
        <v>0</v>
      </c>
      <c r="LOT68" s="3">
        <f t="shared" si="113"/>
        <v>0</v>
      </c>
      <c r="LOU68" s="3">
        <f t="shared" si="113"/>
        <v>0</v>
      </c>
      <c r="LOV68" s="3">
        <f t="shared" si="113"/>
        <v>0</v>
      </c>
      <c r="LOW68" s="3">
        <f t="shared" si="113"/>
        <v>0</v>
      </c>
      <c r="LOX68" s="3">
        <f t="shared" si="113"/>
        <v>0</v>
      </c>
      <c r="LOY68" s="3">
        <f t="shared" si="113"/>
        <v>0</v>
      </c>
      <c r="LOZ68" s="3">
        <f t="shared" si="113"/>
        <v>0</v>
      </c>
      <c r="LPA68" s="3">
        <f t="shared" si="113"/>
        <v>0</v>
      </c>
      <c r="LPB68" s="3">
        <f t="shared" si="113"/>
        <v>0</v>
      </c>
      <c r="LPC68" s="3">
        <f t="shared" si="113"/>
        <v>0</v>
      </c>
      <c r="LPD68" s="3">
        <f t="shared" si="113"/>
        <v>0</v>
      </c>
      <c r="LPE68" s="3">
        <f t="shared" si="113"/>
        <v>0</v>
      </c>
      <c r="LPF68" s="3">
        <f t="shared" si="113"/>
        <v>0</v>
      </c>
      <c r="LPG68" s="3">
        <f t="shared" si="113"/>
        <v>0</v>
      </c>
      <c r="LPH68" s="3">
        <f t="shared" si="113"/>
        <v>0</v>
      </c>
      <c r="LPI68" s="3">
        <f t="shared" si="113"/>
        <v>0</v>
      </c>
      <c r="LPJ68" s="3">
        <f t="shared" si="113"/>
        <v>0</v>
      </c>
      <c r="LPK68" s="3">
        <f t="shared" si="113"/>
        <v>0</v>
      </c>
      <c r="LPL68" s="3">
        <f t="shared" si="113"/>
        <v>0</v>
      </c>
      <c r="LPM68" s="3">
        <f t="shared" si="113"/>
        <v>0</v>
      </c>
      <c r="LPN68" s="3">
        <f t="shared" si="113"/>
        <v>0</v>
      </c>
      <c r="LPO68" s="3">
        <f t="shared" si="113"/>
        <v>0</v>
      </c>
      <c r="LPP68" s="3">
        <f t="shared" si="113"/>
        <v>0</v>
      </c>
      <c r="LPQ68" s="3">
        <f t="shared" si="113"/>
        <v>0</v>
      </c>
      <c r="LPR68" s="3">
        <f t="shared" si="113"/>
        <v>0</v>
      </c>
      <c r="LPS68" s="3">
        <f t="shared" si="113"/>
        <v>0</v>
      </c>
      <c r="LPT68" s="3">
        <f t="shared" si="113"/>
        <v>0</v>
      </c>
      <c r="LPU68" s="3">
        <f t="shared" si="113"/>
        <v>0</v>
      </c>
      <c r="LPV68" s="3">
        <f t="shared" si="113"/>
        <v>0</v>
      </c>
      <c r="LPW68" s="3">
        <f t="shared" si="113"/>
        <v>0</v>
      </c>
      <c r="LPX68" s="3">
        <f t="shared" si="113"/>
        <v>0</v>
      </c>
      <c r="LPY68" s="3">
        <f t="shared" si="113"/>
        <v>0</v>
      </c>
      <c r="LPZ68" s="3">
        <f t="shared" si="113"/>
        <v>0</v>
      </c>
      <c r="LQA68" s="3">
        <f t="shared" si="113"/>
        <v>0</v>
      </c>
      <c r="LQB68" s="3">
        <f t="shared" ref="LQB68:LSM68" si="114">SUM(LQB60:LQB66)</f>
        <v>0</v>
      </c>
      <c r="LQC68" s="3">
        <f t="shared" si="114"/>
        <v>0</v>
      </c>
      <c r="LQD68" s="3">
        <f t="shared" si="114"/>
        <v>0</v>
      </c>
      <c r="LQE68" s="3">
        <f t="shared" si="114"/>
        <v>0</v>
      </c>
      <c r="LQF68" s="3">
        <f t="shared" si="114"/>
        <v>0</v>
      </c>
      <c r="LQG68" s="3">
        <f t="shared" si="114"/>
        <v>0</v>
      </c>
      <c r="LQH68" s="3">
        <f t="shared" si="114"/>
        <v>0</v>
      </c>
      <c r="LQI68" s="3">
        <f t="shared" si="114"/>
        <v>0</v>
      </c>
      <c r="LQJ68" s="3">
        <f t="shared" si="114"/>
        <v>0</v>
      </c>
      <c r="LQK68" s="3">
        <f t="shared" si="114"/>
        <v>0</v>
      </c>
      <c r="LQL68" s="3">
        <f t="shared" si="114"/>
        <v>0</v>
      </c>
      <c r="LQM68" s="3">
        <f t="shared" si="114"/>
        <v>0</v>
      </c>
      <c r="LQN68" s="3">
        <f t="shared" si="114"/>
        <v>0</v>
      </c>
      <c r="LQO68" s="3">
        <f t="shared" si="114"/>
        <v>0</v>
      </c>
      <c r="LQP68" s="3">
        <f t="shared" si="114"/>
        <v>0</v>
      </c>
      <c r="LQQ68" s="3">
        <f t="shared" si="114"/>
        <v>0</v>
      </c>
      <c r="LQR68" s="3">
        <f t="shared" si="114"/>
        <v>0</v>
      </c>
      <c r="LQS68" s="3">
        <f t="shared" si="114"/>
        <v>0</v>
      </c>
      <c r="LQT68" s="3">
        <f t="shared" si="114"/>
        <v>0</v>
      </c>
      <c r="LQU68" s="3">
        <f t="shared" si="114"/>
        <v>0</v>
      </c>
      <c r="LQV68" s="3">
        <f t="shared" si="114"/>
        <v>0</v>
      </c>
      <c r="LQW68" s="3">
        <f t="shared" si="114"/>
        <v>0</v>
      </c>
      <c r="LQX68" s="3">
        <f t="shared" si="114"/>
        <v>0</v>
      </c>
      <c r="LQY68" s="3">
        <f t="shared" si="114"/>
        <v>0</v>
      </c>
      <c r="LQZ68" s="3">
        <f t="shared" si="114"/>
        <v>0</v>
      </c>
      <c r="LRA68" s="3">
        <f t="shared" si="114"/>
        <v>0</v>
      </c>
      <c r="LRB68" s="3">
        <f t="shared" si="114"/>
        <v>0</v>
      </c>
      <c r="LRC68" s="3">
        <f t="shared" si="114"/>
        <v>0</v>
      </c>
      <c r="LRD68" s="3">
        <f t="shared" si="114"/>
        <v>0</v>
      </c>
      <c r="LRE68" s="3">
        <f t="shared" si="114"/>
        <v>0</v>
      </c>
      <c r="LRF68" s="3">
        <f t="shared" si="114"/>
        <v>0</v>
      </c>
      <c r="LRG68" s="3">
        <f t="shared" si="114"/>
        <v>0</v>
      </c>
      <c r="LRH68" s="3">
        <f t="shared" si="114"/>
        <v>0</v>
      </c>
      <c r="LRI68" s="3">
        <f t="shared" si="114"/>
        <v>0</v>
      </c>
      <c r="LRJ68" s="3">
        <f t="shared" si="114"/>
        <v>0</v>
      </c>
      <c r="LRK68" s="3">
        <f t="shared" si="114"/>
        <v>0</v>
      </c>
      <c r="LRL68" s="3">
        <f t="shared" si="114"/>
        <v>0</v>
      </c>
      <c r="LRM68" s="3">
        <f t="shared" si="114"/>
        <v>0</v>
      </c>
      <c r="LRN68" s="3">
        <f t="shared" si="114"/>
        <v>0</v>
      </c>
      <c r="LRO68" s="3">
        <f t="shared" si="114"/>
        <v>0</v>
      </c>
      <c r="LRP68" s="3">
        <f t="shared" si="114"/>
        <v>0</v>
      </c>
      <c r="LRQ68" s="3">
        <f t="shared" si="114"/>
        <v>0</v>
      </c>
      <c r="LRR68" s="3">
        <f t="shared" si="114"/>
        <v>0</v>
      </c>
      <c r="LRS68" s="3">
        <f t="shared" si="114"/>
        <v>0</v>
      </c>
      <c r="LRT68" s="3">
        <f t="shared" si="114"/>
        <v>0</v>
      </c>
      <c r="LRU68" s="3">
        <f t="shared" si="114"/>
        <v>0</v>
      </c>
      <c r="LRV68" s="3">
        <f t="shared" si="114"/>
        <v>0</v>
      </c>
      <c r="LRW68" s="3">
        <f t="shared" si="114"/>
        <v>0</v>
      </c>
      <c r="LRX68" s="3">
        <f t="shared" si="114"/>
        <v>0</v>
      </c>
      <c r="LRY68" s="3">
        <f t="shared" si="114"/>
        <v>0</v>
      </c>
      <c r="LRZ68" s="3">
        <f t="shared" si="114"/>
        <v>0</v>
      </c>
      <c r="LSA68" s="3">
        <f t="shared" si="114"/>
        <v>0</v>
      </c>
      <c r="LSB68" s="3">
        <f t="shared" si="114"/>
        <v>0</v>
      </c>
      <c r="LSC68" s="3">
        <f t="shared" si="114"/>
        <v>0</v>
      </c>
      <c r="LSD68" s="3">
        <f t="shared" si="114"/>
        <v>0</v>
      </c>
      <c r="LSE68" s="3">
        <f t="shared" si="114"/>
        <v>0</v>
      </c>
      <c r="LSF68" s="3">
        <f t="shared" si="114"/>
        <v>0</v>
      </c>
      <c r="LSG68" s="3">
        <f t="shared" si="114"/>
        <v>0</v>
      </c>
      <c r="LSH68" s="3">
        <f t="shared" si="114"/>
        <v>0</v>
      </c>
      <c r="LSI68" s="3">
        <f t="shared" si="114"/>
        <v>0</v>
      </c>
      <c r="LSJ68" s="3">
        <f t="shared" si="114"/>
        <v>0</v>
      </c>
      <c r="LSK68" s="3">
        <f t="shared" si="114"/>
        <v>0</v>
      </c>
      <c r="LSL68" s="3">
        <f t="shared" si="114"/>
        <v>0</v>
      </c>
      <c r="LSM68" s="3">
        <f t="shared" si="114"/>
        <v>0</v>
      </c>
      <c r="LSN68" s="3">
        <f t="shared" ref="LSN68:LUY68" si="115">SUM(LSN60:LSN66)</f>
        <v>0</v>
      </c>
      <c r="LSO68" s="3">
        <f t="shared" si="115"/>
        <v>0</v>
      </c>
      <c r="LSP68" s="3">
        <f t="shared" si="115"/>
        <v>0</v>
      </c>
      <c r="LSQ68" s="3">
        <f t="shared" si="115"/>
        <v>0</v>
      </c>
      <c r="LSR68" s="3">
        <f t="shared" si="115"/>
        <v>0</v>
      </c>
      <c r="LSS68" s="3">
        <f t="shared" si="115"/>
        <v>0</v>
      </c>
      <c r="LST68" s="3">
        <f t="shared" si="115"/>
        <v>0</v>
      </c>
      <c r="LSU68" s="3">
        <f t="shared" si="115"/>
        <v>0</v>
      </c>
      <c r="LSV68" s="3">
        <f t="shared" si="115"/>
        <v>0</v>
      </c>
      <c r="LSW68" s="3">
        <f t="shared" si="115"/>
        <v>0</v>
      </c>
      <c r="LSX68" s="3">
        <f t="shared" si="115"/>
        <v>0</v>
      </c>
      <c r="LSY68" s="3">
        <f t="shared" si="115"/>
        <v>0</v>
      </c>
      <c r="LSZ68" s="3">
        <f t="shared" si="115"/>
        <v>0</v>
      </c>
      <c r="LTA68" s="3">
        <f t="shared" si="115"/>
        <v>0</v>
      </c>
      <c r="LTB68" s="3">
        <f t="shared" si="115"/>
        <v>0</v>
      </c>
      <c r="LTC68" s="3">
        <f t="shared" si="115"/>
        <v>0</v>
      </c>
      <c r="LTD68" s="3">
        <f t="shared" si="115"/>
        <v>0</v>
      </c>
      <c r="LTE68" s="3">
        <f t="shared" si="115"/>
        <v>0</v>
      </c>
      <c r="LTF68" s="3">
        <f t="shared" si="115"/>
        <v>0</v>
      </c>
      <c r="LTG68" s="3">
        <f t="shared" si="115"/>
        <v>0</v>
      </c>
      <c r="LTH68" s="3">
        <f t="shared" si="115"/>
        <v>0</v>
      </c>
      <c r="LTI68" s="3">
        <f t="shared" si="115"/>
        <v>0</v>
      </c>
      <c r="LTJ68" s="3">
        <f t="shared" si="115"/>
        <v>0</v>
      </c>
      <c r="LTK68" s="3">
        <f t="shared" si="115"/>
        <v>0</v>
      </c>
      <c r="LTL68" s="3">
        <f t="shared" si="115"/>
        <v>0</v>
      </c>
      <c r="LTM68" s="3">
        <f t="shared" si="115"/>
        <v>0</v>
      </c>
      <c r="LTN68" s="3">
        <f t="shared" si="115"/>
        <v>0</v>
      </c>
      <c r="LTO68" s="3">
        <f t="shared" si="115"/>
        <v>0</v>
      </c>
      <c r="LTP68" s="3">
        <f t="shared" si="115"/>
        <v>0</v>
      </c>
      <c r="LTQ68" s="3">
        <f t="shared" si="115"/>
        <v>0</v>
      </c>
      <c r="LTR68" s="3">
        <f t="shared" si="115"/>
        <v>0</v>
      </c>
      <c r="LTS68" s="3">
        <f t="shared" si="115"/>
        <v>0</v>
      </c>
      <c r="LTT68" s="3">
        <f t="shared" si="115"/>
        <v>0</v>
      </c>
      <c r="LTU68" s="3">
        <f t="shared" si="115"/>
        <v>0</v>
      </c>
      <c r="LTV68" s="3">
        <f t="shared" si="115"/>
        <v>0</v>
      </c>
      <c r="LTW68" s="3">
        <f t="shared" si="115"/>
        <v>0</v>
      </c>
      <c r="LTX68" s="3">
        <f t="shared" si="115"/>
        <v>0</v>
      </c>
      <c r="LTY68" s="3">
        <f t="shared" si="115"/>
        <v>0</v>
      </c>
      <c r="LTZ68" s="3">
        <f t="shared" si="115"/>
        <v>0</v>
      </c>
      <c r="LUA68" s="3">
        <f t="shared" si="115"/>
        <v>0</v>
      </c>
      <c r="LUB68" s="3">
        <f t="shared" si="115"/>
        <v>0</v>
      </c>
      <c r="LUC68" s="3">
        <f t="shared" si="115"/>
        <v>0</v>
      </c>
      <c r="LUD68" s="3">
        <f t="shared" si="115"/>
        <v>0</v>
      </c>
      <c r="LUE68" s="3">
        <f t="shared" si="115"/>
        <v>0</v>
      </c>
      <c r="LUF68" s="3">
        <f t="shared" si="115"/>
        <v>0</v>
      </c>
      <c r="LUG68" s="3">
        <f t="shared" si="115"/>
        <v>0</v>
      </c>
      <c r="LUH68" s="3">
        <f t="shared" si="115"/>
        <v>0</v>
      </c>
      <c r="LUI68" s="3">
        <f t="shared" si="115"/>
        <v>0</v>
      </c>
      <c r="LUJ68" s="3">
        <f t="shared" si="115"/>
        <v>0</v>
      </c>
      <c r="LUK68" s="3">
        <f t="shared" si="115"/>
        <v>0</v>
      </c>
      <c r="LUL68" s="3">
        <f t="shared" si="115"/>
        <v>0</v>
      </c>
      <c r="LUM68" s="3">
        <f t="shared" si="115"/>
        <v>0</v>
      </c>
      <c r="LUN68" s="3">
        <f t="shared" si="115"/>
        <v>0</v>
      </c>
      <c r="LUO68" s="3">
        <f t="shared" si="115"/>
        <v>0</v>
      </c>
      <c r="LUP68" s="3">
        <f t="shared" si="115"/>
        <v>0</v>
      </c>
      <c r="LUQ68" s="3">
        <f t="shared" si="115"/>
        <v>0</v>
      </c>
      <c r="LUR68" s="3">
        <f t="shared" si="115"/>
        <v>0</v>
      </c>
      <c r="LUS68" s="3">
        <f t="shared" si="115"/>
        <v>0</v>
      </c>
      <c r="LUT68" s="3">
        <f t="shared" si="115"/>
        <v>0</v>
      </c>
      <c r="LUU68" s="3">
        <f t="shared" si="115"/>
        <v>0</v>
      </c>
      <c r="LUV68" s="3">
        <f t="shared" si="115"/>
        <v>0</v>
      </c>
      <c r="LUW68" s="3">
        <f t="shared" si="115"/>
        <v>0</v>
      </c>
      <c r="LUX68" s="3">
        <f t="shared" si="115"/>
        <v>0</v>
      </c>
      <c r="LUY68" s="3">
        <f t="shared" si="115"/>
        <v>0</v>
      </c>
      <c r="LUZ68" s="3">
        <f t="shared" ref="LUZ68:LXK68" si="116">SUM(LUZ60:LUZ66)</f>
        <v>0</v>
      </c>
      <c r="LVA68" s="3">
        <f t="shared" si="116"/>
        <v>0</v>
      </c>
      <c r="LVB68" s="3">
        <f t="shared" si="116"/>
        <v>0</v>
      </c>
      <c r="LVC68" s="3">
        <f t="shared" si="116"/>
        <v>0</v>
      </c>
      <c r="LVD68" s="3">
        <f t="shared" si="116"/>
        <v>0</v>
      </c>
      <c r="LVE68" s="3">
        <f t="shared" si="116"/>
        <v>0</v>
      </c>
      <c r="LVF68" s="3">
        <f t="shared" si="116"/>
        <v>0</v>
      </c>
      <c r="LVG68" s="3">
        <f t="shared" si="116"/>
        <v>0</v>
      </c>
      <c r="LVH68" s="3">
        <f t="shared" si="116"/>
        <v>0</v>
      </c>
      <c r="LVI68" s="3">
        <f t="shared" si="116"/>
        <v>0</v>
      </c>
      <c r="LVJ68" s="3">
        <f t="shared" si="116"/>
        <v>0</v>
      </c>
      <c r="LVK68" s="3">
        <f t="shared" si="116"/>
        <v>0</v>
      </c>
      <c r="LVL68" s="3">
        <f t="shared" si="116"/>
        <v>0</v>
      </c>
      <c r="LVM68" s="3">
        <f t="shared" si="116"/>
        <v>0</v>
      </c>
      <c r="LVN68" s="3">
        <f t="shared" si="116"/>
        <v>0</v>
      </c>
      <c r="LVO68" s="3">
        <f t="shared" si="116"/>
        <v>0</v>
      </c>
      <c r="LVP68" s="3">
        <f t="shared" si="116"/>
        <v>0</v>
      </c>
      <c r="LVQ68" s="3">
        <f t="shared" si="116"/>
        <v>0</v>
      </c>
      <c r="LVR68" s="3">
        <f t="shared" si="116"/>
        <v>0</v>
      </c>
      <c r="LVS68" s="3">
        <f t="shared" si="116"/>
        <v>0</v>
      </c>
      <c r="LVT68" s="3">
        <f t="shared" si="116"/>
        <v>0</v>
      </c>
      <c r="LVU68" s="3">
        <f t="shared" si="116"/>
        <v>0</v>
      </c>
      <c r="LVV68" s="3">
        <f t="shared" si="116"/>
        <v>0</v>
      </c>
      <c r="LVW68" s="3">
        <f t="shared" si="116"/>
        <v>0</v>
      </c>
      <c r="LVX68" s="3">
        <f t="shared" si="116"/>
        <v>0</v>
      </c>
      <c r="LVY68" s="3">
        <f t="shared" si="116"/>
        <v>0</v>
      </c>
      <c r="LVZ68" s="3">
        <f t="shared" si="116"/>
        <v>0</v>
      </c>
      <c r="LWA68" s="3">
        <f t="shared" si="116"/>
        <v>0</v>
      </c>
      <c r="LWB68" s="3">
        <f t="shared" si="116"/>
        <v>0</v>
      </c>
      <c r="LWC68" s="3">
        <f t="shared" si="116"/>
        <v>0</v>
      </c>
      <c r="LWD68" s="3">
        <f t="shared" si="116"/>
        <v>0</v>
      </c>
      <c r="LWE68" s="3">
        <f t="shared" si="116"/>
        <v>0</v>
      </c>
      <c r="LWF68" s="3">
        <f t="shared" si="116"/>
        <v>0</v>
      </c>
      <c r="LWG68" s="3">
        <f t="shared" si="116"/>
        <v>0</v>
      </c>
      <c r="LWH68" s="3">
        <f t="shared" si="116"/>
        <v>0</v>
      </c>
      <c r="LWI68" s="3">
        <f t="shared" si="116"/>
        <v>0</v>
      </c>
      <c r="LWJ68" s="3">
        <f t="shared" si="116"/>
        <v>0</v>
      </c>
      <c r="LWK68" s="3">
        <f t="shared" si="116"/>
        <v>0</v>
      </c>
      <c r="LWL68" s="3">
        <f t="shared" si="116"/>
        <v>0</v>
      </c>
      <c r="LWM68" s="3">
        <f t="shared" si="116"/>
        <v>0</v>
      </c>
      <c r="LWN68" s="3">
        <f t="shared" si="116"/>
        <v>0</v>
      </c>
      <c r="LWO68" s="3">
        <f t="shared" si="116"/>
        <v>0</v>
      </c>
      <c r="LWP68" s="3">
        <f t="shared" si="116"/>
        <v>0</v>
      </c>
      <c r="LWQ68" s="3">
        <f t="shared" si="116"/>
        <v>0</v>
      </c>
      <c r="LWR68" s="3">
        <f t="shared" si="116"/>
        <v>0</v>
      </c>
      <c r="LWS68" s="3">
        <f t="shared" si="116"/>
        <v>0</v>
      </c>
      <c r="LWT68" s="3">
        <f t="shared" si="116"/>
        <v>0</v>
      </c>
      <c r="LWU68" s="3">
        <f t="shared" si="116"/>
        <v>0</v>
      </c>
      <c r="LWV68" s="3">
        <f t="shared" si="116"/>
        <v>0</v>
      </c>
      <c r="LWW68" s="3">
        <f t="shared" si="116"/>
        <v>0</v>
      </c>
      <c r="LWX68" s="3">
        <f t="shared" si="116"/>
        <v>0</v>
      </c>
      <c r="LWY68" s="3">
        <f t="shared" si="116"/>
        <v>0</v>
      </c>
      <c r="LWZ68" s="3">
        <f t="shared" si="116"/>
        <v>0</v>
      </c>
      <c r="LXA68" s="3">
        <f t="shared" si="116"/>
        <v>0</v>
      </c>
      <c r="LXB68" s="3">
        <f t="shared" si="116"/>
        <v>0</v>
      </c>
      <c r="LXC68" s="3">
        <f t="shared" si="116"/>
        <v>0</v>
      </c>
      <c r="LXD68" s="3">
        <f t="shared" si="116"/>
        <v>0</v>
      </c>
      <c r="LXE68" s="3">
        <f t="shared" si="116"/>
        <v>0</v>
      </c>
      <c r="LXF68" s="3">
        <f t="shared" si="116"/>
        <v>0</v>
      </c>
      <c r="LXG68" s="3">
        <f t="shared" si="116"/>
        <v>0</v>
      </c>
      <c r="LXH68" s="3">
        <f t="shared" si="116"/>
        <v>0</v>
      </c>
      <c r="LXI68" s="3">
        <f t="shared" si="116"/>
        <v>0</v>
      </c>
      <c r="LXJ68" s="3">
        <f t="shared" si="116"/>
        <v>0</v>
      </c>
      <c r="LXK68" s="3">
        <f t="shared" si="116"/>
        <v>0</v>
      </c>
      <c r="LXL68" s="3">
        <f t="shared" ref="LXL68:LZW68" si="117">SUM(LXL60:LXL66)</f>
        <v>0</v>
      </c>
      <c r="LXM68" s="3">
        <f t="shared" si="117"/>
        <v>0</v>
      </c>
      <c r="LXN68" s="3">
        <f t="shared" si="117"/>
        <v>0</v>
      </c>
      <c r="LXO68" s="3">
        <f t="shared" si="117"/>
        <v>0</v>
      </c>
      <c r="LXP68" s="3">
        <f t="shared" si="117"/>
        <v>0</v>
      </c>
      <c r="LXQ68" s="3">
        <f t="shared" si="117"/>
        <v>0</v>
      </c>
      <c r="LXR68" s="3">
        <f t="shared" si="117"/>
        <v>0</v>
      </c>
      <c r="LXS68" s="3">
        <f t="shared" si="117"/>
        <v>0</v>
      </c>
      <c r="LXT68" s="3">
        <f t="shared" si="117"/>
        <v>0</v>
      </c>
      <c r="LXU68" s="3">
        <f t="shared" si="117"/>
        <v>0</v>
      </c>
      <c r="LXV68" s="3">
        <f t="shared" si="117"/>
        <v>0</v>
      </c>
      <c r="LXW68" s="3">
        <f t="shared" si="117"/>
        <v>0</v>
      </c>
      <c r="LXX68" s="3">
        <f t="shared" si="117"/>
        <v>0</v>
      </c>
      <c r="LXY68" s="3">
        <f t="shared" si="117"/>
        <v>0</v>
      </c>
      <c r="LXZ68" s="3">
        <f t="shared" si="117"/>
        <v>0</v>
      </c>
      <c r="LYA68" s="3">
        <f t="shared" si="117"/>
        <v>0</v>
      </c>
      <c r="LYB68" s="3">
        <f t="shared" si="117"/>
        <v>0</v>
      </c>
      <c r="LYC68" s="3">
        <f t="shared" si="117"/>
        <v>0</v>
      </c>
      <c r="LYD68" s="3">
        <f t="shared" si="117"/>
        <v>0</v>
      </c>
      <c r="LYE68" s="3">
        <f t="shared" si="117"/>
        <v>0</v>
      </c>
      <c r="LYF68" s="3">
        <f t="shared" si="117"/>
        <v>0</v>
      </c>
      <c r="LYG68" s="3">
        <f t="shared" si="117"/>
        <v>0</v>
      </c>
      <c r="LYH68" s="3">
        <f t="shared" si="117"/>
        <v>0</v>
      </c>
      <c r="LYI68" s="3">
        <f t="shared" si="117"/>
        <v>0</v>
      </c>
      <c r="LYJ68" s="3">
        <f t="shared" si="117"/>
        <v>0</v>
      </c>
      <c r="LYK68" s="3">
        <f t="shared" si="117"/>
        <v>0</v>
      </c>
      <c r="LYL68" s="3">
        <f t="shared" si="117"/>
        <v>0</v>
      </c>
      <c r="LYM68" s="3">
        <f t="shared" si="117"/>
        <v>0</v>
      </c>
      <c r="LYN68" s="3">
        <f t="shared" si="117"/>
        <v>0</v>
      </c>
      <c r="LYO68" s="3">
        <f t="shared" si="117"/>
        <v>0</v>
      </c>
      <c r="LYP68" s="3">
        <f t="shared" si="117"/>
        <v>0</v>
      </c>
      <c r="LYQ68" s="3">
        <f t="shared" si="117"/>
        <v>0</v>
      </c>
      <c r="LYR68" s="3">
        <f t="shared" si="117"/>
        <v>0</v>
      </c>
      <c r="LYS68" s="3">
        <f t="shared" si="117"/>
        <v>0</v>
      </c>
      <c r="LYT68" s="3">
        <f t="shared" si="117"/>
        <v>0</v>
      </c>
      <c r="LYU68" s="3">
        <f t="shared" si="117"/>
        <v>0</v>
      </c>
      <c r="LYV68" s="3">
        <f t="shared" si="117"/>
        <v>0</v>
      </c>
      <c r="LYW68" s="3">
        <f t="shared" si="117"/>
        <v>0</v>
      </c>
      <c r="LYX68" s="3">
        <f t="shared" si="117"/>
        <v>0</v>
      </c>
      <c r="LYY68" s="3">
        <f t="shared" si="117"/>
        <v>0</v>
      </c>
      <c r="LYZ68" s="3">
        <f t="shared" si="117"/>
        <v>0</v>
      </c>
      <c r="LZA68" s="3">
        <f t="shared" si="117"/>
        <v>0</v>
      </c>
      <c r="LZB68" s="3">
        <f t="shared" si="117"/>
        <v>0</v>
      </c>
      <c r="LZC68" s="3">
        <f t="shared" si="117"/>
        <v>0</v>
      </c>
      <c r="LZD68" s="3">
        <f t="shared" si="117"/>
        <v>0</v>
      </c>
      <c r="LZE68" s="3">
        <f t="shared" si="117"/>
        <v>0</v>
      </c>
      <c r="LZF68" s="3">
        <f t="shared" si="117"/>
        <v>0</v>
      </c>
      <c r="LZG68" s="3">
        <f t="shared" si="117"/>
        <v>0</v>
      </c>
      <c r="LZH68" s="3">
        <f t="shared" si="117"/>
        <v>0</v>
      </c>
      <c r="LZI68" s="3">
        <f t="shared" si="117"/>
        <v>0</v>
      </c>
      <c r="LZJ68" s="3">
        <f t="shared" si="117"/>
        <v>0</v>
      </c>
      <c r="LZK68" s="3">
        <f t="shared" si="117"/>
        <v>0</v>
      </c>
      <c r="LZL68" s="3">
        <f t="shared" si="117"/>
        <v>0</v>
      </c>
      <c r="LZM68" s="3">
        <f t="shared" si="117"/>
        <v>0</v>
      </c>
      <c r="LZN68" s="3">
        <f t="shared" si="117"/>
        <v>0</v>
      </c>
      <c r="LZO68" s="3">
        <f t="shared" si="117"/>
        <v>0</v>
      </c>
      <c r="LZP68" s="3">
        <f t="shared" si="117"/>
        <v>0</v>
      </c>
      <c r="LZQ68" s="3">
        <f t="shared" si="117"/>
        <v>0</v>
      </c>
      <c r="LZR68" s="3">
        <f t="shared" si="117"/>
        <v>0</v>
      </c>
      <c r="LZS68" s="3">
        <f t="shared" si="117"/>
        <v>0</v>
      </c>
      <c r="LZT68" s="3">
        <f t="shared" si="117"/>
        <v>0</v>
      </c>
      <c r="LZU68" s="3">
        <f t="shared" si="117"/>
        <v>0</v>
      </c>
      <c r="LZV68" s="3">
        <f t="shared" si="117"/>
        <v>0</v>
      </c>
      <c r="LZW68" s="3">
        <f t="shared" si="117"/>
        <v>0</v>
      </c>
      <c r="LZX68" s="3">
        <f t="shared" ref="LZX68:MCI68" si="118">SUM(LZX60:LZX66)</f>
        <v>0</v>
      </c>
      <c r="LZY68" s="3">
        <f t="shared" si="118"/>
        <v>0</v>
      </c>
      <c r="LZZ68" s="3">
        <f t="shared" si="118"/>
        <v>0</v>
      </c>
      <c r="MAA68" s="3">
        <f t="shared" si="118"/>
        <v>0</v>
      </c>
      <c r="MAB68" s="3">
        <f t="shared" si="118"/>
        <v>0</v>
      </c>
      <c r="MAC68" s="3">
        <f t="shared" si="118"/>
        <v>0</v>
      </c>
      <c r="MAD68" s="3">
        <f t="shared" si="118"/>
        <v>0</v>
      </c>
      <c r="MAE68" s="3">
        <f t="shared" si="118"/>
        <v>0</v>
      </c>
      <c r="MAF68" s="3">
        <f t="shared" si="118"/>
        <v>0</v>
      </c>
      <c r="MAG68" s="3">
        <f t="shared" si="118"/>
        <v>0</v>
      </c>
      <c r="MAH68" s="3">
        <f t="shared" si="118"/>
        <v>0</v>
      </c>
      <c r="MAI68" s="3">
        <f t="shared" si="118"/>
        <v>0</v>
      </c>
      <c r="MAJ68" s="3">
        <f t="shared" si="118"/>
        <v>0</v>
      </c>
      <c r="MAK68" s="3">
        <f t="shared" si="118"/>
        <v>0</v>
      </c>
      <c r="MAL68" s="3">
        <f t="shared" si="118"/>
        <v>0</v>
      </c>
      <c r="MAM68" s="3">
        <f t="shared" si="118"/>
        <v>0</v>
      </c>
      <c r="MAN68" s="3">
        <f t="shared" si="118"/>
        <v>0</v>
      </c>
      <c r="MAO68" s="3">
        <f t="shared" si="118"/>
        <v>0</v>
      </c>
      <c r="MAP68" s="3">
        <f t="shared" si="118"/>
        <v>0</v>
      </c>
      <c r="MAQ68" s="3">
        <f t="shared" si="118"/>
        <v>0</v>
      </c>
      <c r="MAR68" s="3">
        <f t="shared" si="118"/>
        <v>0</v>
      </c>
      <c r="MAS68" s="3">
        <f t="shared" si="118"/>
        <v>0</v>
      </c>
      <c r="MAT68" s="3">
        <f t="shared" si="118"/>
        <v>0</v>
      </c>
      <c r="MAU68" s="3">
        <f t="shared" si="118"/>
        <v>0</v>
      </c>
      <c r="MAV68" s="3">
        <f t="shared" si="118"/>
        <v>0</v>
      </c>
      <c r="MAW68" s="3">
        <f t="shared" si="118"/>
        <v>0</v>
      </c>
      <c r="MAX68" s="3">
        <f t="shared" si="118"/>
        <v>0</v>
      </c>
      <c r="MAY68" s="3">
        <f t="shared" si="118"/>
        <v>0</v>
      </c>
      <c r="MAZ68" s="3">
        <f t="shared" si="118"/>
        <v>0</v>
      </c>
      <c r="MBA68" s="3">
        <f t="shared" si="118"/>
        <v>0</v>
      </c>
      <c r="MBB68" s="3">
        <f t="shared" si="118"/>
        <v>0</v>
      </c>
      <c r="MBC68" s="3">
        <f t="shared" si="118"/>
        <v>0</v>
      </c>
      <c r="MBD68" s="3">
        <f t="shared" si="118"/>
        <v>0</v>
      </c>
      <c r="MBE68" s="3">
        <f t="shared" si="118"/>
        <v>0</v>
      </c>
      <c r="MBF68" s="3">
        <f t="shared" si="118"/>
        <v>0</v>
      </c>
      <c r="MBG68" s="3">
        <f t="shared" si="118"/>
        <v>0</v>
      </c>
      <c r="MBH68" s="3">
        <f t="shared" si="118"/>
        <v>0</v>
      </c>
      <c r="MBI68" s="3">
        <f t="shared" si="118"/>
        <v>0</v>
      </c>
      <c r="MBJ68" s="3">
        <f t="shared" si="118"/>
        <v>0</v>
      </c>
      <c r="MBK68" s="3">
        <f t="shared" si="118"/>
        <v>0</v>
      </c>
      <c r="MBL68" s="3">
        <f t="shared" si="118"/>
        <v>0</v>
      </c>
      <c r="MBM68" s="3">
        <f t="shared" si="118"/>
        <v>0</v>
      </c>
      <c r="MBN68" s="3">
        <f t="shared" si="118"/>
        <v>0</v>
      </c>
      <c r="MBO68" s="3">
        <f t="shared" si="118"/>
        <v>0</v>
      </c>
      <c r="MBP68" s="3">
        <f t="shared" si="118"/>
        <v>0</v>
      </c>
      <c r="MBQ68" s="3">
        <f t="shared" si="118"/>
        <v>0</v>
      </c>
      <c r="MBR68" s="3">
        <f t="shared" si="118"/>
        <v>0</v>
      </c>
      <c r="MBS68" s="3">
        <f t="shared" si="118"/>
        <v>0</v>
      </c>
      <c r="MBT68" s="3">
        <f t="shared" si="118"/>
        <v>0</v>
      </c>
      <c r="MBU68" s="3">
        <f t="shared" si="118"/>
        <v>0</v>
      </c>
      <c r="MBV68" s="3">
        <f t="shared" si="118"/>
        <v>0</v>
      </c>
      <c r="MBW68" s="3">
        <f t="shared" si="118"/>
        <v>0</v>
      </c>
      <c r="MBX68" s="3">
        <f t="shared" si="118"/>
        <v>0</v>
      </c>
      <c r="MBY68" s="3">
        <f t="shared" si="118"/>
        <v>0</v>
      </c>
      <c r="MBZ68" s="3">
        <f t="shared" si="118"/>
        <v>0</v>
      </c>
      <c r="MCA68" s="3">
        <f t="shared" si="118"/>
        <v>0</v>
      </c>
      <c r="MCB68" s="3">
        <f t="shared" si="118"/>
        <v>0</v>
      </c>
      <c r="MCC68" s="3">
        <f t="shared" si="118"/>
        <v>0</v>
      </c>
      <c r="MCD68" s="3">
        <f t="shared" si="118"/>
        <v>0</v>
      </c>
      <c r="MCE68" s="3">
        <f t="shared" si="118"/>
        <v>0</v>
      </c>
      <c r="MCF68" s="3">
        <f t="shared" si="118"/>
        <v>0</v>
      </c>
      <c r="MCG68" s="3">
        <f t="shared" si="118"/>
        <v>0</v>
      </c>
      <c r="MCH68" s="3">
        <f t="shared" si="118"/>
        <v>0</v>
      </c>
      <c r="MCI68" s="3">
        <f t="shared" si="118"/>
        <v>0</v>
      </c>
      <c r="MCJ68" s="3">
        <f t="shared" ref="MCJ68:MEU68" si="119">SUM(MCJ60:MCJ66)</f>
        <v>0</v>
      </c>
      <c r="MCK68" s="3">
        <f t="shared" si="119"/>
        <v>0</v>
      </c>
      <c r="MCL68" s="3">
        <f t="shared" si="119"/>
        <v>0</v>
      </c>
      <c r="MCM68" s="3">
        <f t="shared" si="119"/>
        <v>0</v>
      </c>
      <c r="MCN68" s="3">
        <f t="shared" si="119"/>
        <v>0</v>
      </c>
      <c r="MCO68" s="3">
        <f t="shared" si="119"/>
        <v>0</v>
      </c>
      <c r="MCP68" s="3">
        <f t="shared" si="119"/>
        <v>0</v>
      </c>
      <c r="MCQ68" s="3">
        <f t="shared" si="119"/>
        <v>0</v>
      </c>
      <c r="MCR68" s="3">
        <f t="shared" si="119"/>
        <v>0</v>
      </c>
      <c r="MCS68" s="3">
        <f t="shared" si="119"/>
        <v>0</v>
      </c>
      <c r="MCT68" s="3">
        <f t="shared" si="119"/>
        <v>0</v>
      </c>
      <c r="MCU68" s="3">
        <f t="shared" si="119"/>
        <v>0</v>
      </c>
      <c r="MCV68" s="3">
        <f t="shared" si="119"/>
        <v>0</v>
      </c>
      <c r="MCW68" s="3">
        <f t="shared" si="119"/>
        <v>0</v>
      </c>
      <c r="MCX68" s="3">
        <f t="shared" si="119"/>
        <v>0</v>
      </c>
      <c r="MCY68" s="3">
        <f t="shared" si="119"/>
        <v>0</v>
      </c>
      <c r="MCZ68" s="3">
        <f t="shared" si="119"/>
        <v>0</v>
      </c>
      <c r="MDA68" s="3">
        <f t="shared" si="119"/>
        <v>0</v>
      </c>
      <c r="MDB68" s="3">
        <f t="shared" si="119"/>
        <v>0</v>
      </c>
      <c r="MDC68" s="3">
        <f t="shared" si="119"/>
        <v>0</v>
      </c>
      <c r="MDD68" s="3">
        <f t="shared" si="119"/>
        <v>0</v>
      </c>
      <c r="MDE68" s="3">
        <f t="shared" si="119"/>
        <v>0</v>
      </c>
      <c r="MDF68" s="3">
        <f t="shared" si="119"/>
        <v>0</v>
      </c>
      <c r="MDG68" s="3">
        <f t="shared" si="119"/>
        <v>0</v>
      </c>
      <c r="MDH68" s="3">
        <f t="shared" si="119"/>
        <v>0</v>
      </c>
      <c r="MDI68" s="3">
        <f t="shared" si="119"/>
        <v>0</v>
      </c>
      <c r="MDJ68" s="3">
        <f t="shared" si="119"/>
        <v>0</v>
      </c>
      <c r="MDK68" s="3">
        <f t="shared" si="119"/>
        <v>0</v>
      </c>
      <c r="MDL68" s="3">
        <f t="shared" si="119"/>
        <v>0</v>
      </c>
      <c r="MDM68" s="3">
        <f t="shared" si="119"/>
        <v>0</v>
      </c>
      <c r="MDN68" s="3">
        <f t="shared" si="119"/>
        <v>0</v>
      </c>
      <c r="MDO68" s="3">
        <f t="shared" si="119"/>
        <v>0</v>
      </c>
      <c r="MDP68" s="3">
        <f t="shared" si="119"/>
        <v>0</v>
      </c>
      <c r="MDQ68" s="3">
        <f t="shared" si="119"/>
        <v>0</v>
      </c>
      <c r="MDR68" s="3">
        <f t="shared" si="119"/>
        <v>0</v>
      </c>
      <c r="MDS68" s="3">
        <f t="shared" si="119"/>
        <v>0</v>
      </c>
      <c r="MDT68" s="3">
        <f t="shared" si="119"/>
        <v>0</v>
      </c>
      <c r="MDU68" s="3">
        <f t="shared" si="119"/>
        <v>0</v>
      </c>
      <c r="MDV68" s="3">
        <f t="shared" si="119"/>
        <v>0</v>
      </c>
      <c r="MDW68" s="3">
        <f t="shared" si="119"/>
        <v>0</v>
      </c>
      <c r="MDX68" s="3">
        <f t="shared" si="119"/>
        <v>0</v>
      </c>
      <c r="MDY68" s="3">
        <f t="shared" si="119"/>
        <v>0</v>
      </c>
      <c r="MDZ68" s="3">
        <f t="shared" si="119"/>
        <v>0</v>
      </c>
      <c r="MEA68" s="3">
        <f t="shared" si="119"/>
        <v>0</v>
      </c>
      <c r="MEB68" s="3">
        <f t="shared" si="119"/>
        <v>0</v>
      </c>
      <c r="MEC68" s="3">
        <f t="shared" si="119"/>
        <v>0</v>
      </c>
      <c r="MED68" s="3">
        <f t="shared" si="119"/>
        <v>0</v>
      </c>
      <c r="MEE68" s="3">
        <f t="shared" si="119"/>
        <v>0</v>
      </c>
      <c r="MEF68" s="3">
        <f t="shared" si="119"/>
        <v>0</v>
      </c>
      <c r="MEG68" s="3">
        <f t="shared" si="119"/>
        <v>0</v>
      </c>
      <c r="MEH68" s="3">
        <f t="shared" si="119"/>
        <v>0</v>
      </c>
      <c r="MEI68" s="3">
        <f t="shared" si="119"/>
        <v>0</v>
      </c>
      <c r="MEJ68" s="3">
        <f t="shared" si="119"/>
        <v>0</v>
      </c>
      <c r="MEK68" s="3">
        <f t="shared" si="119"/>
        <v>0</v>
      </c>
      <c r="MEL68" s="3">
        <f t="shared" si="119"/>
        <v>0</v>
      </c>
      <c r="MEM68" s="3">
        <f t="shared" si="119"/>
        <v>0</v>
      </c>
      <c r="MEN68" s="3">
        <f t="shared" si="119"/>
        <v>0</v>
      </c>
      <c r="MEO68" s="3">
        <f t="shared" si="119"/>
        <v>0</v>
      </c>
      <c r="MEP68" s="3">
        <f t="shared" si="119"/>
        <v>0</v>
      </c>
      <c r="MEQ68" s="3">
        <f t="shared" si="119"/>
        <v>0</v>
      </c>
      <c r="MER68" s="3">
        <f t="shared" si="119"/>
        <v>0</v>
      </c>
      <c r="MES68" s="3">
        <f t="shared" si="119"/>
        <v>0</v>
      </c>
      <c r="MET68" s="3">
        <f t="shared" si="119"/>
        <v>0</v>
      </c>
      <c r="MEU68" s="3">
        <f t="shared" si="119"/>
        <v>0</v>
      </c>
      <c r="MEV68" s="3">
        <f t="shared" ref="MEV68:MHG68" si="120">SUM(MEV60:MEV66)</f>
        <v>0</v>
      </c>
      <c r="MEW68" s="3">
        <f t="shared" si="120"/>
        <v>0</v>
      </c>
      <c r="MEX68" s="3">
        <f t="shared" si="120"/>
        <v>0</v>
      </c>
      <c r="MEY68" s="3">
        <f t="shared" si="120"/>
        <v>0</v>
      </c>
      <c r="MEZ68" s="3">
        <f t="shared" si="120"/>
        <v>0</v>
      </c>
      <c r="MFA68" s="3">
        <f t="shared" si="120"/>
        <v>0</v>
      </c>
      <c r="MFB68" s="3">
        <f t="shared" si="120"/>
        <v>0</v>
      </c>
      <c r="MFC68" s="3">
        <f t="shared" si="120"/>
        <v>0</v>
      </c>
      <c r="MFD68" s="3">
        <f t="shared" si="120"/>
        <v>0</v>
      </c>
      <c r="MFE68" s="3">
        <f t="shared" si="120"/>
        <v>0</v>
      </c>
      <c r="MFF68" s="3">
        <f t="shared" si="120"/>
        <v>0</v>
      </c>
      <c r="MFG68" s="3">
        <f t="shared" si="120"/>
        <v>0</v>
      </c>
      <c r="MFH68" s="3">
        <f t="shared" si="120"/>
        <v>0</v>
      </c>
      <c r="MFI68" s="3">
        <f t="shared" si="120"/>
        <v>0</v>
      </c>
      <c r="MFJ68" s="3">
        <f t="shared" si="120"/>
        <v>0</v>
      </c>
      <c r="MFK68" s="3">
        <f t="shared" si="120"/>
        <v>0</v>
      </c>
      <c r="MFL68" s="3">
        <f t="shared" si="120"/>
        <v>0</v>
      </c>
      <c r="MFM68" s="3">
        <f t="shared" si="120"/>
        <v>0</v>
      </c>
      <c r="MFN68" s="3">
        <f t="shared" si="120"/>
        <v>0</v>
      </c>
      <c r="MFO68" s="3">
        <f t="shared" si="120"/>
        <v>0</v>
      </c>
      <c r="MFP68" s="3">
        <f t="shared" si="120"/>
        <v>0</v>
      </c>
      <c r="MFQ68" s="3">
        <f t="shared" si="120"/>
        <v>0</v>
      </c>
      <c r="MFR68" s="3">
        <f t="shared" si="120"/>
        <v>0</v>
      </c>
      <c r="MFS68" s="3">
        <f t="shared" si="120"/>
        <v>0</v>
      </c>
      <c r="MFT68" s="3">
        <f t="shared" si="120"/>
        <v>0</v>
      </c>
      <c r="MFU68" s="3">
        <f t="shared" si="120"/>
        <v>0</v>
      </c>
      <c r="MFV68" s="3">
        <f t="shared" si="120"/>
        <v>0</v>
      </c>
      <c r="MFW68" s="3">
        <f t="shared" si="120"/>
        <v>0</v>
      </c>
      <c r="MFX68" s="3">
        <f t="shared" si="120"/>
        <v>0</v>
      </c>
      <c r="MFY68" s="3">
        <f t="shared" si="120"/>
        <v>0</v>
      </c>
      <c r="MFZ68" s="3">
        <f t="shared" si="120"/>
        <v>0</v>
      </c>
      <c r="MGA68" s="3">
        <f t="shared" si="120"/>
        <v>0</v>
      </c>
      <c r="MGB68" s="3">
        <f t="shared" si="120"/>
        <v>0</v>
      </c>
      <c r="MGC68" s="3">
        <f t="shared" si="120"/>
        <v>0</v>
      </c>
      <c r="MGD68" s="3">
        <f t="shared" si="120"/>
        <v>0</v>
      </c>
      <c r="MGE68" s="3">
        <f t="shared" si="120"/>
        <v>0</v>
      </c>
      <c r="MGF68" s="3">
        <f t="shared" si="120"/>
        <v>0</v>
      </c>
      <c r="MGG68" s="3">
        <f t="shared" si="120"/>
        <v>0</v>
      </c>
      <c r="MGH68" s="3">
        <f t="shared" si="120"/>
        <v>0</v>
      </c>
      <c r="MGI68" s="3">
        <f t="shared" si="120"/>
        <v>0</v>
      </c>
      <c r="MGJ68" s="3">
        <f t="shared" si="120"/>
        <v>0</v>
      </c>
      <c r="MGK68" s="3">
        <f t="shared" si="120"/>
        <v>0</v>
      </c>
      <c r="MGL68" s="3">
        <f t="shared" si="120"/>
        <v>0</v>
      </c>
      <c r="MGM68" s="3">
        <f t="shared" si="120"/>
        <v>0</v>
      </c>
      <c r="MGN68" s="3">
        <f t="shared" si="120"/>
        <v>0</v>
      </c>
      <c r="MGO68" s="3">
        <f t="shared" si="120"/>
        <v>0</v>
      </c>
      <c r="MGP68" s="3">
        <f t="shared" si="120"/>
        <v>0</v>
      </c>
      <c r="MGQ68" s="3">
        <f t="shared" si="120"/>
        <v>0</v>
      </c>
      <c r="MGR68" s="3">
        <f t="shared" si="120"/>
        <v>0</v>
      </c>
      <c r="MGS68" s="3">
        <f t="shared" si="120"/>
        <v>0</v>
      </c>
      <c r="MGT68" s="3">
        <f t="shared" si="120"/>
        <v>0</v>
      </c>
      <c r="MGU68" s="3">
        <f t="shared" si="120"/>
        <v>0</v>
      </c>
      <c r="MGV68" s="3">
        <f t="shared" si="120"/>
        <v>0</v>
      </c>
      <c r="MGW68" s="3">
        <f t="shared" si="120"/>
        <v>0</v>
      </c>
      <c r="MGX68" s="3">
        <f t="shared" si="120"/>
        <v>0</v>
      </c>
      <c r="MGY68" s="3">
        <f t="shared" si="120"/>
        <v>0</v>
      </c>
      <c r="MGZ68" s="3">
        <f t="shared" si="120"/>
        <v>0</v>
      </c>
      <c r="MHA68" s="3">
        <f t="shared" si="120"/>
        <v>0</v>
      </c>
      <c r="MHB68" s="3">
        <f t="shared" si="120"/>
        <v>0</v>
      </c>
      <c r="MHC68" s="3">
        <f t="shared" si="120"/>
        <v>0</v>
      </c>
      <c r="MHD68" s="3">
        <f t="shared" si="120"/>
        <v>0</v>
      </c>
      <c r="MHE68" s="3">
        <f t="shared" si="120"/>
        <v>0</v>
      </c>
      <c r="MHF68" s="3">
        <f t="shared" si="120"/>
        <v>0</v>
      </c>
      <c r="MHG68" s="3">
        <f t="shared" si="120"/>
        <v>0</v>
      </c>
      <c r="MHH68" s="3">
        <f t="shared" ref="MHH68:MJS68" si="121">SUM(MHH60:MHH66)</f>
        <v>0</v>
      </c>
      <c r="MHI68" s="3">
        <f t="shared" si="121"/>
        <v>0</v>
      </c>
      <c r="MHJ68" s="3">
        <f t="shared" si="121"/>
        <v>0</v>
      </c>
      <c r="MHK68" s="3">
        <f t="shared" si="121"/>
        <v>0</v>
      </c>
      <c r="MHL68" s="3">
        <f t="shared" si="121"/>
        <v>0</v>
      </c>
      <c r="MHM68" s="3">
        <f t="shared" si="121"/>
        <v>0</v>
      </c>
      <c r="MHN68" s="3">
        <f t="shared" si="121"/>
        <v>0</v>
      </c>
      <c r="MHO68" s="3">
        <f t="shared" si="121"/>
        <v>0</v>
      </c>
      <c r="MHP68" s="3">
        <f t="shared" si="121"/>
        <v>0</v>
      </c>
      <c r="MHQ68" s="3">
        <f t="shared" si="121"/>
        <v>0</v>
      </c>
      <c r="MHR68" s="3">
        <f t="shared" si="121"/>
        <v>0</v>
      </c>
      <c r="MHS68" s="3">
        <f t="shared" si="121"/>
        <v>0</v>
      </c>
      <c r="MHT68" s="3">
        <f t="shared" si="121"/>
        <v>0</v>
      </c>
      <c r="MHU68" s="3">
        <f t="shared" si="121"/>
        <v>0</v>
      </c>
      <c r="MHV68" s="3">
        <f t="shared" si="121"/>
        <v>0</v>
      </c>
      <c r="MHW68" s="3">
        <f t="shared" si="121"/>
        <v>0</v>
      </c>
      <c r="MHX68" s="3">
        <f t="shared" si="121"/>
        <v>0</v>
      </c>
      <c r="MHY68" s="3">
        <f t="shared" si="121"/>
        <v>0</v>
      </c>
      <c r="MHZ68" s="3">
        <f t="shared" si="121"/>
        <v>0</v>
      </c>
      <c r="MIA68" s="3">
        <f t="shared" si="121"/>
        <v>0</v>
      </c>
      <c r="MIB68" s="3">
        <f t="shared" si="121"/>
        <v>0</v>
      </c>
      <c r="MIC68" s="3">
        <f t="shared" si="121"/>
        <v>0</v>
      </c>
      <c r="MID68" s="3">
        <f t="shared" si="121"/>
        <v>0</v>
      </c>
      <c r="MIE68" s="3">
        <f t="shared" si="121"/>
        <v>0</v>
      </c>
      <c r="MIF68" s="3">
        <f t="shared" si="121"/>
        <v>0</v>
      </c>
      <c r="MIG68" s="3">
        <f t="shared" si="121"/>
        <v>0</v>
      </c>
      <c r="MIH68" s="3">
        <f t="shared" si="121"/>
        <v>0</v>
      </c>
      <c r="MII68" s="3">
        <f t="shared" si="121"/>
        <v>0</v>
      </c>
      <c r="MIJ68" s="3">
        <f t="shared" si="121"/>
        <v>0</v>
      </c>
      <c r="MIK68" s="3">
        <f t="shared" si="121"/>
        <v>0</v>
      </c>
      <c r="MIL68" s="3">
        <f t="shared" si="121"/>
        <v>0</v>
      </c>
      <c r="MIM68" s="3">
        <f t="shared" si="121"/>
        <v>0</v>
      </c>
      <c r="MIN68" s="3">
        <f t="shared" si="121"/>
        <v>0</v>
      </c>
      <c r="MIO68" s="3">
        <f t="shared" si="121"/>
        <v>0</v>
      </c>
      <c r="MIP68" s="3">
        <f t="shared" si="121"/>
        <v>0</v>
      </c>
      <c r="MIQ68" s="3">
        <f t="shared" si="121"/>
        <v>0</v>
      </c>
      <c r="MIR68" s="3">
        <f t="shared" si="121"/>
        <v>0</v>
      </c>
      <c r="MIS68" s="3">
        <f t="shared" si="121"/>
        <v>0</v>
      </c>
      <c r="MIT68" s="3">
        <f t="shared" si="121"/>
        <v>0</v>
      </c>
      <c r="MIU68" s="3">
        <f t="shared" si="121"/>
        <v>0</v>
      </c>
      <c r="MIV68" s="3">
        <f t="shared" si="121"/>
        <v>0</v>
      </c>
      <c r="MIW68" s="3">
        <f t="shared" si="121"/>
        <v>0</v>
      </c>
      <c r="MIX68" s="3">
        <f t="shared" si="121"/>
        <v>0</v>
      </c>
      <c r="MIY68" s="3">
        <f t="shared" si="121"/>
        <v>0</v>
      </c>
      <c r="MIZ68" s="3">
        <f t="shared" si="121"/>
        <v>0</v>
      </c>
      <c r="MJA68" s="3">
        <f t="shared" si="121"/>
        <v>0</v>
      </c>
      <c r="MJB68" s="3">
        <f t="shared" si="121"/>
        <v>0</v>
      </c>
      <c r="MJC68" s="3">
        <f t="shared" si="121"/>
        <v>0</v>
      </c>
      <c r="MJD68" s="3">
        <f t="shared" si="121"/>
        <v>0</v>
      </c>
      <c r="MJE68" s="3">
        <f t="shared" si="121"/>
        <v>0</v>
      </c>
      <c r="MJF68" s="3">
        <f t="shared" si="121"/>
        <v>0</v>
      </c>
      <c r="MJG68" s="3">
        <f t="shared" si="121"/>
        <v>0</v>
      </c>
      <c r="MJH68" s="3">
        <f t="shared" si="121"/>
        <v>0</v>
      </c>
      <c r="MJI68" s="3">
        <f t="shared" si="121"/>
        <v>0</v>
      </c>
      <c r="MJJ68" s="3">
        <f t="shared" si="121"/>
        <v>0</v>
      </c>
      <c r="MJK68" s="3">
        <f t="shared" si="121"/>
        <v>0</v>
      </c>
      <c r="MJL68" s="3">
        <f t="shared" si="121"/>
        <v>0</v>
      </c>
      <c r="MJM68" s="3">
        <f t="shared" si="121"/>
        <v>0</v>
      </c>
      <c r="MJN68" s="3">
        <f t="shared" si="121"/>
        <v>0</v>
      </c>
      <c r="MJO68" s="3">
        <f t="shared" si="121"/>
        <v>0</v>
      </c>
      <c r="MJP68" s="3">
        <f t="shared" si="121"/>
        <v>0</v>
      </c>
      <c r="MJQ68" s="3">
        <f t="shared" si="121"/>
        <v>0</v>
      </c>
      <c r="MJR68" s="3">
        <f t="shared" si="121"/>
        <v>0</v>
      </c>
      <c r="MJS68" s="3">
        <f t="shared" si="121"/>
        <v>0</v>
      </c>
      <c r="MJT68" s="3">
        <f t="shared" ref="MJT68:MME68" si="122">SUM(MJT60:MJT66)</f>
        <v>0</v>
      </c>
      <c r="MJU68" s="3">
        <f t="shared" si="122"/>
        <v>0</v>
      </c>
      <c r="MJV68" s="3">
        <f t="shared" si="122"/>
        <v>0</v>
      </c>
      <c r="MJW68" s="3">
        <f t="shared" si="122"/>
        <v>0</v>
      </c>
      <c r="MJX68" s="3">
        <f t="shared" si="122"/>
        <v>0</v>
      </c>
      <c r="MJY68" s="3">
        <f t="shared" si="122"/>
        <v>0</v>
      </c>
      <c r="MJZ68" s="3">
        <f t="shared" si="122"/>
        <v>0</v>
      </c>
      <c r="MKA68" s="3">
        <f t="shared" si="122"/>
        <v>0</v>
      </c>
      <c r="MKB68" s="3">
        <f t="shared" si="122"/>
        <v>0</v>
      </c>
      <c r="MKC68" s="3">
        <f t="shared" si="122"/>
        <v>0</v>
      </c>
      <c r="MKD68" s="3">
        <f t="shared" si="122"/>
        <v>0</v>
      </c>
      <c r="MKE68" s="3">
        <f t="shared" si="122"/>
        <v>0</v>
      </c>
      <c r="MKF68" s="3">
        <f t="shared" si="122"/>
        <v>0</v>
      </c>
      <c r="MKG68" s="3">
        <f t="shared" si="122"/>
        <v>0</v>
      </c>
      <c r="MKH68" s="3">
        <f t="shared" si="122"/>
        <v>0</v>
      </c>
      <c r="MKI68" s="3">
        <f t="shared" si="122"/>
        <v>0</v>
      </c>
      <c r="MKJ68" s="3">
        <f t="shared" si="122"/>
        <v>0</v>
      </c>
      <c r="MKK68" s="3">
        <f t="shared" si="122"/>
        <v>0</v>
      </c>
      <c r="MKL68" s="3">
        <f t="shared" si="122"/>
        <v>0</v>
      </c>
      <c r="MKM68" s="3">
        <f t="shared" si="122"/>
        <v>0</v>
      </c>
      <c r="MKN68" s="3">
        <f t="shared" si="122"/>
        <v>0</v>
      </c>
      <c r="MKO68" s="3">
        <f t="shared" si="122"/>
        <v>0</v>
      </c>
      <c r="MKP68" s="3">
        <f t="shared" si="122"/>
        <v>0</v>
      </c>
      <c r="MKQ68" s="3">
        <f t="shared" si="122"/>
        <v>0</v>
      </c>
      <c r="MKR68" s="3">
        <f t="shared" si="122"/>
        <v>0</v>
      </c>
      <c r="MKS68" s="3">
        <f t="shared" si="122"/>
        <v>0</v>
      </c>
      <c r="MKT68" s="3">
        <f t="shared" si="122"/>
        <v>0</v>
      </c>
      <c r="MKU68" s="3">
        <f t="shared" si="122"/>
        <v>0</v>
      </c>
      <c r="MKV68" s="3">
        <f t="shared" si="122"/>
        <v>0</v>
      </c>
      <c r="MKW68" s="3">
        <f t="shared" si="122"/>
        <v>0</v>
      </c>
      <c r="MKX68" s="3">
        <f t="shared" si="122"/>
        <v>0</v>
      </c>
      <c r="MKY68" s="3">
        <f t="shared" si="122"/>
        <v>0</v>
      </c>
      <c r="MKZ68" s="3">
        <f t="shared" si="122"/>
        <v>0</v>
      </c>
      <c r="MLA68" s="3">
        <f t="shared" si="122"/>
        <v>0</v>
      </c>
      <c r="MLB68" s="3">
        <f t="shared" si="122"/>
        <v>0</v>
      </c>
      <c r="MLC68" s="3">
        <f t="shared" si="122"/>
        <v>0</v>
      </c>
      <c r="MLD68" s="3">
        <f t="shared" si="122"/>
        <v>0</v>
      </c>
      <c r="MLE68" s="3">
        <f t="shared" si="122"/>
        <v>0</v>
      </c>
      <c r="MLF68" s="3">
        <f t="shared" si="122"/>
        <v>0</v>
      </c>
      <c r="MLG68" s="3">
        <f t="shared" si="122"/>
        <v>0</v>
      </c>
      <c r="MLH68" s="3">
        <f t="shared" si="122"/>
        <v>0</v>
      </c>
      <c r="MLI68" s="3">
        <f t="shared" si="122"/>
        <v>0</v>
      </c>
      <c r="MLJ68" s="3">
        <f t="shared" si="122"/>
        <v>0</v>
      </c>
      <c r="MLK68" s="3">
        <f t="shared" si="122"/>
        <v>0</v>
      </c>
      <c r="MLL68" s="3">
        <f t="shared" si="122"/>
        <v>0</v>
      </c>
      <c r="MLM68" s="3">
        <f t="shared" si="122"/>
        <v>0</v>
      </c>
      <c r="MLN68" s="3">
        <f t="shared" si="122"/>
        <v>0</v>
      </c>
      <c r="MLO68" s="3">
        <f t="shared" si="122"/>
        <v>0</v>
      </c>
      <c r="MLP68" s="3">
        <f t="shared" si="122"/>
        <v>0</v>
      </c>
      <c r="MLQ68" s="3">
        <f t="shared" si="122"/>
        <v>0</v>
      </c>
      <c r="MLR68" s="3">
        <f t="shared" si="122"/>
        <v>0</v>
      </c>
      <c r="MLS68" s="3">
        <f t="shared" si="122"/>
        <v>0</v>
      </c>
      <c r="MLT68" s="3">
        <f t="shared" si="122"/>
        <v>0</v>
      </c>
      <c r="MLU68" s="3">
        <f t="shared" si="122"/>
        <v>0</v>
      </c>
      <c r="MLV68" s="3">
        <f t="shared" si="122"/>
        <v>0</v>
      </c>
      <c r="MLW68" s="3">
        <f t="shared" si="122"/>
        <v>0</v>
      </c>
      <c r="MLX68" s="3">
        <f t="shared" si="122"/>
        <v>0</v>
      </c>
      <c r="MLY68" s="3">
        <f t="shared" si="122"/>
        <v>0</v>
      </c>
      <c r="MLZ68" s="3">
        <f t="shared" si="122"/>
        <v>0</v>
      </c>
      <c r="MMA68" s="3">
        <f t="shared" si="122"/>
        <v>0</v>
      </c>
      <c r="MMB68" s="3">
        <f t="shared" si="122"/>
        <v>0</v>
      </c>
      <c r="MMC68" s="3">
        <f t="shared" si="122"/>
        <v>0</v>
      </c>
      <c r="MMD68" s="3">
        <f t="shared" si="122"/>
        <v>0</v>
      </c>
      <c r="MME68" s="3">
        <f t="shared" si="122"/>
        <v>0</v>
      </c>
      <c r="MMF68" s="3">
        <f t="shared" ref="MMF68:MOQ68" si="123">SUM(MMF60:MMF66)</f>
        <v>0</v>
      </c>
      <c r="MMG68" s="3">
        <f t="shared" si="123"/>
        <v>0</v>
      </c>
      <c r="MMH68" s="3">
        <f t="shared" si="123"/>
        <v>0</v>
      </c>
      <c r="MMI68" s="3">
        <f t="shared" si="123"/>
        <v>0</v>
      </c>
      <c r="MMJ68" s="3">
        <f t="shared" si="123"/>
        <v>0</v>
      </c>
      <c r="MMK68" s="3">
        <f t="shared" si="123"/>
        <v>0</v>
      </c>
      <c r="MML68" s="3">
        <f t="shared" si="123"/>
        <v>0</v>
      </c>
      <c r="MMM68" s="3">
        <f t="shared" si="123"/>
        <v>0</v>
      </c>
      <c r="MMN68" s="3">
        <f t="shared" si="123"/>
        <v>0</v>
      </c>
      <c r="MMO68" s="3">
        <f t="shared" si="123"/>
        <v>0</v>
      </c>
      <c r="MMP68" s="3">
        <f t="shared" si="123"/>
        <v>0</v>
      </c>
      <c r="MMQ68" s="3">
        <f t="shared" si="123"/>
        <v>0</v>
      </c>
      <c r="MMR68" s="3">
        <f t="shared" si="123"/>
        <v>0</v>
      </c>
      <c r="MMS68" s="3">
        <f t="shared" si="123"/>
        <v>0</v>
      </c>
      <c r="MMT68" s="3">
        <f t="shared" si="123"/>
        <v>0</v>
      </c>
      <c r="MMU68" s="3">
        <f t="shared" si="123"/>
        <v>0</v>
      </c>
      <c r="MMV68" s="3">
        <f t="shared" si="123"/>
        <v>0</v>
      </c>
      <c r="MMW68" s="3">
        <f t="shared" si="123"/>
        <v>0</v>
      </c>
      <c r="MMX68" s="3">
        <f t="shared" si="123"/>
        <v>0</v>
      </c>
      <c r="MMY68" s="3">
        <f t="shared" si="123"/>
        <v>0</v>
      </c>
      <c r="MMZ68" s="3">
        <f t="shared" si="123"/>
        <v>0</v>
      </c>
      <c r="MNA68" s="3">
        <f t="shared" si="123"/>
        <v>0</v>
      </c>
      <c r="MNB68" s="3">
        <f t="shared" si="123"/>
        <v>0</v>
      </c>
      <c r="MNC68" s="3">
        <f t="shared" si="123"/>
        <v>0</v>
      </c>
      <c r="MND68" s="3">
        <f t="shared" si="123"/>
        <v>0</v>
      </c>
      <c r="MNE68" s="3">
        <f t="shared" si="123"/>
        <v>0</v>
      </c>
      <c r="MNF68" s="3">
        <f t="shared" si="123"/>
        <v>0</v>
      </c>
      <c r="MNG68" s="3">
        <f t="shared" si="123"/>
        <v>0</v>
      </c>
      <c r="MNH68" s="3">
        <f t="shared" si="123"/>
        <v>0</v>
      </c>
      <c r="MNI68" s="3">
        <f t="shared" si="123"/>
        <v>0</v>
      </c>
      <c r="MNJ68" s="3">
        <f t="shared" si="123"/>
        <v>0</v>
      </c>
      <c r="MNK68" s="3">
        <f t="shared" si="123"/>
        <v>0</v>
      </c>
      <c r="MNL68" s="3">
        <f t="shared" si="123"/>
        <v>0</v>
      </c>
      <c r="MNM68" s="3">
        <f t="shared" si="123"/>
        <v>0</v>
      </c>
      <c r="MNN68" s="3">
        <f t="shared" si="123"/>
        <v>0</v>
      </c>
      <c r="MNO68" s="3">
        <f t="shared" si="123"/>
        <v>0</v>
      </c>
      <c r="MNP68" s="3">
        <f t="shared" si="123"/>
        <v>0</v>
      </c>
      <c r="MNQ68" s="3">
        <f t="shared" si="123"/>
        <v>0</v>
      </c>
      <c r="MNR68" s="3">
        <f t="shared" si="123"/>
        <v>0</v>
      </c>
      <c r="MNS68" s="3">
        <f t="shared" si="123"/>
        <v>0</v>
      </c>
      <c r="MNT68" s="3">
        <f t="shared" si="123"/>
        <v>0</v>
      </c>
      <c r="MNU68" s="3">
        <f t="shared" si="123"/>
        <v>0</v>
      </c>
      <c r="MNV68" s="3">
        <f t="shared" si="123"/>
        <v>0</v>
      </c>
      <c r="MNW68" s="3">
        <f t="shared" si="123"/>
        <v>0</v>
      </c>
      <c r="MNX68" s="3">
        <f t="shared" si="123"/>
        <v>0</v>
      </c>
      <c r="MNY68" s="3">
        <f t="shared" si="123"/>
        <v>0</v>
      </c>
      <c r="MNZ68" s="3">
        <f t="shared" si="123"/>
        <v>0</v>
      </c>
      <c r="MOA68" s="3">
        <f t="shared" si="123"/>
        <v>0</v>
      </c>
      <c r="MOB68" s="3">
        <f t="shared" si="123"/>
        <v>0</v>
      </c>
      <c r="MOC68" s="3">
        <f t="shared" si="123"/>
        <v>0</v>
      </c>
      <c r="MOD68" s="3">
        <f t="shared" si="123"/>
        <v>0</v>
      </c>
      <c r="MOE68" s="3">
        <f t="shared" si="123"/>
        <v>0</v>
      </c>
      <c r="MOF68" s="3">
        <f t="shared" si="123"/>
        <v>0</v>
      </c>
      <c r="MOG68" s="3">
        <f t="shared" si="123"/>
        <v>0</v>
      </c>
      <c r="MOH68" s="3">
        <f t="shared" si="123"/>
        <v>0</v>
      </c>
      <c r="MOI68" s="3">
        <f t="shared" si="123"/>
        <v>0</v>
      </c>
      <c r="MOJ68" s="3">
        <f t="shared" si="123"/>
        <v>0</v>
      </c>
      <c r="MOK68" s="3">
        <f t="shared" si="123"/>
        <v>0</v>
      </c>
      <c r="MOL68" s="3">
        <f t="shared" si="123"/>
        <v>0</v>
      </c>
      <c r="MOM68" s="3">
        <f t="shared" si="123"/>
        <v>0</v>
      </c>
      <c r="MON68" s="3">
        <f t="shared" si="123"/>
        <v>0</v>
      </c>
      <c r="MOO68" s="3">
        <f t="shared" si="123"/>
        <v>0</v>
      </c>
      <c r="MOP68" s="3">
        <f t="shared" si="123"/>
        <v>0</v>
      </c>
      <c r="MOQ68" s="3">
        <f t="shared" si="123"/>
        <v>0</v>
      </c>
      <c r="MOR68" s="3">
        <f t="shared" ref="MOR68:MRC68" si="124">SUM(MOR60:MOR66)</f>
        <v>0</v>
      </c>
      <c r="MOS68" s="3">
        <f t="shared" si="124"/>
        <v>0</v>
      </c>
      <c r="MOT68" s="3">
        <f t="shared" si="124"/>
        <v>0</v>
      </c>
      <c r="MOU68" s="3">
        <f t="shared" si="124"/>
        <v>0</v>
      </c>
      <c r="MOV68" s="3">
        <f t="shared" si="124"/>
        <v>0</v>
      </c>
      <c r="MOW68" s="3">
        <f t="shared" si="124"/>
        <v>0</v>
      </c>
      <c r="MOX68" s="3">
        <f t="shared" si="124"/>
        <v>0</v>
      </c>
      <c r="MOY68" s="3">
        <f t="shared" si="124"/>
        <v>0</v>
      </c>
      <c r="MOZ68" s="3">
        <f t="shared" si="124"/>
        <v>0</v>
      </c>
      <c r="MPA68" s="3">
        <f t="shared" si="124"/>
        <v>0</v>
      </c>
      <c r="MPB68" s="3">
        <f t="shared" si="124"/>
        <v>0</v>
      </c>
      <c r="MPC68" s="3">
        <f t="shared" si="124"/>
        <v>0</v>
      </c>
      <c r="MPD68" s="3">
        <f t="shared" si="124"/>
        <v>0</v>
      </c>
      <c r="MPE68" s="3">
        <f t="shared" si="124"/>
        <v>0</v>
      </c>
      <c r="MPF68" s="3">
        <f t="shared" si="124"/>
        <v>0</v>
      </c>
      <c r="MPG68" s="3">
        <f t="shared" si="124"/>
        <v>0</v>
      </c>
      <c r="MPH68" s="3">
        <f t="shared" si="124"/>
        <v>0</v>
      </c>
      <c r="MPI68" s="3">
        <f t="shared" si="124"/>
        <v>0</v>
      </c>
      <c r="MPJ68" s="3">
        <f t="shared" si="124"/>
        <v>0</v>
      </c>
      <c r="MPK68" s="3">
        <f t="shared" si="124"/>
        <v>0</v>
      </c>
      <c r="MPL68" s="3">
        <f t="shared" si="124"/>
        <v>0</v>
      </c>
      <c r="MPM68" s="3">
        <f t="shared" si="124"/>
        <v>0</v>
      </c>
      <c r="MPN68" s="3">
        <f t="shared" si="124"/>
        <v>0</v>
      </c>
      <c r="MPO68" s="3">
        <f t="shared" si="124"/>
        <v>0</v>
      </c>
      <c r="MPP68" s="3">
        <f t="shared" si="124"/>
        <v>0</v>
      </c>
      <c r="MPQ68" s="3">
        <f t="shared" si="124"/>
        <v>0</v>
      </c>
      <c r="MPR68" s="3">
        <f t="shared" si="124"/>
        <v>0</v>
      </c>
      <c r="MPS68" s="3">
        <f t="shared" si="124"/>
        <v>0</v>
      </c>
      <c r="MPT68" s="3">
        <f t="shared" si="124"/>
        <v>0</v>
      </c>
      <c r="MPU68" s="3">
        <f t="shared" si="124"/>
        <v>0</v>
      </c>
      <c r="MPV68" s="3">
        <f t="shared" si="124"/>
        <v>0</v>
      </c>
      <c r="MPW68" s="3">
        <f t="shared" si="124"/>
        <v>0</v>
      </c>
      <c r="MPX68" s="3">
        <f t="shared" si="124"/>
        <v>0</v>
      </c>
      <c r="MPY68" s="3">
        <f t="shared" si="124"/>
        <v>0</v>
      </c>
      <c r="MPZ68" s="3">
        <f t="shared" si="124"/>
        <v>0</v>
      </c>
      <c r="MQA68" s="3">
        <f t="shared" si="124"/>
        <v>0</v>
      </c>
      <c r="MQB68" s="3">
        <f t="shared" si="124"/>
        <v>0</v>
      </c>
      <c r="MQC68" s="3">
        <f t="shared" si="124"/>
        <v>0</v>
      </c>
      <c r="MQD68" s="3">
        <f t="shared" si="124"/>
        <v>0</v>
      </c>
      <c r="MQE68" s="3">
        <f t="shared" si="124"/>
        <v>0</v>
      </c>
      <c r="MQF68" s="3">
        <f t="shared" si="124"/>
        <v>0</v>
      </c>
      <c r="MQG68" s="3">
        <f t="shared" si="124"/>
        <v>0</v>
      </c>
      <c r="MQH68" s="3">
        <f t="shared" si="124"/>
        <v>0</v>
      </c>
      <c r="MQI68" s="3">
        <f t="shared" si="124"/>
        <v>0</v>
      </c>
      <c r="MQJ68" s="3">
        <f t="shared" si="124"/>
        <v>0</v>
      </c>
      <c r="MQK68" s="3">
        <f t="shared" si="124"/>
        <v>0</v>
      </c>
      <c r="MQL68" s="3">
        <f t="shared" si="124"/>
        <v>0</v>
      </c>
      <c r="MQM68" s="3">
        <f t="shared" si="124"/>
        <v>0</v>
      </c>
      <c r="MQN68" s="3">
        <f t="shared" si="124"/>
        <v>0</v>
      </c>
      <c r="MQO68" s="3">
        <f t="shared" si="124"/>
        <v>0</v>
      </c>
      <c r="MQP68" s="3">
        <f t="shared" si="124"/>
        <v>0</v>
      </c>
      <c r="MQQ68" s="3">
        <f t="shared" si="124"/>
        <v>0</v>
      </c>
      <c r="MQR68" s="3">
        <f t="shared" si="124"/>
        <v>0</v>
      </c>
      <c r="MQS68" s="3">
        <f t="shared" si="124"/>
        <v>0</v>
      </c>
      <c r="MQT68" s="3">
        <f t="shared" si="124"/>
        <v>0</v>
      </c>
      <c r="MQU68" s="3">
        <f t="shared" si="124"/>
        <v>0</v>
      </c>
      <c r="MQV68" s="3">
        <f t="shared" si="124"/>
        <v>0</v>
      </c>
      <c r="MQW68" s="3">
        <f t="shared" si="124"/>
        <v>0</v>
      </c>
      <c r="MQX68" s="3">
        <f t="shared" si="124"/>
        <v>0</v>
      </c>
      <c r="MQY68" s="3">
        <f t="shared" si="124"/>
        <v>0</v>
      </c>
      <c r="MQZ68" s="3">
        <f t="shared" si="124"/>
        <v>0</v>
      </c>
      <c r="MRA68" s="3">
        <f t="shared" si="124"/>
        <v>0</v>
      </c>
      <c r="MRB68" s="3">
        <f t="shared" si="124"/>
        <v>0</v>
      </c>
      <c r="MRC68" s="3">
        <f t="shared" si="124"/>
        <v>0</v>
      </c>
      <c r="MRD68" s="3">
        <f t="shared" ref="MRD68:MTO68" si="125">SUM(MRD60:MRD66)</f>
        <v>0</v>
      </c>
      <c r="MRE68" s="3">
        <f t="shared" si="125"/>
        <v>0</v>
      </c>
      <c r="MRF68" s="3">
        <f t="shared" si="125"/>
        <v>0</v>
      </c>
      <c r="MRG68" s="3">
        <f t="shared" si="125"/>
        <v>0</v>
      </c>
      <c r="MRH68" s="3">
        <f t="shared" si="125"/>
        <v>0</v>
      </c>
      <c r="MRI68" s="3">
        <f t="shared" si="125"/>
        <v>0</v>
      </c>
      <c r="MRJ68" s="3">
        <f t="shared" si="125"/>
        <v>0</v>
      </c>
      <c r="MRK68" s="3">
        <f t="shared" si="125"/>
        <v>0</v>
      </c>
      <c r="MRL68" s="3">
        <f t="shared" si="125"/>
        <v>0</v>
      </c>
      <c r="MRM68" s="3">
        <f t="shared" si="125"/>
        <v>0</v>
      </c>
      <c r="MRN68" s="3">
        <f t="shared" si="125"/>
        <v>0</v>
      </c>
      <c r="MRO68" s="3">
        <f t="shared" si="125"/>
        <v>0</v>
      </c>
      <c r="MRP68" s="3">
        <f t="shared" si="125"/>
        <v>0</v>
      </c>
      <c r="MRQ68" s="3">
        <f t="shared" si="125"/>
        <v>0</v>
      </c>
      <c r="MRR68" s="3">
        <f t="shared" si="125"/>
        <v>0</v>
      </c>
      <c r="MRS68" s="3">
        <f t="shared" si="125"/>
        <v>0</v>
      </c>
      <c r="MRT68" s="3">
        <f t="shared" si="125"/>
        <v>0</v>
      </c>
      <c r="MRU68" s="3">
        <f t="shared" si="125"/>
        <v>0</v>
      </c>
      <c r="MRV68" s="3">
        <f t="shared" si="125"/>
        <v>0</v>
      </c>
      <c r="MRW68" s="3">
        <f t="shared" si="125"/>
        <v>0</v>
      </c>
      <c r="MRX68" s="3">
        <f t="shared" si="125"/>
        <v>0</v>
      </c>
      <c r="MRY68" s="3">
        <f t="shared" si="125"/>
        <v>0</v>
      </c>
      <c r="MRZ68" s="3">
        <f t="shared" si="125"/>
        <v>0</v>
      </c>
      <c r="MSA68" s="3">
        <f t="shared" si="125"/>
        <v>0</v>
      </c>
      <c r="MSB68" s="3">
        <f t="shared" si="125"/>
        <v>0</v>
      </c>
      <c r="MSC68" s="3">
        <f t="shared" si="125"/>
        <v>0</v>
      </c>
      <c r="MSD68" s="3">
        <f t="shared" si="125"/>
        <v>0</v>
      </c>
      <c r="MSE68" s="3">
        <f t="shared" si="125"/>
        <v>0</v>
      </c>
      <c r="MSF68" s="3">
        <f t="shared" si="125"/>
        <v>0</v>
      </c>
      <c r="MSG68" s="3">
        <f t="shared" si="125"/>
        <v>0</v>
      </c>
      <c r="MSH68" s="3">
        <f t="shared" si="125"/>
        <v>0</v>
      </c>
      <c r="MSI68" s="3">
        <f t="shared" si="125"/>
        <v>0</v>
      </c>
      <c r="MSJ68" s="3">
        <f t="shared" si="125"/>
        <v>0</v>
      </c>
      <c r="MSK68" s="3">
        <f t="shared" si="125"/>
        <v>0</v>
      </c>
      <c r="MSL68" s="3">
        <f t="shared" si="125"/>
        <v>0</v>
      </c>
      <c r="MSM68" s="3">
        <f t="shared" si="125"/>
        <v>0</v>
      </c>
      <c r="MSN68" s="3">
        <f t="shared" si="125"/>
        <v>0</v>
      </c>
      <c r="MSO68" s="3">
        <f t="shared" si="125"/>
        <v>0</v>
      </c>
      <c r="MSP68" s="3">
        <f t="shared" si="125"/>
        <v>0</v>
      </c>
      <c r="MSQ68" s="3">
        <f t="shared" si="125"/>
        <v>0</v>
      </c>
      <c r="MSR68" s="3">
        <f t="shared" si="125"/>
        <v>0</v>
      </c>
      <c r="MSS68" s="3">
        <f t="shared" si="125"/>
        <v>0</v>
      </c>
      <c r="MST68" s="3">
        <f t="shared" si="125"/>
        <v>0</v>
      </c>
      <c r="MSU68" s="3">
        <f t="shared" si="125"/>
        <v>0</v>
      </c>
      <c r="MSV68" s="3">
        <f t="shared" si="125"/>
        <v>0</v>
      </c>
      <c r="MSW68" s="3">
        <f t="shared" si="125"/>
        <v>0</v>
      </c>
      <c r="MSX68" s="3">
        <f t="shared" si="125"/>
        <v>0</v>
      </c>
      <c r="MSY68" s="3">
        <f t="shared" si="125"/>
        <v>0</v>
      </c>
      <c r="MSZ68" s="3">
        <f t="shared" si="125"/>
        <v>0</v>
      </c>
      <c r="MTA68" s="3">
        <f t="shared" si="125"/>
        <v>0</v>
      </c>
      <c r="MTB68" s="3">
        <f t="shared" si="125"/>
        <v>0</v>
      </c>
      <c r="MTC68" s="3">
        <f t="shared" si="125"/>
        <v>0</v>
      </c>
      <c r="MTD68" s="3">
        <f t="shared" si="125"/>
        <v>0</v>
      </c>
      <c r="MTE68" s="3">
        <f t="shared" si="125"/>
        <v>0</v>
      </c>
      <c r="MTF68" s="3">
        <f t="shared" si="125"/>
        <v>0</v>
      </c>
      <c r="MTG68" s="3">
        <f t="shared" si="125"/>
        <v>0</v>
      </c>
      <c r="MTH68" s="3">
        <f t="shared" si="125"/>
        <v>0</v>
      </c>
      <c r="MTI68" s="3">
        <f t="shared" si="125"/>
        <v>0</v>
      </c>
      <c r="MTJ68" s="3">
        <f t="shared" si="125"/>
        <v>0</v>
      </c>
      <c r="MTK68" s="3">
        <f t="shared" si="125"/>
        <v>0</v>
      </c>
      <c r="MTL68" s="3">
        <f t="shared" si="125"/>
        <v>0</v>
      </c>
      <c r="MTM68" s="3">
        <f t="shared" si="125"/>
        <v>0</v>
      </c>
      <c r="MTN68" s="3">
        <f t="shared" si="125"/>
        <v>0</v>
      </c>
      <c r="MTO68" s="3">
        <f t="shared" si="125"/>
        <v>0</v>
      </c>
      <c r="MTP68" s="3">
        <f t="shared" ref="MTP68:MWA68" si="126">SUM(MTP60:MTP66)</f>
        <v>0</v>
      </c>
      <c r="MTQ68" s="3">
        <f t="shared" si="126"/>
        <v>0</v>
      </c>
      <c r="MTR68" s="3">
        <f t="shared" si="126"/>
        <v>0</v>
      </c>
      <c r="MTS68" s="3">
        <f t="shared" si="126"/>
        <v>0</v>
      </c>
      <c r="MTT68" s="3">
        <f t="shared" si="126"/>
        <v>0</v>
      </c>
      <c r="MTU68" s="3">
        <f t="shared" si="126"/>
        <v>0</v>
      </c>
      <c r="MTV68" s="3">
        <f t="shared" si="126"/>
        <v>0</v>
      </c>
      <c r="MTW68" s="3">
        <f t="shared" si="126"/>
        <v>0</v>
      </c>
      <c r="MTX68" s="3">
        <f t="shared" si="126"/>
        <v>0</v>
      </c>
      <c r="MTY68" s="3">
        <f t="shared" si="126"/>
        <v>0</v>
      </c>
      <c r="MTZ68" s="3">
        <f t="shared" si="126"/>
        <v>0</v>
      </c>
      <c r="MUA68" s="3">
        <f t="shared" si="126"/>
        <v>0</v>
      </c>
      <c r="MUB68" s="3">
        <f t="shared" si="126"/>
        <v>0</v>
      </c>
      <c r="MUC68" s="3">
        <f t="shared" si="126"/>
        <v>0</v>
      </c>
      <c r="MUD68" s="3">
        <f t="shared" si="126"/>
        <v>0</v>
      </c>
      <c r="MUE68" s="3">
        <f t="shared" si="126"/>
        <v>0</v>
      </c>
      <c r="MUF68" s="3">
        <f t="shared" si="126"/>
        <v>0</v>
      </c>
      <c r="MUG68" s="3">
        <f t="shared" si="126"/>
        <v>0</v>
      </c>
      <c r="MUH68" s="3">
        <f t="shared" si="126"/>
        <v>0</v>
      </c>
      <c r="MUI68" s="3">
        <f t="shared" si="126"/>
        <v>0</v>
      </c>
      <c r="MUJ68" s="3">
        <f t="shared" si="126"/>
        <v>0</v>
      </c>
      <c r="MUK68" s="3">
        <f t="shared" si="126"/>
        <v>0</v>
      </c>
      <c r="MUL68" s="3">
        <f t="shared" si="126"/>
        <v>0</v>
      </c>
      <c r="MUM68" s="3">
        <f t="shared" si="126"/>
        <v>0</v>
      </c>
      <c r="MUN68" s="3">
        <f t="shared" si="126"/>
        <v>0</v>
      </c>
      <c r="MUO68" s="3">
        <f t="shared" si="126"/>
        <v>0</v>
      </c>
      <c r="MUP68" s="3">
        <f t="shared" si="126"/>
        <v>0</v>
      </c>
      <c r="MUQ68" s="3">
        <f t="shared" si="126"/>
        <v>0</v>
      </c>
      <c r="MUR68" s="3">
        <f t="shared" si="126"/>
        <v>0</v>
      </c>
      <c r="MUS68" s="3">
        <f t="shared" si="126"/>
        <v>0</v>
      </c>
      <c r="MUT68" s="3">
        <f t="shared" si="126"/>
        <v>0</v>
      </c>
      <c r="MUU68" s="3">
        <f t="shared" si="126"/>
        <v>0</v>
      </c>
      <c r="MUV68" s="3">
        <f t="shared" si="126"/>
        <v>0</v>
      </c>
      <c r="MUW68" s="3">
        <f t="shared" si="126"/>
        <v>0</v>
      </c>
      <c r="MUX68" s="3">
        <f t="shared" si="126"/>
        <v>0</v>
      </c>
      <c r="MUY68" s="3">
        <f t="shared" si="126"/>
        <v>0</v>
      </c>
      <c r="MUZ68" s="3">
        <f t="shared" si="126"/>
        <v>0</v>
      </c>
      <c r="MVA68" s="3">
        <f t="shared" si="126"/>
        <v>0</v>
      </c>
      <c r="MVB68" s="3">
        <f t="shared" si="126"/>
        <v>0</v>
      </c>
      <c r="MVC68" s="3">
        <f t="shared" si="126"/>
        <v>0</v>
      </c>
      <c r="MVD68" s="3">
        <f t="shared" si="126"/>
        <v>0</v>
      </c>
      <c r="MVE68" s="3">
        <f t="shared" si="126"/>
        <v>0</v>
      </c>
      <c r="MVF68" s="3">
        <f t="shared" si="126"/>
        <v>0</v>
      </c>
      <c r="MVG68" s="3">
        <f t="shared" si="126"/>
        <v>0</v>
      </c>
      <c r="MVH68" s="3">
        <f t="shared" si="126"/>
        <v>0</v>
      </c>
      <c r="MVI68" s="3">
        <f t="shared" si="126"/>
        <v>0</v>
      </c>
      <c r="MVJ68" s="3">
        <f t="shared" si="126"/>
        <v>0</v>
      </c>
      <c r="MVK68" s="3">
        <f t="shared" si="126"/>
        <v>0</v>
      </c>
      <c r="MVL68" s="3">
        <f t="shared" si="126"/>
        <v>0</v>
      </c>
      <c r="MVM68" s="3">
        <f t="shared" si="126"/>
        <v>0</v>
      </c>
      <c r="MVN68" s="3">
        <f t="shared" si="126"/>
        <v>0</v>
      </c>
      <c r="MVO68" s="3">
        <f t="shared" si="126"/>
        <v>0</v>
      </c>
      <c r="MVP68" s="3">
        <f t="shared" si="126"/>
        <v>0</v>
      </c>
      <c r="MVQ68" s="3">
        <f t="shared" si="126"/>
        <v>0</v>
      </c>
      <c r="MVR68" s="3">
        <f t="shared" si="126"/>
        <v>0</v>
      </c>
      <c r="MVS68" s="3">
        <f t="shared" si="126"/>
        <v>0</v>
      </c>
      <c r="MVT68" s="3">
        <f t="shared" si="126"/>
        <v>0</v>
      </c>
      <c r="MVU68" s="3">
        <f t="shared" si="126"/>
        <v>0</v>
      </c>
      <c r="MVV68" s="3">
        <f t="shared" si="126"/>
        <v>0</v>
      </c>
      <c r="MVW68" s="3">
        <f t="shared" si="126"/>
        <v>0</v>
      </c>
      <c r="MVX68" s="3">
        <f t="shared" si="126"/>
        <v>0</v>
      </c>
      <c r="MVY68" s="3">
        <f t="shared" si="126"/>
        <v>0</v>
      </c>
      <c r="MVZ68" s="3">
        <f t="shared" si="126"/>
        <v>0</v>
      </c>
      <c r="MWA68" s="3">
        <f t="shared" si="126"/>
        <v>0</v>
      </c>
      <c r="MWB68" s="3">
        <f t="shared" ref="MWB68:MYM68" si="127">SUM(MWB60:MWB66)</f>
        <v>0</v>
      </c>
      <c r="MWC68" s="3">
        <f t="shared" si="127"/>
        <v>0</v>
      </c>
      <c r="MWD68" s="3">
        <f t="shared" si="127"/>
        <v>0</v>
      </c>
      <c r="MWE68" s="3">
        <f t="shared" si="127"/>
        <v>0</v>
      </c>
      <c r="MWF68" s="3">
        <f t="shared" si="127"/>
        <v>0</v>
      </c>
      <c r="MWG68" s="3">
        <f t="shared" si="127"/>
        <v>0</v>
      </c>
      <c r="MWH68" s="3">
        <f t="shared" si="127"/>
        <v>0</v>
      </c>
      <c r="MWI68" s="3">
        <f t="shared" si="127"/>
        <v>0</v>
      </c>
      <c r="MWJ68" s="3">
        <f t="shared" si="127"/>
        <v>0</v>
      </c>
      <c r="MWK68" s="3">
        <f t="shared" si="127"/>
        <v>0</v>
      </c>
      <c r="MWL68" s="3">
        <f t="shared" si="127"/>
        <v>0</v>
      </c>
      <c r="MWM68" s="3">
        <f t="shared" si="127"/>
        <v>0</v>
      </c>
      <c r="MWN68" s="3">
        <f t="shared" si="127"/>
        <v>0</v>
      </c>
      <c r="MWO68" s="3">
        <f t="shared" si="127"/>
        <v>0</v>
      </c>
      <c r="MWP68" s="3">
        <f t="shared" si="127"/>
        <v>0</v>
      </c>
      <c r="MWQ68" s="3">
        <f t="shared" si="127"/>
        <v>0</v>
      </c>
      <c r="MWR68" s="3">
        <f t="shared" si="127"/>
        <v>0</v>
      </c>
      <c r="MWS68" s="3">
        <f t="shared" si="127"/>
        <v>0</v>
      </c>
      <c r="MWT68" s="3">
        <f t="shared" si="127"/>
        <v>0</v>
      </c>
      <c r="MWU68" s="3">
        <f t="shared" si="127"/>
        <v>0</v>
      </c>
      <c r="MWV68" s="3">
        <f t="shared" si="127"/>
        <v>0</v>
      </c>
      <c r="MWW68" s="3">
        <f t="shared" si="127"/>
        <v>0</v>
      </c>
      <c r="MWX68" s="3">
        <f t="shared" si="127"/>
        <v>0</v>
      </c>
      <c r="MWY68" s="3">
        <f t="shared" si="127"/>
        <v>0</v>
      </c>
      <c r="MWZ68" s="3">
        <f t="shared" si="127"/>
        <v>0</v>
      </c>
      <c r="MXA68" s="3">
        <f t="shared" si="127"/>
        <v>0</v>
      </c>
      <c r="MXB68" s="3">
        <f t="shared" si="127"/>
        <v>0</v>
      </c>
      <c r="MXC68" s="3">
        <f t="shared" si="127"/>
        <v>0</v>
      </c>
      <c r="MXD68" s="3">
        <f t="shared" si="127"/>
        <v>0</v>
      </c>
      <c r="MXE68" s="3">
        <f t="shared" si="127"/>
        <v>0</v>
      </c>
      <c r="MXF68" s="3">
        <f t="shared" si="127"/>
        <v>0</v>
      </c>
      <c r="MXG68" s="3">
        <f t="shared" si="127"/>
        <v>0</v>
      </c>
      <c r="MXH68" s="3">
        <f t="shared" si="127"/>
        <v>0</v>
      </c>
      <c r="MXI68" s="3">
        <f t="shared" si="127"/>
        <v>0</v>
      </c>
      <c r="MXJ68" s="3">
        <f t="shared" si="127"/>
        <v>0</v>
      </c>
      <c r="MXK68" s="3">
        <f t="shared" si="127"/>
        <v>0</v>
      </c>
      <c r="MXL68" s="3">
        <f t="shared" si="127"/>
        <v>0</v>
      </c>
      <c r="MXM68" s="3">
        <f t="shared" si="127"/>
        <v>0</v>
      </c>
      <c r="MXN68" s="3">
        <f t="shared" si="127"/>
        <v>0</v>
      </c>
      <c r="MXO68" s="3">
        <f t="shared" si="127"/>
        <v>0</v>
      </c>
      <c r="MXP68" s="3">
        <f t="shared" si="127"/>
        <v>0</v>
      </c>
      <c r="MXQ68" s="3">
        <f t="shared" si="127"/>
        <v>0</v>
      </c>
      <c r="MXR68" s="3">
        <f t="shared" si="127"/>
        <v>0</v>
      </c>
      <c r="MXS68" s="3">
        <f t="shared" si="127"/>
        <v>0</v>
      </c>
      <c r="MXT68" s="3">
        <f t="shared" si="127"/>
        <v>0</v>
      </c>
      <c r="MXU68" s="3">
        <f t="shared" si="127"/>
        <v>0</v>
      </c>
      <c r="MXV68" s="3">
        <f t="shared" si="127"/>
        <v>0</v>
      </c>
      <c r="MXW68" s="3">
        <f t="shared" si="127"/>
        <v>0</v>
      </c>
      <c r="MXX68" s="3">
        <f t="shared" si="127"/>
        <v>0</v>
      </c>
      <c r="MXY68" s="3">
        <f t="shared" si="127"/>
        <v>0</v>
      </c>
      <c r="MXZ68" s="3">
        <f t="shared" si="127"/>
        <v>0</v>
      </c>
      <c r="MYA68" s="3">
        <f t="shared" si="127"/>
        <v>0</v>
      </c>
      <c r="MYB68" s="3">
        <f t="shared" si="127"/>
        <v>0</v>
      </c>
      <c r="MYC68" s="3">
        <f t="shared" si="127"/>
        <v>0</v>
      </c>
      <c r="MYD68" s="3">
        <f t="shared" si="127"/>
        <v>0</v>
      </c>
      <c r="MYE68" s="3">
        <f t="shared" si="127"/>
        <v>0</v>
      </c>
      <c r="MYF68" s="3">
        <f t="shared" si="127"/>
        <v>0</v>
      </c>
      <c r="MYG68" s="3">
        <f t="shared" si="127"/>
        <v>0</v>
      </c>
      <c r="MYH68" s="3">
        <f t="shared" si="127"/>
        <v>0</v>
      </c>
      <c r="MYI68" s="3">
        <f t="shared" si="127"/>
        <v>0</v>
      </c>
      <c r="MYJ68" s="3">
        <f t="shared" si="127"/>
        <v>0</v>
      </c>
      <c r="MYK68" s="3">
        <f t="shared" si="127"/>
        <v>0</v>
      </c>
      <c r="MYL68" s="3">
        <f t="shared" si="127"/>
        <v>0</v>
      </c>
      <c r="MYM68" s="3">
        <f t="shared" si="127"/>
        <v>0</v>
      </c>
      <c r="MYN68" s="3">
        <f t="shared" ref="MYN68:NAY68" si="128">SUM(MYN60:MYN66)</f>
        <v>0</v>
      </c>
      <c r="MYO68" s="3">
        <f t="shared" si="128"/>
        <v>0</v>
      </c>
      <c r="MYP68" s="3">
        <f t="shared" si="128"/>
        <v>0</v>
      </c>
      <c r="MYQ68" s="3">
        <f t="shared" si="128"/>
        <v>0</v>
      </c>
      <c r="MYR68" s="3">
        <f t="shared" si="128"/>
        <v>0</v>
      </c>
      <c r="MYS68" s="3">
        <f t="shared" si="128"/>
        <v>0</v>
      </c>
      <c r="MYT68" s="3">
        <f t="shared" si="128"/>
        <v>0</v>
      </c>
      <c r="MYU68" s="3">
        <f t="shared" si="128"/>
        <v>0</v>
      </c>
      <c r="MYV68" s="3">
        <f t="shared" si="128"/>
        <v>0</v>
      </c>
      <c r="MYW68" s="3">
        <f t="shared" si="128"/>
        <v>0</v>
      </c>
      <c r="MYX68" s="3">
        <f t="shared" si="128"/>
        <v>0</v>
      </c>
      <c r="MYY68" s="3">
        <f t="shared" si="128"/>
        <v>0</v>
      </c>
      <c r="MYZ68" s="3">
        <f t="shared" si="128"/>
        <v>0</v>
      </c>
      <c r="MZA68" s="3">
        <f t="shared" si="128"/>
        <v>0</v>
      </c>
      <c r="MZB68" s="3">
        <f t="shared" si="128"/>
        <v>0</v>
      </c>
      <c r="MZC68" s="3">
        <f t="shared" si="128"/>
        <v>0</v>
      </c>
      <c r="MZD68" s="3">
        <f t="shared" si="128"/>
        <v>0</v>
      </c>
      <c r="MZE68" s="3">
        <f t="shared" si="128"/>
        <v>0</v>
      </c>
      <c r="MZF68" s="3">
        <f t="shared" si="128"/>
        <v>0</v>
      </c>
      <c r="MZG68" s="3">
        <f t="shared" si="128"/>
        <v>0</v>
      </c>
      <c r="MZH68" s="3">
        <f t="shared" si="128"/>
        <v>0</v>
      </c>
      <c r="MZI68" s="3">
        <f t="shared" si="128"/>
        <v>0</v>
      </c>
      <c r="MZJ68" s="3">
        <f t="shared" si="128"/>
        <v>0</v>
      </c>
      <c r="MZK68" s="3">
        <f t="shared" si="128"/>
        <v>0</v>
      </c>
      <c r="MZL68" s="3">
        <f t="shared" si="128"/>
        <v>0</v>
      </c>
      <c r="MZM68" s="3">
        <f t="shared" si="128"/>
        <v>0</v>
      </c>
      <c r="MZN68" s="3">
        <f t="shared" si="128"/>
        <v>0</v>
      </c>
      <c r="MZO68" s="3">
        <f t="shared" si="128"/>
        <v>0</v>
      </c>
      <c r="MZP68" s="3">
        <f t="shared" si="128"/>
        <v>0</v>
      </c>
      <c r="MZQ68" s="3">
        <f t="shared" si="128"/>
        <v>0</v>
      </c>
      <c r="MZR68" s="3">
        <f t="shared" si="128"/>
        <v>0</v>
      </c>
      <c r="MZS68" s="3">
        <f t="shared" si="128"/>
        <v>0</v>
      </c>
      <c r="MZT68" s="3">
        <f t="shared" si="128"/>
        <v>0</v>
      </c>
      <c r="MZU68" s="3">
        <f t="shared" si="128"/>
        <v>0</v>
      </c>
      <c r="MZV68" s="3">
        <f t="shared" si="128"/>
        <v>0</v>
      </c>
      <c r="MZW68" s="3">
        <f t="shared" si="128"/>
        <v>0</v>
      </c>
      <c r="MZX68" s="3">
        <f t="shared" si="128"/>
        <v>0</v>
      </c>
      <c r="MZY68" s="3">
        <f t="shared" si="128"/>
        <v>0</v>
      </c>
      <c r="MZZ68" s="3">
        <f t="shared" si="128"/>
        <v>0</v>
      </c>
      <c r="NAA68" s="3">
        <f t="shared" si="128"/>
        <v>0</v>
      </c>
      <c r="NAB68" s="3">
        <f t="shared" si="128"/>
        <v>0</v>
      </c>
      <c r="NAC68" s="3">
        <f t="shared" si="128"/>
        <v>0</v>
      </c>
      <c r="NAD68" s="3">
        <f t="shared" si="128"/>
        <v>0</v>
      </c>
      <c r="NAE68" s="3">
        <f t="shared" si="128"/>
        <v>0</v>
      </c>
      <c r="NAF68" s="3">
        <f t="shared" si="128"/>
        <v>0</v>
      </c>
      <c r="NAG68" s="3">
        <f t="shared" si="128"/>
        <v>0</v>
      </c>
      <c r="NAH68" s="3">
        <f t="shared" si="128"/>
        <v>0</v>
      </c>
      <c r="NAI68" s="3">
        <f t="shared" si="128"/>
        <v>0</v>
      </c>
      <c r="NAJ68" s="3">
        <f t="shared" si="128"/>
        <v>0</v>
      </c>
      <c r="NAK68" s="3">
        <f t="shared" si="128"/>
        <v>0</v>
      </c>
      <c r="NAL68" s="3">
        <f t="shared" si="128"/>
        <v>0</v>
      </c>
      <c r="NAM68" s="3">
        <f t="shared" si="128"/>
        <v>0</v>
      </c>
      <c r="NAN68" s="3">
        <f t="shared" si="128"/>
        <v>0</v>
      </c>
      <c r="NAO68" s="3">
        <f t="shared" si="128"/>
        <v>0</v>
      </c>
      <c r="NAP68" s="3">
        <f t="shared" si="128"/>
        <v>0</v>
      </c>
      <c r="NAQ68" s="3">
        <f t="shared" si="128"/>
        <v>0</v>
      </c>
      <c r="NAR68" s="3">
        <f t="shared" si="128"/>
        <v>0</v>
      </c>
      <c r="NAS68" s="3">
        <f t="shared" si="128"/>
        <v>0</v>
      </c>
      <c r="NAT68" s="3">
        <f t="shared" si="128"/>
        <v>0</v>
      </c>
      <c r="NAU68" s="3">
        <f t="shared" si="128"/>
        <v>0</v>
      </c>
      <c r="NAV68" s="3">
        <f t="shared" si="128"/>
        <v>0</v>
      </c>
      <c r="NAW68" s="3">
        <f t="shared" si="128"/>
        <v>0</v>
      </c>
      <c r="NAX68" s="3">
        <f t="shared" si="128"/>
        <v>0</v>
      </c>
      <c r="NAY68" s="3">
        <f t="shared" si="128"/>
        <v>0</v>
      </c>
      <c r="NAZ68" s="3">
        <f t="shared" ref="NAZ68:NDK68" si="129">SUM(NAZ60:NAZ66)</f>
        <v>0</v>
      </c>
      <c r="NBA68" s="3">
        <f t="shared" si="129"/>
        <v>0</v>
      </c>
      <c r="NBB68" s="3">
        <f t="shared" si="129"/>
        <v>0</v>
      </c>
      <c r="NBC68" s="3">
        <f t="shared" si="129"/>
        <v>0</v>
      </c>
      <c r="NBD68" s="3">
        <f t="shared" si="129"/>
        <v>0</v>
      </c>
      <c r="NBE68" s="3">
        <f t="shared" si="129"/>
        <v>0</v>
      </c>
      <c r="NBF68" s="3">
        <f t="shared" si="129"/>
        <v>0</v>
      </c>
      <c r="NBG68" s="3">
        <f t="shared" si="129"/>
        <v>0</v>
      </c>
      <c r="NBH68" s="3">
        <f t="shared" si="129"/>
        <v>0</v>
      </c>
      <c r="NBI68" s="3">
        <f t="shared" si="129"/>
        <v>0</v>
      </c>
      <c r="NBJ68" s="3">
        <f t="shared" si="129"/>
        <v>0</v>
      </c>
      <c r="NBK68" s="3">
        <f t="shared" si="129"/>
        <v>0</v>
      </c>
      <c r="NBL68" s="3">
        <f t="shared" si="129"/>
        <v>0</v>
      </c>
      <c r="NBM68" s="3">
        <f t="shared" si="129"/>
        <v>0</v>
      </c>
      <c r="NBN68" s="3">
        <f t="shared" si="129"/>
        <v>0</v>
      </c>
      <c r="NBO68" s="3">
        <f t="shared" si="129"/>
        <v>0</v>
      </c>
      <c r="NBP68" s="3">
        <f t="shared" si="129"/>
        <v>0</v>
      </c>
      <c r="NBQ68" s="3">
        <f t="shared" si="129"/>
        <v>0</v>
      </c>
      <c r="NBR68" s="3">
        <f t="shared" si="129"/>
        <v>0</v>
      </c>
      <c r="NBS68" s="3">
        <f t="shared" si="129"/>
        <v>0</v>
      </c>
      <c r="NBT68" s="3">
        <f t="shared" si="129"/>
        <v>0</v>
      </c>
      <c r="NBU68" s="3">
        <f t="shared" si="129"/>
        <v>0</v>
      </c>
      <c r="NBV68" s="3">
        <f t="shared" si="129"/>
        <v>0</v>
      </c>
      <c r="NBW68" s="3">
        <f t="shared" si="129"/>
        <v>0</v>
      </c>
      <c r="NBX68" s="3">
        <f t="shared" si="129"/>
        <v>0</v>
      </c>
      <c r="NBY68" s="3">
        <f t="shared" si="129"/>
        <v>0</v>
      </c>
      <c r="NBZ68" s="3">
        <f t="shared" si="129"/>
        <v>0</v>
      </c>
      <c r="NCA68" s="3">
        <f t="shared" si="129"/>
        <v>0</v>
      </c>
      <c r="NCB68" s="3">
        <f t="shared" si="129"/>
        <v>0</v>
      </c>
      <c r="NCC68" s="3">
        <f t="shared" si="129"/>
        <v>0</v>
      </c>
      <c r="NCD68" s="3">
        <f t="shared" si="129"/>
        <v>0</v>
      </c>
      <c r="NCE68" s="3">
        <f t="shared" si="129"/>
        <v>0</v>
      </c>
      <c r="NCF68" s="3">
        <f t="shared" si="129"/>
        <v>0</v>
      </c>
      <c r="NCG68" s="3">
        <f t="shared" si="129"/>
        <v>0</v>
      </c>
      <c r="NCH68" s="3">
        <f t="shared" si="129"/>
        <v>0</v>
      </c>
      <c r="NCI68" s="3">
        <f t="shared" si="129"/>
        <v>0</v>
      </c>
      <c r="NCJ68" s="3">
        <f t="shared" si="129"/>
        <v>0</v>
      </c>
      <c r="NCK68" s="3">
        <f t="shared" si="129"/>
        <v>0</v>
      </c>
      <c r="NCL68" s="3">
        <f t="shared" si="129"/>
        <v>0</v>
      </c>
      <c r="NCM68" s="3">
        <f t="shared" si="129"/>
        <v>0</v>
      </c>
      <c r="NCN68" s="3">
        <f t="shared" si="129"/>
        <v>0</v>
      </c>
      <c r="NCO68" s="3">
        <f t="shared" si="129"/>
        <v>0</v>
      </c>
      <c r="NCP68" s="3">
        <f t="shared" si="129"/>
        <v>0</v>
      </c>
      <c r="NCQ68" s="3">
        <f t="shared" si="129"/>
        <v>0</v>
      </c>
      <c r="NCR68" s="3">
        <f t="shared" si="129"/>
        <v>0</v>
      </c>
      <c r="NCS68" s="3">
        <f t="shared" si="129"/>
        <v>0</v>
      </c>
      <c r="NCT68" s="3">
        <f t="shared" si="129"/>
        <v>0</v>
      </c>
      <c r="NCU68" s="3">
        <f t="shared" si="129"/>
        <v>0</v>
      </c>
      <c r="NCV68" s="3">
        <f t="shared" si="129"/>
        <v>0</v>
      </c>
      <c r="NCW68" s="3">
        <f t="shared" si="129"/>
        <v>0</v>
      </c>
      <c r="NCX68" s="3">
        <f t="shared" si="129"/>
        <v>0</v>
      </c>
      <c r="NCY68" s="3">
        <f t="shared" si="129"/>
        <v>0</v>
      </c>
      <c r="NCZ68" s="3">
        <f t="shared" si="129"/>
        <v>0</v>
      </c>
      <c r="NDA68" s="3">
        <f t="shared" si="129"/>
        <v>0</v>
      </c>
      <c r="NDB68" s="3">
        <f t="shared" si="129"/>
        <v>0</v>
      </c>
      <c r="NDC68" s="3">
        <f t="shared" si="129"/>
        <v>0</v>
      </c>
      <c r="NDD68" s="3">
        <f t="shared" si="129"/>
        <v>0</v>
      </c>
      <c r="NDE68" s="3">
        <f t="shared" si="129"/>
        <v>0</v>
      </c>
      <c r="NDF68" s="3">
        <f t="shared" si="129"/>
        <v>0</v>
      </c>
      <c r="NDG68" s="3">
        <f t="shared" si="129"/>
        <v>0</v>
      </c>
      <c r="NDH68" s="3">
        <f t="shared" si="129"/>
        <v>0</v>
      </c>
      <c r="NDI68" s="3">
        <f t="shared" si="129"/>
        <v>0</v>
      </c>
      <c r="NDJ68" s="3">
        <f t="shared" si="129"/>
        <v>0</v>
      </c>
      <c r="NDK68" s="3">
        <f t="shared" si="129"/>
        <v>0</v>
      </c>
      <c r="NDL68" s="3">
        <f t="shared" ref="NDL68:NFW68" si="130">SUM(NDL60:NDL66)</f>
        <v>0</v>
      </c>
      <c r="NDM68" s="3">
        <f t="shared" si="130"/>
        <v>0</v>
      </c>
      <c r="NDN68" s="3">
        <f t="shared" si="130"/>
        <v>0</v>
      </c>
      <c r="NDO68" s="3">
        <f t="shared" si="130"/>
        <v>0</v>
      </c>
      <c r="NDP68" s="3">
        <f t="shared" si="130"/>
        <v>0</v>
      </c>
      <c r="NDQ68" s="3">
        <f t="shared" si="130"/>
        <v>0</v>
      </c>
      <c r="NDR68" s="3">
        <f t="shared" si="130"/>
        <v>0</v>
      </c>
      <c r="NDS68" s="3">
        <f t="shared" si="130"/>
        <v>0</v>
      </c>
      <c r="NDT68" s="3">
        <f t="shared" si="130"/>
        <v>0</v>
      </c>
      <c r="NDU68" s="3">
        <f t="shared" si="130"/>
        <v>0</v>
      </c>
      <c r="NDV68" s="3">
        <f t="shared" si="130"/>
        <v>0</v>
      </c>
      <c r="NDW68" s="3">
        <f t="shared" si="130"/>
        <v>0</v>
      </c>
      <c r="NDX68" s="3">
        <f t="shared" si="130"/>
        <v>0</v>
      </c>
      <c r="NDY68" s="3">
        <f t="shared" si="130"/>
        <v>0</v>
      </c>
      <c r="NDZ68" s="3">
        <f t="shared" si="130"/>
        <v>0</v>
      </c>
      <c r="NEA68" s="3">
        <f t="shared" si="130"/>
        <v>0</v>
      </c>
      <c r="NEB68" s="3">
        <f t="shared" si="130"/>
        <v>0</v>
      </c>
      <c r="NEC68" s="3">
        <f t="shared" si="130"/>
        <v>0</v>
      </c>
      <c r="NED68" s="3">
        <f t="shared" si="130"/>
        <v>0</v>
      </c>
      <c r="NEE68" s="3">
        <f t="shared" si="130"/>
        <v>0</v>
      </c>
      <c r="NEF68" s="3">
        <f t="shared" si="130"/>
        <v>0</v>
      </c>
      <c r="NEG68" s="3">
        <f t="shared" si="130"/>
        <v>0</v>
      </c>
      <c r="NEH68" s="3">
        <f t="shared" si="130"/>
        <v>0</v>
      </c>
      <c r="NEI68" s="3">
        <f t="shared" si="130"/>
        <v>0</v>
      </c>
      <c r="NEJ68" s="3">
        <f t="shared" si="130"/>
        <v>0</v>
      </c>
      <c r="NEK68" s="3">
        <f t="shared" si="130"/>
        <v>0</v>
      </c>
      <c r="NEL68" s="3">
        <f t="shared" si="130"/>
        <v>0</v>
      </c>
      <c r="NEM68" s="3">
        <f t="shared" si="130"/>
        <v>0</v>
      </c>
      <c r="NEN68" s="3">
        <f t="shared" si="130"/>
        <v>0</v>
      </c>
      <c r="NEO68" s="3">
        <f t="shared" si="130"/>
        <v>0</v>
      </c>
      <c r="NEP68" s="3">
        <f t="shared" si="130"/>
        <v>0</v>
      </c>
      <c r="NEQ68" s="3">
        <f t="shared" si="130"/>
        <v>0</v>
      </c>
      <c r="NER68" s="3">
        <f t="shared" si="130"/>
        <v>0</v>
      </c>
      <c r="NES68" s="3">
        <f t="shared" si="130"/>
        <v>0</v>
      </c>
      <c r="NET68" s="3">
        <f t="shared" si="130"/>
        <v>0</v>
      </c>
      <c r="NEU68" s="3">
        <f t="shared" si="130"/>
        <v>0</v>
      </c>
      <c r="NEV68" s="3">
        <f t="shared" si="130"/>
        <v>0</v>
      </c>
      <c r="NEW68" s="3">
        <f t="shared" si="130"/>
        <v>0</v>
      </c>
      <c r="NEX68" s="3">
        <f t="shared" si="130"/>
        <v>0</v>
      </c>
      <c r="NEY68" s="3">
        <f t="shared" si="130"/>
        <v>0</v>
      </c>
      <c r="NEZ68" s="3">
        <f t="shared" si="130"/>
        <v>0</v>
      </c>
      <c r="NFA68" s="3">
        <f t="shared" si="130"/>
        <v>0</v>
      </c>
      <c r="NFB68" s="3">
        <f t="shared" si="130"/>
        <v>0</v>
      </c>
      <c r="NFC68" s="3">
        <f t="shared" si="130"/>
        <v>0</v>
      </c>
      <c r="NFD68" s="3">
        <f t="shared" si="130"/>
        <v>0</v>
      </c>
      <c r="NFE68" s="3">
        <f t="shared" si="130"/>
        <v>0</v>
      </c>
      <c r="NFF68" s="3">
        <f t="shared" si="130"/>
        <v>0</v>
      </c>
      <c r="NFG68" s="3">
        <f t="shared" si="130"/>
        <v>0</v>
      </c>
      <c r="NFH68" s="3">
        <f t="shared" si="130"/>
        <v>0</v>
      </c>
      <c r="NFI68" s="3">
        <f t="shared" si="130"/>
        <v>0</v>
      </c>
      <c r="NFJ68" s="3">
        <f t="shared" si="130"/>
        <v>0</v>
      </c>
      <c r="NFK68" s="3">
        <f t="shared" si="130"/>
        <v>0</v>
      </c>
      <c r="NFL68" s="3">
        <f t="shared" si="130"/>
        <v>0</v>
      </c>
      <c r="NFM68" s="3">
        <f t="shared" si="130"/>
        <v>0</v>
      </c>
      <c r="NFN68" s="3">
        <f t="shared" si="130"/>
        <v>0</v>
      </c>
      <c r="NFO68" s="3">
        <f t="shared" si="130"/>
        <v>0</v>
      </c>
      <c r="NFP68" s="3">
        <f t="shared" si="130"/>
        <v>0</v>
      </c>
      <c r="NFQ68" s="3">
        <f t="shared" si="130"/>
        <v>0</v>
      </c>
      <c r="NFR68" s="3">
        <f t="shared" si="130"/>
        <v>0</v>
      </c>
      <c r="NFS68" s="3">
        <f t="shared" si="130"/>
        <v>0</v>
      </c>
      <c r="NFT68" s="3">
        <f t="shared" si="130"/>
        <v>0</v>
      </c>
      <c r="NFU68" s="3">
        <f t="shared" si="130"/>
        <v>0</v>
      </c>
      <c r="NFV68" s="3">
        <f t="shared" si="130"/>
        <v>0</v>
      </c>
      <c r="NFW68" s="3">
        <f t="shared" si="130"/>
        <v>0</v>
      </c>
      <c r="NFX68" s="3">
        <f t="shared" ref="NFX68:NII68" si="131">SUM(NFX60:NFX66)</f>
        <v>0</v>
      </c>
      <c r="NFY68" s="3">
        <f t="shared" si="131"/>
        <v>0</v>
      </c>
      <c r="NFZ68" s="3">
        <f t="shared" si="131"/>
        <v>0</v>
      </c>
      <c r="NGA68" s="3">
        <f t="shared" si="131"/>
        <v>0</v>
      </c>
      <c r="NGB68" s="3">
        <f t="shared" si="131"/>
        <v>0</v>
      </c>
      <c r="NGC68" s="3">
        <f t="shared" si="131"/>
        <v>0</v>
      </c>
      <c r="NGD68" s="3">
        <f t="shared" si="131"/>
        <v>0</v>
      </c>
      <c r="NGE68" s="3">
        <f t="shared" si="131"/>
        <v>0</v>
      </c>
      <c r="NGF68" s="3">
        <f t="shared" si="131"/>
        <v>0</v>
      </c>
      <c r="NGG68" s="3">
        <f t="shared" si="131"/>
        <v>0</v>
      </c>
      <c r="NGH68" s="3">
        <f t="shared" si="131"/>
        <v>0</v>
      </c>
      <c r="NGI68" s="3">
        <f t="shared" si="131"/>
        <v>0</v>
      </c>
      <c r="NGJ68" s="3">
        <f t="shared" si="131"/>
        <v>0</v>
      </c>
      <c r="NGK68" s="3">
        <f t="shared" si="131"/>
        <v>0</v>
      </c>
      <c r="NGL68" s="3">
        <f t="shared" si="131"/>
        <v>0</v>
      </c>
      <c r="NGM68" s="3">
        <f t="shared" si="131"/>
        <v>0</v>
      </c>
      <c r="NGN68" s="3">
        <f t="shared" si="131"/>
        <v>0</v>
      </c>
      <c r="NGO68" s="3">
        <f t="shared" si="131"/>
        <v>0</v>
      </c>
      <c r="NGP68" s="3">
        <f t="shared" si="131"/>
        <v>0</v>
      </c>
      <c r="NGQ68" s="3">
        <f t="shared" si="131"/>
        <v>0</v>
      </c>
      <c r="NGR68" s="3">
        <f t="shared" si="131"/>
        <v>0</v>
      </c>
      <c r="NGS68" s="3">
        <f t="shared" si="131"/>
        <v>0</v>
      </c>
      <c r="NGT68" s="3">
        <f t="shared" si="131"/>
        <v>0</v>
      </c>
      <c r="NGU68" s="3">
        <f t="shared" si="131"/>
        <v>0</v>
      </c>
      <c r="NGV68" s="3">
        <f t="shared" si="131"/>
        <v>0</v>
      </c>
      <c r="NGW68" s="3">
        <f t="shared" si="131"/>
        <v>0</v>
      </c>
      <c r="NGX68" s="3">
        <f t="shared" si="131"/>
        <v>0</v>
      </c>
      <c r="NGY68" s="3">
        <f t="shared" si="131"/>
        <v>0</v>
      </c>
      <c r="NGZ68" s="3">
        <f t="shared" si="131"/>
        <v>0</v>
      </c>
      <c r="NHA68" s="3">
        <f t="shared" si="131"/>
        <v>0</v>
      </c>
      <c r="NHB68" s="3">
        <f t="shared" si="131"/>
        <v>0</v>
      </c>
      <c r="NHC68" s="3">
        <f t="shared" si="131"/>
        <v>0</v>
      </c>
      <c r="NHD68" s="3">
        <f t="shared" si="131"/>
        <v>0</v>
      </c>
      <c r="NHE68" s="3">
        <f t="shared" si="131"/>
        <v>0</v>
      </c>
      <c r="NHF68" s="3">
        <f t="shared" si="131"/>
        <v>0</v>
      </c>
      <c r="NHG68" s="3">
        <f t="shared" si="131"/>
        <v>0</v>
      </c>
      <c r="NHH68" s="3">
        <f t="shared" si="131"/>
        <v>0</v>
      </c>
      <c r="NHI68" s="3">
        <f t="shared" si="131"/>
        <v>0</v>
      </c>
      <c r="NHJ68" s="3">
        <f t="shared" si="131"/>
        <v>0</v>
      </c>
      <c r="NHK68" s="3">
        <f t="shared" si="131"/>
        <v>0</v>
      </c>
      <c r="NHL68" s="3">
        <f t="shared" si="131"/>
        <v>0</v>
      </c>
      <c r="NHM68" s="3">
        <f t="shared" si="131"/>
        <v>0</v>
      </c>
      <c r="NHN68" s="3">
        <f t="shared" si="131"/>
        <v>0</v>
      </c>
      <c r="NHO68" s="3">
        <f t="shared" si="131"/>
        <v>0</v>
      </c>
      <c r="NHP68" s="3">
        <f t="shared" si="131"/>
        <v>0</v>
      </c>
      <c r="NHQ68" s="3">
        <f t="shared" si="131"/>
        <v>0</v>
      </c>
      <c r="NHR68" s="3">
        <f t="shared" si="131"/>
        <v>0</v>
      </c>
      <c r="NHS68" s="3">
        <f t="shared" si="131"/>
        <v>0</v>
      </c>
      <c r="NHT68" s="3">
        <f t="shared" si="131"/>
        <v>0</v>
      </c>
      <c r="NHU68" s="3">
        <f t="shared" si="131"/>
        <v>0</v>
      </c>
      <c r="NHV68" s="3">
        <f t="shared" si="131"/>
        <v>0</v>
      </c>
      <c r="NHW68" s="3">
        <f t="shared" si="131"/>
        <v>0</v>
      </c>
      <c r="NHX68" s="3">
        <f t="shared" si="131"/>
        <v>0</v>
      </c>
      <c r="NHY68" s="3">
        <f t="shared" si="131"/>
        <v>0</v>
      </c>
      <c r="NHZ68" s="3">
        <f t="shared" si="131"/>
        <v>0</v>
      </c>
      <c r="NIA68" s="3">
        <f t="shared" si="131"/>
        <v>0</v>
      </c>
      <c r="NIB68" s="3">
        <f t="shared" si="131"/>
        <v>0</v>
      </c>
      <c r="NIC68" s="3">
        <f t="shared" si="131"/>
        <v>0</v>
      </c>
      <c r="NID68" s="3">
        <f t="shared" si="131"/>
        <v>0</v>
      </c>
      <c r="NIE68" s="3">
        <f t="shared" si="131"/>
        <v>0</v>
      </c>
      <c r="NIF68" s="3">
        <f t="shared" si="131"/>
        <v>0</v>
      </c>
      <c r="NIG68" s="3">
        <f t="shared" si="131"/>
        <v>0</v>
      </c>
      <c r="NIH68" s="3">
        <f t="shared" si="131"/>
        <v>0</v>
      </c>
      <c r="NII68" s="3">
        <f t="shared" si="131"/>
        <v>0</v>
      </c>
      <c r="NIJ68" s="3">
        <f t="shared" ref="NIJ68:NKU68" si="132">SUM(NIJ60:NIJ66)</f>
        <v>0</v>
      </c>
      <c r="NIK68" s="3">
        <f t="shared" si="132"/>
        <v>0</v>
      </c>
      <c r="NIL68" s="3">
        <f t="shared" si="132"/>
        <v>0</v>
      </c>
      <c r="NIM68" s="3">
        <f t="shared" si="132"/>
        <v>0</v>
      </c>
      <c r="NIN68" s="3">
        <f t="shared" si="132"/>
        <v>0</v>
      </c>
      <c r="NIO68" s="3">
        <f t="shared" si="132"/>
        <v>0</v>
      </c>
      <c r="NIP68" s="3">
        <f t="shared" si="132"/>
        <v>0</v>
      </c>
      <c r="NIQ68" s="3">
        <f t="shared" si="132"/>
        <v>0</v>
      </c>
      <c r="NIR68" s="3">
        <f t="shared" si="132"/>
        <v>0</v>
      </c>
      <c r="NIS68" s="3">
        <f t="shared" si="132"/>
        <v>0</v>
      </c>
      <c r="NIT68" s="3">
        <f t="shared" si="132"/>
        <v>0</v>
      </c>
      <c r="NIU68" s="3">
        <f t="shared" si="132"/>
        <v>0</v>
      </c>
      <c r="NIV68" s="3">
        <f t="shared" si="132"/>
        <v>0</v>
      </c>
      <c r="NIW68" s="3">
        <f t="shared" si="132"/>
        <v>0</v>
      </c>
      <c r="NIX68" s="3">
        <f t="shared" si="132"/>
        <v>0</v>
      </c>
      <c r="NIY68" s="3">
        <f t="shared" si="132"/>
        <v>0</v>
      </c>
      <c r="NIZ68" s="3">
        <f t="shared" si="132"/>
        <v>0</v>
      </c>
      <c r="NJA68" s="3">
        <f t="shared" si="132"/>
        <v>0</v>
      </c>
      <c r="NJB68" s="3">
        <f t="shared" si="132"/>
        <v>0</v>
      </c>
      <c r="NJC68" s="3">
        <f t="shared" si="132"/>
        <v>0</v>
      </c>
      <c r="NJD68" s="3">
        <f t="shared" si="132"/>
        <v>0</v>
      </c>
      <c r="NJE68" s="3">
        <f t="shared" si="132"/>
        <v>0</v>
      </c>
      <c r="NJF68" s="3">
        <f t="shared" si="132"/>
        <v>0</v>
      </c>
      <c r="NJG68" s="3">
        <f t="shared" si="132"/>
        <v>0</v>
      </c>
      <c r="NJH68" s="3">
        <f t="shared" si="132"/>
        <v>0</v>
      </c>
      <c r="NJI68" s="3">
        <f t="shared" si="132"/>
        <v>0</v>
      </c>
      <c r="NJJ68" s="3">
        <f t="shared" si="132"/>
        <v>0</v>
      </c>
      <c r="NJK68" s="3">
        <f t="shared" si="132"/>
        <v>0</v>
      </c>
      <c r="NJL68" s="3">
        <f t="shared" si="132"/>
        <v>0</v>
      </c>
      <c r="NJM68" s="3">
        <f t="shared" si="132"/>
        <v>0</v>
      </c>
      <c r="NJN68" s="3">
        <f t="shared" si="132"/>
        <v>0</v>
      </c>
      <c r="NJO68" s="3">
        <f t="shared" si="132"/>
        <v>0</v>
      </c>
      <c r="NJP68" s="3">
        <f t="shared" si="132"/>
        <v>0</v>
      </c>
      <c r="NJQ68" s="3">
        <f t="shared" si="132"/>
        <v>0</v>
      </c>
      <c r="NJR68" s="3">
        <f t="shared" si="132"/>
        <v>0</v>
      </c>
      <c r="NJS68" s="3">
        <f t="shared" si="132"/>
        <v>0</v>
      </c>
      <c r="NJT68" s="3">
        <f t="shared" si="132"/>
        <v>0</v>
      </c>
      <c r="NJU68" s="3">
        <f t="shared" si="132"/>
        <v>0</v>
      </c>
      <c r="NJV68" s="3">
        <f t="shared" si="132"/>
        <v>0</v>
      </c>
      <c r="NJW68" s="3">
        <f t="shared" si="132"/>
        <v>0</v>
      </c>
      <c r="NJX68" s="3">
        <f t="shared" si="132"/>
        <v>0</v>
      </c>
      <c r="NJY68" s="3">
        <f t="shared" si="132"/>
        <v>0</v>
      </c>
      <c r="NJZ68" s="3">
        <f t="shared" si="132"/>
        <v>0</v>
      </c>
      <c r="NKA68" s="3">
        <f t="shared" si="132"/>
        <v>0</v>
      </c>
      <c r="NKB68" s="3">
        <f t="shared" si="132"/>
        <v>0</v>
      </c>
      <c r="NKC68" s="3">
        <f t="shared" si="132"/>
        <v>0</v>
      </c>
      <c r="NKD68" s="3">
        <f t="shared" si="132"/>
        <v>0</v>
      </c>
      <c r="NKE68" s="3">
        <f t="shared" si="132"/>
        <v>0</v>
      </c>
      <c r="NKF68" s="3">
        <f t="shared" si="132"/>
        <v>0</v>
      </c>
      <c r="NKG68" s="3">
        <f t="shared" si="132"/>
        <v>0</v>
      </c>
      <c r="NKH68" s="3">
        <f t="shared" si="132"/>
        <v>0</v>
      </c>
      <c r="NKI68" s="3">
        <f t="shared" si="132"/>
        <v>0</v>
      </c>
      <c r="NKJ68" s="3">
        <f t="shared" si="132"/>
        <v>0</v>
      </c>
      <c r="NKK68" s="3">
        <f t="shared" si="132"/>
        <v>0</v>
      </c>
      <c r="NKL68" s="3">
        <f t="shared" si="132"/>
        <v>0</v>
      </c>
      <c r="NKM68" s="3">
        <f t="shared" si="132"/>
        <v>0</v>
      </c>
      <c r="NKN68" s="3">
        <f t="shared" si="132"/>
        <v>0</v>
      </c>
      <c r="NKO68" s="3">
        <f t="shared" si="132"/>
        <v>0</v>
      </c>
      <c r="NKP68" s="3">
        <f t="shared" si="132"/>
        <v>0</v>
      </c>
      <c r="NKQ68" s="3">
        <f t="shared" si="132"/>
        <v>0</v>
      </c>
      <c r="NKR68" s="3">
        <f t="shared" si="132"/>
        <v>0</v>
      </c>
      <c r="NKS68" s="3">
        <f t="shared" si="132"/>
        <v>0</v>
      </c>
      <c r="NKT68" s="3">
        <f t="shared" si="132"/>
        <v>0</v>
      </c>
      <c r="NKU68" s="3">
        <f t="shared" si="132"/>
        <v>0</v>
      </c>
      <c r="NKV68" s="3">
        <f t="shared" ref="NKV68:NNG68" si="133">SUM(NKV60:NKV66)</f>
        <v>0</v>
      </c>
      <c r="NKW68" s="3">
        <f t="shared" si="133"/>
        <v>0</v>
      </c>
      <c r="NKX68" s="3">
        <f t="shared" si="133"/>
        <v>0</v>
      </c>
      <c r="NKY68" s="3">
        <f t="shared" si="133"/>
        <v>0</v>
      </c>
      <c r="NKZ68" s="3">
        <f t="shared" si="133"/>
        <v>0</v>
      </c>
      <c r="NLA68" s="3">
        <f t="shared" si="133"/>
        <v>0</v>
      </c>
      <c r="NLB68" s="3">
        <f t="shared" si="133"/>
        <v>0</v>
      </c>
      <c r="NLC68" s="3">
        <f t="shared" si="133"/>
        <v>0</v>
      </c>
      <c r="NLD68" s="3">
        <f t="shared" si="133"/>
        <v>0</v>
      </c>
      <c r="NLE68" s="3">
        <f t="shared" si="133"/>
        <v>0</v>
      </c>
      <c r="NLF68" s="3">
        <f t="shared" si="133"/>
        <v>0</v>
      </c>
      <c r="NLG68" s="3">
        <f t="shared" si="133"/>
        <v>0</v>
      </c>
      <c r="NLH68" s="3">
        <f t="shared" si="133"/>
        <v>0</v>
      </c>
      <c r="NLI68" s="3">
        <f t="shared" si="133"/>
        <v>0</v>
      </c>
      <c r="NLJ68" s="3">
        <f t="shared" si="133"/>
        <v>0</v>
      </c>
      <c r="NLK68" s="3">
        <f t="shared" si="133"/>
        <v>0</v>
      </c>
      <c r="NLL68" s="3">
        <f t="shared" si="133"/>
        <v>0</v>
      </c>
      <c r="NLM68" s="3">
        <f t="shared" si="133"/>
        <v>0</v>
      </c>
      <c r="NLN68" s="3">
        <f t="shared" si="133"/>
        <v>0</v>
      </c>
      <c r="NLO68" s="3">
        <f t="shared" si="133"/>
        <v>0</v>
      </c>
      <c r="NLP68" s="3">
        <f t="shared" si="133"/>
        <v>0</v>
      </c>
      <c r="NLQ68" s="3">
        <f t="shared" si="133"/>
        <v>0</v>
      </c>
      <c r="NLR68" s="3">
        <f t="shared" si="133"/>
        <v>0</v>
      </c>
      <c r="NLS68" s="3">
        <f t="shared" si="133"/>
        <v>0</v>
      </c>
      <c r="NLT68" s="3">
        <f t="shared" si="133"/>
        <v>0</v>
      </c>
      <c r="NLU68" s="3">
        <f t="shared" si="133"/>
        <v>0</v>
      </c>
      <c r="NLV68" s="3">
        <f t="shared" si="133"/>
        <v>0</v>
      </c>
      <c r="NLW68" s="3">
        <f t="shared" si="133"/>
        <v>0</v>
      </c>
      <c r="NLX68" s="3">
        <f t="shared" si="133"/>
        <v>0</v>
      </c>
      <c r="NLY68" s="3">
        <f t="shared" si="133"/>
        <v>0</v>
      </c>
      <c r="NLZ68" s="3">
        <f t="shared" si="133"/>
        <v>0</v>
      </c>
      <c r="NMA68" s="3">
        <f t="shared" si="133"/>
        <v>0</v>
      </c>
      <c r="NMB68" s="3">
        <f t="shared" si="133"/>
        <v>0</v>
      </c>
      <c r="NMC68" s="3">
        <f t="shared" si="133"/>
        <v>0</v>
      </c>
      <c r="NMD68" s="3">
        <f t="shared" si="133"/>
        <v>0</v>
      </c>
      <c r="NME68" s="3">
        <f t="shared" si="133"/>
        <v>0</v>
      </c>
      <c r="NMF68" s="3">
        <f t="shared" si="133"/>
        <v>0</v>
      </c>
      <c r="NMG68" s="3">
        <f t="shared" si="133"/>
        <v>0</v>
      </c>
      <c r="NMH68" s="3">
        <f t="shared" si="133"/>
        <v>0</v>
      </c>
      <c r="NMI68" s="3">
        <f t="shared" si="133"/>
        <v>0</v>
      </c>
      <c r="NMJ68" s="3">
        <f t="shared" si="133"/>
        <v>0</v>
      </c>
      <c r="NMK68" s="3">
        <f t="shared" si="133"/>
        <v>0</v>
      </c>
      <c r="NML68" s="3">
        <f t="shared" si="133"/>
        <v>0</v>
      </c>
      <c r="NMM68" s="3">
        <f t="shared" si="133"/>
        <v>0</v>
      </c>
      <c r="NMN68" s="3">
        <f t="shared" si="133"/>
        <v>0</v>
      </c>
      <c r="NMO68" s="3">
        <f t="shared" si="133"/>
        <v>0</v>
      </c>
      <c r="NMP68" s="3">
        <f t="shared" si="133"/>
        <v>0</v>
      </c>
      <c r="NMQ68" s="3">
        <f t="shared" si="133"/>
        <v>0</v>
      </c>
      <c r="NMR68" s="3">
        <f t="shared" si="133"/>
        <v>0</v>
      </c>
      <c r="NMS68" s="3">
        <f t="shared" si="133"/>
        <v>0</v>
      </c>
      <c r="NMT68" s="3">
        <f t="shared" si="133"/>
        <v>0</v>
      </c>
      <c r="NMU68" s="3">
        <f t="shared" si="133"/>
        <v>0</v>
      </c>
      <c r="NMV68" s="3">
        <f t="shared" si="133"/>
        <v>0</v>
      </c>
      <c r="NMW68" s="3">
        <f t="shared" si="133"/>
        <v>0</v>
      </c>
      <c r="NMX68" s="3">
        <f t="shared" si="133"/>
        <v>0</v>
      </c>
      <c r="NMY68" s="3">
        <f t="shared" si="133"/>
        <v>0</v>
      </c>
      <c r="NMZ68" s="3">
        <f t="shared" si="133"/>
        <v>0</v>
      </c>
      <c r="NNA68" s="3">
        <f t="shared" si="133"/>
        <v>0</v>
      </c>
      <c r="NNB68" s="3">
        <f t="shared" si="133"/>
        <v>0</v>
      </c>
      <c r="NNC68" s="3">
        <f t="shared" si="133"/>
        <v>0</v>
      </c>
      <c r="NND68" s="3">
        <f t="shared" si="133"/>
        <v>0</v>
      </c>
      <c r="NNE68" s="3">
        <f t="shared" si="133"/>
        <v>0</v>
      </c>
      <c r="NNF68" s="3">
        <f t="shared" si="133"/>
        <v>0</v>
      </c>
      <c r="NNG68" s="3">
        <f t="shared" si="133"/>
        <v>0</v>
      </c>
      <c r="NNH68" s="3">
        <f t="shared" ref="NNH68:NPS68" si="134">SUM(NNH60:NNH66)</f>
        <v>0</v>
      </c>
      <c r="NNI68" s="3">
        <f t="shared" si="134"/>
        <v>0</v>
      </c>
      <c r="NNJ68" s="3">
        <f t="shared" si="134"/>
        <v>0</v>
      </c>
      <c r="NNK68" s="3">
        <f t="shared" si="134"/>
        <v>0</v>
      </c>
      <c r="NNL68" s="3">
        <f t="shared" si="134"/>
        <v>0</v>
      </c>
      <c r="NNM68" s="3">
        <f t="shared" si="134"/>
        <v>0</v>
      </c>
      <c r="NNN68" s="3">
        <f t="shared" si="134"/>
        <v>0</v>
      </c>
      <c r="NNO68" s="3">
        <f t="shared" si="134"/>
        <v>0</v>
      </c>
      <c r="NNP68" s="3">
        <f t="shared" si="134"/>
        <v>0</v>
      </c>
      <c r="NNQ68" s="3">
        <f t="shared" si="134"/>
        <v>0</v>
      </c>
      <c r="NNR68" s="3">
        <f t="shared" si="134"/>
        <v>0</v>
      </c>
      <c r="NNS68" s="3">
        <f t="shared" si="134"/>
        <v>0</v>
      </c>
      <c r="NNT68" s="3">
        <f t="shared" si="134"/>
        <v>0</v>
      </c>
      <c r="NNU68" s="3">
        <f t="shared" si="134"/>
        <v>0</v>
      </c>
      <c r="NNV68" s="3">
        <f t="shared" si="134"/>
        <v>0</v>
      </c>
      <c r="NNW68" s="3">
        <f t="shared" si="134"/>
        <v>0</v>
      </c>
      <c r="NNX68" s="3">
        <f t="shared" si="134"/>
        <v>0</v>
      </c>
      <c r="NNY68" s="3">
        <f t="shared" si="134"/>
        <v>0</v>
      </c>
      <c r="NNZ68" s="3">
        <f t="shared" si="134"/>
        <v>0</v>
      </c>
      <c r="NOA68" s="3">
        <f t="shared" si="134"/>
        <v>0</v>
      </c>
      <c r="NOB68" s="3">
        <f t="shared" si="134"/>
        <v>0</v>
      </c>
      <c r="NOC68" s="3">
        <f t="shared" si="134"/>
        <v>0</v>
      </c>
      <c r="NOD68" s="3">
        <f t="shared" si="134"/>
        <v>0</v>
      </c>
      <c r="NOE68" s="3">
        <f t="shared" si="134"/>
        <v>0</v>
      </c>
      <c r="NOF68" s="3">
        <f t="shared" si="134"/>
        <v>0</v>
      </c>
      <c r="NOG68" s="3">
        <f t="shared" si="134"/>
        <v>0</v>
      </c>
      <c r="NOH68" s="3">
        <f t="shared" si="134"/>
        <v>0</v>
      </c>
      <c r="NOI68" s="3">
        <f t="shared" si="134"/>
        <v>0</v>
      </c>
      <c r="NOJ68" s="3">
        <f t="shared" si="134"/>
        <v>0</v>
      </c>
      <c r="NOK68" s="3">
        <f t="shared" si="134"/>
        <v>0</v>
      </c>
      <c r="NOL68" s="3">
        <f t="shared" si="134"/>
        <v>0</v>
      </c>
      <c r="NOM68" s="3">
        <f t="shared" si="134"/>
        <v>0</v>
      </c>
      <c r="NON68" s="3">
        <f t="shared" si="134"/>
        <v>0</v>
      </c>
      <c r="NOO68" s="3">
        <f t="shared" si="134"/>
        <v>0</v>
      </c>
      <c r="NOP68" s="3">
        <f t="shared" si="134"/>
        <v>0</v>
      </c>
      <c r="NOQ68" s="3">
        <f t="shared" si="134"/>
        <v>0</v>
      </c>
      <c r="NOR68" s="3">
        <f t="shared" si="134"/>
        <v>0</v>
      </c>
      <c r="NOS68" s="3">
        <f t="shared" si="134"/>
        <v>0</v>
      </c>
      <c r="NOT68" s="3">
        <f t="shared" si="134"/>
        <v>0</v>
      </c>
      <c r="NOU68" s="3">
        <f t="shared" si="134"/>
        <v>0</v>
      </c>
      <c r="NOV68" s="3">
        <f t="shared" si="134"/>
        <v>0</v>
      </c>
      <c r="NOW68" s="3">
        <f t="shared" si="134"/>
        <v>0</v>
      </c>
      <c r="NOX68" s="3">
        <f t="shared" si="134"/>
        <v>0</v>
      </c>
      <c r="NOY68" s="3">
        <f t="shared" si="134"/>
        <v>0</v>
      </c>
      <c r="NOZ68" s="3">
        <f t="shared" si="134"/>
        <v>0</v>
      </c>
      <c r="NPA68" s="3">
        <f t="shared" si="134"/>
        <v>0</v>
      </c>
      <c r="NPB68" s="3">
        <f t="shared" si="134"/>
        <v>0</v>
      </c>
      <c r="NPC68" s="3">
        <f t="shared" si="134"/>
        <v>0</v>
      </c>
      <c r="NPD68" s="3">
        <f t="shared" si="134"/>
        <v>0</v>
      </c>
      <c r="NPE68" s="3">
        <f t="shared" si="134"/>
        <v>0</v>
      </c>
      <c r="NPF68" s="3">
        <f t="shared" si="134"/>
        <v>0</v>
      </c>
      <c r="NPG68" s="3">
        <f t="shared" si="134"/>
        <v>0</v>
      </c>
      <c r="NPH68" s="3">
        <f t="shared" si="134"/>
        <v>0</v>
      </c>
      <c r="NPI68" s="3">
        <f t="shared" si="134"/>
        <v>0</v>
      </c>
      <c r="NPJ68" s="3">
        <f t="shared" si="134"/>
        <v>0</v>
      </c>
      <c r="NPK68" s="3">
        <f t="shared" si="134"/>
        <v>0</v>
      </c>
      <c r="NPL68" s="3">
        <f t="shared" si="134"/>
        <v>0</v>
      </c>
      <c r="NPM68" s="3">
        <f t="shared" si="134"/>
        <v>0</v>
      </c>
      <c r="NPN68" s="3">
        <f t="shared" si="134"/>
        <v>0</v>
      </c>
      <c r="NPO68" s="3">
        <f t="shared" si="134"/>
        <v>0</v>
      </c>
      <c r="NPP68" s="3">
        <f t="shared" si="134"/>
        <v>0</v>
      </c>
      <c r="NPQ68" s="3">
        <f t="shared" si="134"/>
        <v>0</v>
      </c>
      <c r="NPR68" s="3">
        <f t="shared" si="134"/>
        <v>0</v>
      </c>
      <c r="NPS68" s="3">
        <f t="shared" si="134"/>
        <v>0</v>
      </c>
      <c r="NPT68" s="3">
        <f t="shared" ref="NPT68:NSE68" si="135">SUM(NPT60:NPT66)</f>
        <v>0</v>
      </c>
      <c r="NPU68" s="3">
        <f t="shared" si="135"/>
        <v>0</v>
      </c>
      <c r="NPV68" s="3">
        <f t="shared" si="135"/>
        <v>0</v>
      </c>
      <c r="NPW68" s="3">
        <f t="shared" si="135"/>
        <v>0</v>
      </c>
      <c r="NPX68" s="3">
        <f t="shared" si="135"/>
        <v>0</v>
      </c>
      <c r="NPY68" s="3">
        <f t="shared" si="135"/>
        <v>0</v>
      </c>
      <c r="NPZ68" s="3">
        <f t="shared" si="135"/>
        <v>0</v>
      </c>
      <c r="NQA68" s="3">
        <f t="shared" si="135"/>
        <v>0</v>
      </c>
      <c r="NQB68" s="3">
        <f t="shared" si="135"/>
        <v>0</v>
      </c>
      <c r="NQC68" s="3">
        <f t="shared" si="135"/>
        <v>0</v>
      </c>
      <c r="NQD68" s="3">
        <f t="shared" si="135"/>
        <v>0</v>
      </c>
      <c r="NQE68" s="3">
        <f t="shared" si="135"/>
        <v>0</v>
      </c>
      <c r="NQF68" s="3">
        <f t="shared" si="135"/>
        <v>0</v>
      </c>
      <c r="NQG68" s="3">
        <f t="shared" si="135"/>
        <v>0</v>
      </c>
      <c r="NQH68" s="3">
        <f t="shared" si="135"/>
        <v>0</v>
      </c>
      <c r="NQI68" s="3">
        <f t="shared" si="135"/>
        <v>0</v>
      </c>
      <c r="NQJ68" s="3">
        <f t="shared" si="135"/>
        <v>0</v>
      </c>
      <c r="NQK68" s="3">
        <f t="shared" si="135"/>
        <v>0</v>
      </c>
      <c r="NQL68" s="3">
        <f t="shared" si="135"/>
        <v>0</v>
      </c>
      <c r="NQM68" s="3">
        <f t="shared" si="135"/>
        <v>0</v>
      </c>
      <c r="NQN68" s="3">
        <f t="shared" si="135"/>
        <v>0</v>
      </c>
      <c r="NQO68" s="3">
        <f t="shared" si="135"/>
        <v>0</v>
      </c>
      <c r="NQP68" s="3">
        <f t="shared" si="135"/>
        <v>0</v>
      </c>
      <c r="NQQ68" s="3">
        <f t="shared" si="135"/>
        <v>0</v>
      </c>
      <c r="NQR68" s="3">
        <f t="shared" si="135"/>
        <v>0</v>
      </c>
      <c r="NQS68" s="3">
        <f t="shared" si="135"/>
        <v>0</v>
      </c>
      <c r="NQT68" s="3">
        <f t="shared" si="135"/>
        <v>0</v>
      </c>
      <c r="NQU68" s="3">
        <f t="shared" si="135"/>
        <v>0</v>
      </c>
      <c r="NQV68" s="3">
        <f t="shared" si="135"/>
        <v>0</v>
      </c>
      <c r="NQW68" s="3">
        <f t="shared" si="135"/>
        <v>0</v>
      </c>
      <c r="NQX68" s="3">
        <f t="shared" si="135"/>
        <v>0</v>
      </c>
      <c r="NQY68" s="3">
        <f t="shared" si="135"/>
        <v>0</v>
      </c>
      <c r="NQZ68" s="3">
        <f t="shared" si="135"/>
        <v>0</v>
      </c>
      <c r="NRA68" s="3">
        <f t="shared" si="135"/>
        <v>0</v>
      </c>
      <c r="NRB68" s="3">
        <f t="shared" si="135"/>
        <v>0</v>
      </c>
      <c r="NRC68" s="3">
        <f t="shared" si="135"/>
        <v>0</v>
      </c>
      <c r="NRD68" s="3">
        <f t="shared" si="135"/>
        <v>0</v>
      </c>
      <c r="NRE68" s="3">
        <f t="shared" si="135"/>
        <v>0</v>
      </c>
      <c r="NRF68" s="3">
        <f t="shared" si="135"/>
        <v>0</v>
      </c>
      <c r="NRG68" s="3">
        <f t="shared" si="135"/>
        <v>0</v>
      </c>
      <c r="NRH68" s="3">
        <f t="shared" si="135"/>
        <v>0</v>
      </c>
      <c r="NRI68" s="3">
        <f t="shared" si="135"/>
        <v>0</v>
      </c>
      <c r="NRJ68" s="3">
        <f t="shared" si="135"/>
        <v>0</v>
      </c>
      <c r="NRK68" s="3">
        <f t="shared" si="135"/>
        <v>0</v>
      </c>
      <c r="NRL68" s="3">
        <f t="shared" si="135"/>
        <v>0</v>
      </c>
      <c r="NRM68" s="3">
        <f t="shared" si="135"/>
        <v>0</v>
      </c>
      <c r="NRN68" s="3">
        <f t="shared" si="135"/>
        <v>0</v>
      </c>
      <c r="NRO68" s="3">
        <f t="shared" si="135"/>
        <v>0</v>
      </c>
      <c r="NRP68" s="3">
        <f t="shared" si="135"/>
        <v>0</v>
      </c>
      <c r="NRQ68" s="3">
        <f t="shared" si="135"/>
        <v>0</v>
      </c>
      <c r="NRR68" s="3">
        <f t="shared" si="135"/>
        <v>0</v>
      </c>
      <c r="NRS68" s="3">
        <f t="shared" si="135"/>
        <v>0</v>
      </c>
      <c r="NRT68" s="3">
        <f t="shared" si="135"/>
        <v>0</v>
      </c>
      <c r="NRU68" s="3">
        <f t="shared" si="135"/>
        <v>0</v>
      </c>
      <c r="NRV68" s="3">
        <f t="shared" si="135"/>
        <v>0</v>
      </c>
      <c r="NRW68" s="3">
        <f t="shared" si="135"/>
        <v>0</v>
      </c>
      <c r="NRX68" s="3">
        <f t="shared" si="135"/>
        <v>0</v>
      </c>
      <c r="NRY68" s="3">
        <f t="shared" si="135"/>
        <v>0</v>
      </c>
      <c r="NRZ68" s="3">
        <f t="shared" si="135"/>
        <v>0</v>
      </c>
      <c r="NSA68" s="3">
        <f t="shared" si="135"/>
        <v>0</v>
      </c>
      <c r="NSB68" s="3">
        <f t="shared" si="135"/>
        <v>0</v>
      </c>
      <c r="NSC68" s="3">
        <f t="shared" si="135"/>
        <v>0</v>
      </c>
      <c r="NSD68" s="3">
        <f t="shared" si="135"/>
        <v>0</v>
      </c>
      <c r="NSE68" s="3">
        <f t="shared" si="135"/>
        <v>0</v>
      </c>
      <c r="NSF68" s="3">
        <f t="shared" ref="NSF68:NUQ68" si="136">SUM(NSF60:NSF66)</f>
        <v>0</v>
      </c>
      <c r="NSG68" s="3">
        <f t="shared" si="136"/>
        <v>0</v>
      </c>
      <c r="NSH68" s="3">
        <f t="shared" si="136"/>
        <v>0</v>
      </c>
      <c r="NSI68" s="3">
        <f t="shared" si="136"/>
        <v>0</v>
      </c>
      <c r="NSJ68" s="3">
        <f t="shared" si="136"/>
        <v>0</v>
      </c>
      <c r="NSK68" s="3">
        <f t="shared" si="136"/>
        <v>0</v>
      </c>
      <c r="NSL68" s="3">
        <f t="shared" si="136"/>
        <v>0</v>
      </c>
      <c r="NSM68" s="3">
        <f t="shared" si="136"/>
        <v>0</v>
      </c>
      <c r="NSN68" s="3">
        <f t="shared" si="136"/>
        <v>0</v>
      </c>
      <c r="NSO68" s="3">
        <f t="shared" si="136"/>
        <v>0</v>
      </c>
      <c r="NSP68" s="3">
        <f t="shared" si="136"/>
        <v>0</v>
      </c>
      <c r="NSQ68" s="3">
        <f t="shared" si="136"/>
        <v>0</v>
      </c>
      <c r="NSR68" s="3">
        <f t="shared" si="136"/>
        <v>0</v>
      </c>
      <c r="NSS68" s="3">
        <f t="shared" si="136"/>
        <v>0</v>
      </c>
      <c r="NST68" s="3">
        <f t="shared" si="136"/>
        <v>0</v>
      </c>
      <c r="NSU68" s="3">
        <f t="shared" si="136"/>
        <v>0</v>
      </c>
      <c r="NSV68" s="3">
        <f t="shared" si="136"/>
        <v>0</v>
      </c>
      <c r="NSW68" s="3">
        <f t="shared" si="136"/>
        <v>0</v>
      </c>
      <c r="NSX68" s="3">
        <f t="shared" si="136"/>
        <v>0</v>
      </c>
      <c r="NSY68" s="3">
        <f t="shared" si="136"/>
        <v>0</v>
      </c>
      <c r="NSZ68" s="3">
        <f t="shared" si="136"/>
        <v>0</v>
      </c>
      <c r="NTA68" s="3">
        <f t="shared" si="136"/>
        <v>0</v>
      </c>
      <c r="NTB68" s="3">
        <f t="shared" si="136"/>
        <v>0</v>
      </c>
      <c r="NTC68" s="3">
        <f t="shared" si="136"/>
        <v>0</v>
      </c>
      <c r="NTD68" s="3">
        <f t="shared" si="136"/>
        <v>0</v>
      </c>
      <c r="NTE68" s="3">
        <f t="shared" si="136"/>
        <v>0</v>
      </c>
      <c r="NTF68" s="3">
        <f t="shared" si="136"/>
        <v>0</v>
      </c>
      <c r="NTG68" s="3">
        <f t="shared" si="136"/>
        <v>0</v>
      </c>
      <c r="NTH68" s="3">
        <f t="shared" si="136"/>
        <v>0</v>
      </c>
      <c r="NTI68" s="3">
        <f t="shared" si="136"/>
        <v>0</v>
      </c>
      <c r="NTJ68" s="3">
        <f t="shared" si="136"/>
        <v>0</v>
      </c>
      <c r="NTK68" s="3">
        <f t="shared" si="136"/>
        <v>0</v>
      </c>
      <c r="NTL68" s="3">
        <f t="shared" si="136"/>
        <v>0</v>
      </c>
      <c r="NTM68" s="3">
        <f t="shared" si="136"/>
        <v>0</v>
      </c>
      <c r="NTN68" s="3">
        <f t="shared" si="136"/>
        <v>0</v>
      </c>
      <c r="NTO68" s="3">
        <f t="shared" si="136"/>
        <v>0</v>
      </c>
      <c r="NTP68" s="3">
        <f t="shared" si="136"/>
        <v>0</v>
      </c>
      <c r="NTQ68" s="3">
        <f t="shared" si="136"/>
        <v>0</v>
      </c>
      <c r="NTR68" s="3">
        <f t="shared" si="136"/>
        <v>0</v>
      </c>
      <c r="NTS68" s="3">
        <f t="shared" si="136"/>
        <v>0</v>
      </c>
      <c r="NTT68" s="3">
        <f t="shared" si="136"/>
        <v>0</v>
      </c>
      <c r="NTU68" s="3">
        <f t="shared" si="136"/>
        <v>0</v>
      </c>
      <c r="NTV68" s="3">
        <f t="shared" si="136"/>
        <v>0</v>
      </c>
      <c r="NTW68" s="3">
        <f t="shared" si="136"/>
        <v>0</v>
      </c>
      <c r="NTX68" s="3">
        <f t="shared" si="136"/>
        <v>0</v>
      </c>
      <c r="NTY68" s="3">
        <f t="shared" si="136"/>
        <v>0</v>
      </c>
      <c r="NTZ68" s="3">
        <f t="shared" si="136"/>
        <v>0</v>
      </c>
      <c r="NUA68" s="3">
        <f t="shared" si="136"/>
        <v>0</v>
      </c>
      <c r="NUB68" s="3">
        <f t="shared" si="136"/>
        <v>0</v>
      </c>
      <c r="NUC68" s="3">
        <f t="shared" si="136"/>
        <v>0</v>
      </c>
      <c r="NUD68" s="3">
        <f t="shared" si="136"/>
        <v>0</v>
      </c>
      <c r="NUE68" s="3">
        <f t="shared" si="136"/>
        <v>0</v>
      </c>
      <c r="NUF68" s="3">
        <f t="shared" si="136"/>
        <v>0</v>
      </c>
      <c r="NUG68" s="3">
        <f t="shared" si="136"/>
        <v>0</v>
      </c>
      <c r="NUH68" s="3">
        <f t="shared" si="136"/>
        <v>0</v>
      </c>
      <c r="NUI68" s="3">
        <f t="shared" si="136"/>
        <v>0</v>
      </c>
      <c r="NUJ68" s="3">
        <f t="shared" si="136"/>
        <v>0</v>
      </c>
      <c r="NUK68" s="3">
        <f t="shared" si="136"/>
        <v>0</v>
      </c>
      <c r="NUL68" s="3">
        <f t="shared" si="136"/>
        <v>0</v>
      </c>
      <c r="NUM68" s="3">
        <f t="shared" si="136"/>
        <v>0</v>
      </c>
      <c r="NUN68" s="3">
        <f t="shared" si="136"/>
        <v>0</v>
      </c>
      <c r="NUO68" s="3">
        <f t="shared" si="136"/>
        <v>0</v>
      </c>
      <c r="NUP68" s="3">
        <f t="shared" si="136"/>
        <v>0</v>
      </c>
      <c r="NUQ68" s="3">
        <f t="shared" si="136"/>
        <v>0</v>
      </c>
      <c r="NUR68" s="3">
        <f t="shared" ref="NUR68:NXC68" si="137">SUM(NUR60:NUR66)</f>
        <v>0</v>
      </c>
      <c r="NUS68" s="3">
        <f t="shared" si="137"/>
        <v>0</v>
      </c>
      <c r="NUT68" s="3">
        <f t="shared" si="137"/>
        <v>0</v>
      </c>
      <c r="NUU68" s="3">
        <f t="shared" si="137"/>
        <v>0</v>
      </c>
      <c r="NUV68" s="3">
        <f t="shared" si="137"/>
        <v>0</v>
      </c>
      <c r="NUW68" s="3">
        <f t="shared" si="137"/>
        <v>0</v>
      </c>
      <c r="NUX68" s="3">
        <f t="shared" si="137"/>
        <v>0</v>
      </c>
      <c r="NUY68" s="3">
        <f t="shared" si="137"/>
        <v>0</v>
      </c>
      <c r="NUZ68" s="3">
        <f t="shared" si="137"/>
        <v>0</v>
      </c>
      <c r="NVA68" s="3">
        <f t="shared" si="137"/>
        <v>0</v>
      </c>
      <c r="NVB68" s="3">
        <f t="shared" si="137"/>
        <v>0</v>
      </c>
      <c r="NVC68" s="3">
        <f t="shared" si="137"/>
        <v>0</v>
      </c>
      <c r="NVD68" s="3">
        <f t="shared" si="137"/>
        <v>0</v>
      </c>
      <c r="NVE68" s="3">
        <f t="shared" si="137"/>
        <v>0</v>
      </c>
      <c r="NVF68" s="3">
        <f t="shared" si="137"/>
        <v>0</v>
      </c>
      <c r="NVG68" s="3">
        <f t="shared" si="137"/>
        <v>0</v>
      </c>
      <c r="NVH68" s="3">
        <f t="shared" si="137"/>
        <v>0</v>
      </c>
      <c r="NVI68" s="3">
        <f t="shared" si="137"/>
        <v>0</v>
      </c>
      <c r="NVJ68" s="3">
        <f t="shared" si="137"/>
        <v>0</v>
      </c>
      <c r="NVK68" s="3">
        <f t="shared" si="137"/>
        <v>0</v>
      </c>
      <c r="NVL68" s="3">
        <f t="shared" si="137"/>
        <v>0</v>
      </c>
      <c r="NVM68" s="3">
        <f t="shared" si="137"/>
        <v>0</v>
      </c>
      <c r="NVN68" s="3">
        <f t="shared" si="137"/>
        <v>0</v>
      </c>
      <c r="NVO68" s="3">
        <f t="shared" si="137"/>
        <v>0</v>
      </c>
      <c r="NVP68" s="3">
        <f t="shared" si="137"/>
        <v>0</v>
      </c>
      <c r="NVQ68" s="3">
        <f t="shared" si="137"/>
        <v>0</v>
      </c>
      <c r="NVR68" s="3">
        <f t="shared" si="137"/>
        <v>0</v>
      </c>
      <c r="NVS68" s="3">
        <f t="shared" si="137"/>
        <v>0</v>
      </c>
      <c r="NVT68" s="3">
        <f t="shared" si="137"/>
        <v>0</v>
      </c>
      <c r="NVU68" s="3">
        <f t="shared" si="137"/>
        <v>0</v>
      </c>
      <c r="NVV68" s="3">
        <f t="shared" si="137"/>
        <v>0</v>
      </c>
      <c r="NVW68" s="3">
        <f t="shared" si="137"/>
        <v>0</v>
      </c>
      <c r="NVX68" s="3">
        <f t="shared" si="137"/>
        <v>0</v>
      </c>
      <c r="NVY68" s="3">
        <f t="shared" si="137"/>
        <v>0</v>
      </c>
      <c r="NVZ68" s="3">
        <f t="shared" si="137"/>
        <v>0</v>
      </c>
      <c r="NWA68" s="3">
        <f t="shared" si="137"/>
        <v>0</v>
      </c>
      <c r="NWB68" s="3">
        <f t="shared" si="137"/>
        <v>0</v>
      </c>
      <c r="NWC68" s="3">
        <f t="shared" si="137"/>
        <v>0</v>
      </c>
      <c r="NWD68" s="3">
        <f t="shared" si="137"/>
        <v>0</v>
      </c>
      <c r="NWE68" s="3">
        <f t="shared" si="137"/>
        <v>0</v>
      </c>
      <c r="NWF68" s="3">
        <f t="shared" si="137"/>
        <v>0</v>
      </c>
      <c r="NWG68" s="3">
        <f t="shared" si="137"/>
        <v>0</v>
      </c>
      <c r="NWH68" s="3">
        <f t="shared" si="137"/>
        <v>0</v>
      </c>
      <c r="NWI68" s="3">
        <f t="shared" si="137"/>
        <v>0</v>
      </c>
      <c r="NWJ68" s="3">
        <f t="shared" si="137"/>
        <v>0</v>
      </c>
      <c r="NWK68" s="3">
        <f t="shared" si="137"/>
        <v>0</v>
      </c>
      <c r="NWL68" s="3">
        <f t="shared" si="137"/>
        <v>0</v>
      </c>
      <c r="NWM68" s="3">
        <f t="shared" si="137"/>
        <v>0</v>
      </c>
      <c r="NWN68" s="3">
        <f t="shared" si="137"/>
        <v>0</v>
      </c>
      <c r="NWO68" s="3">
        <f t="shared" si="137"/>
        <v>0</v>
      </c>
      <c r="NWP68" s="3">
        <f t="shared" si="137"/>
        <v>0</v>
      </c>
      <c r="NWQ68" s="3">
        <f t="shared" si="137"/>
        <v>0</v>
      </c>
      <c r="NWR68" s="3">
        <f t="shared" si="137"/>
        <v>0</v>
      </c>
      <c r="NWS68" s="3">
        <f t="shared" si="137"/>
        <v>0</v>
      </c>
      <c r="NWT68" s="3">
        <f t="shared" si="137"/>
        <v>0</v>
      </c>
      <c r="NWU68" s="3">
        <f t="shared" si="137"/>
        <v>0</v>
      </c>
      <c r="NWV68" s="3">
        <f t="shared" si="137"/>
        <v>0</v>
      </c>
      <c r="NWW68" s="3">
        <f t="shared" si="137"/>
        <v>0</v>
      </c>
      <c r="NWX68" s="3">
        <f t="shared" si="137"/>
        <v>0</v>
      </c>
      <c r="NWY68" s="3">
        <f t="shared" si="137"/>
        <v>0</v>
      </c>
      <c r="NWZ68" s="3">
        <f t="shared" si="137"/>
        <v>0</v>
      </c>
      <c r="NXA68" s="3">
        <f t="shared" si="137"/>
        <v>0</v>
      </c>
      <c r="NXB68" s="3">
        <f t="shared" si="137"/>
        <v>0</v>
      </c>
      <c r="NXC68" s="3">
        <f t="shared" si="137"/>
        <v>0</v>
      </c>
      <c r="NXD68" s="3">
        <f t="shared" ref="NXD68:NZO68" si="138">SUM(NXD60:NXD66)</f>
        <v>0</v>
      </c>
      <c r="NXE68" s="3">
        <f t="shared" si="138"/>
        <v>0</v>
      </c>
      <c r="NXF68" s="3">
        <f t="shared" si="138"/>
        <v>0</v>
      </c>
      <c r="NXG68" s="3">
        <f t="shared" si="138"/>
        <v>0</v>
      </c>
      <c r="NXH68" s="3">
        <f t="shared" si="138"/>
        <v>0</v>
      </c>
      <c r="NXI68" s="3">
        <f t="shared" si="138"/>
        <v>0</v>
      </c>
      <c r="NXJ68" s="3">
        <f t="shared" si="138"/>
        <v>0</v>
      </c>
      <c r="NXK68" s="3">
        <f t="shared" si="138"/>
        <v>0</v>
      </c>
      <c r="NXL68" s="3">
        <f t="shared" si="138"/>
        <v>0</v>
      </c>
      <c r="NXM68" s="3">
        <f t="shared" si="138"/>
        <v>0</v>
      </c>
      <c r="NXN68" s="3">
        <f t="shared" si="138"/>
        <v>0</v>
      </c>
      <c r="NXO68" s="3">
        <f t="shared" si="138"/>
        <v>0</v>
      </c>
      <c r="NXP68" s="3">
        <f t="shared" si="138"/>
        <v>0</v>
      </c>
      <c r="NXQ68" s="3">
        <f t="shared" si="138"/>
        <v>0</v>
      </c>
      <c r="NXR68" s="3">
        <f t="shared" si="138"/>
        <v>0</v>
      </c>
      <c r="NXS68" s="3">
        <f t="shared" si="138"/>
        <v>0</v>
      </c>
      <c r="NXT68" s="3">
        <f t="shared" si="138"/>
        <v>0</v>
      </c>
      <c r="NXU68" s="3">
        <f t="shared" si="138"/>
        <v>0</v>
      </c>
      <c r="NXV68" s="3">
        <f t="shared" si="138"/>
        <v>0</v>
      </c>
      <c r="NXW68" s="3">
        <f t="shared" si="138"/>
        <v>0</v>
      </c>
      <c r="NXX68" s="3">
        <f t="shared" si="138"/>
        <v>0</v>
      </c>
      <c r="NXY68" s="3">
        <f t="shared" si="138"/>
        <v>0</v>
      </c>
      <c r="NXZ68" s="3">
        <f t="shared" si="138"/>
        <v>0</v>
      </c>
      <c r="NYA68" s="3">
        <f t="shared" si="138"/>
        <v>0</v>
      </c>
      <c r="NYB68" s="3">
        <f t="shared" si="138"/>
        <v>0</v>
      </c>
      <c r="NYC68" s="3">
        <f t="shared" si="138"/>
        <v>0</v>
      </c>
      <c r="NYD68" s="3">
        <f t="shared" si="138"/>
        <v>0</v>
      </c>
      <c r="NYE68" s="3">
        <f t="shared" si="138"/>
        <v>0</v>
      </c>
      <c r="NYF68" s="3">
        <f t="shared" si="138"/>
        <v>0</v>
      </c>
      <c r="NYG68" s="3">
        <f t="shared" si="138"/>
        <v>0</v>
      </c>
      <c r="NYH68" s="3">
        <f t="shared" si="138"/>
        <v>0</v>
      </c>
      <c r="NYI68" s="3">
        <f t="shared" si="138"/>
        <v>0</v>
      </c>
      <c r="NYJ68" s="3">
        <f t="shared" si="138"/>
        <v>0</v>
      </c>
      <c r="NYK68" s="3">
        <f t="shared" si="138"/>
        <v>0</v>
      </c>
      <c r="NYL68" s="3">
        <f t="shared" si="138"/>
        <v>0</v>
      </c>
      <c r="NYM68" s="3">
        <f t="shared" si="138"/>
        <v>0</v>
      </c>
      <c r="NYN68" s="3">
        <f t="shared" si="138"/>
        <v>0</v>
      </c>
      <c r="NYO68" s="3">
        <f t="shared" si="138"/>
        <v>0</v>
      </c>
      <c r="NYP68" s="3">
        <f t="shared" si="138"/>
        <v>0</v>
      </c>
      <c r="NYQ68" s="3">
        <f t="shared" si="138"/>
        <v>0</v>
      </c>
      <c r="NYR68" s="3">
        <f t="shared" si="138"/>
        <v>0</v>
      </c>
      <c r="NYS68" s="3">
        <f t="shared" si="138"/>
        <v>0</v>
      </c>
      <c r="NYT68" s="3">
        <f t="shared" si="138"/>
        <v>0</v>
      </c>
      <c r="NYU68" s="3">
        <f t="shared" si="138"/>
        <v>0</v>
      </c>
      <c r="NYV68" s="3">
        <f t="shared" si="138"/>
        <v>0</v>
      </c>
      <c r="NYW68" s="3">
        <f t="shared" si="138"/>
        <v>0</v>
      </c>
      <c r="NYX68" s="3">
        <f t="shared" si="138"/>
        <v>0</v>
      </c>
      <c r="NYY68" s="3">
        <f t="shared" si="138"/>
        <v>0</v>
      </c>
      <c r="NYZ68" s="3">
        <f t="shared" si="138"/>
        <v>0</v>
      </c>
      <c r="NZA68" s="3">
        <f t="shared" si="138"/>
        <v>0</v>
      </c>
      <c r="NZB68" s="3">
        <f t="shared" si="138"/>
        <v>0</v>
      </c>
      <c r="NZC68" s="3">
        <f t="shared" si="138"/>
        <v>0</v>
      </c>
      <c r="NZD68" s="3">
        <f t="shared" si="138"/>
        <v>0</v>
      </c>
      <c r="NZE68" s="3">
        <f t="shared" si="138"/>
        <v>0</v>
      </c>
      <c r="NZF68" s="3">
        <f t="shared" si="138"/>
        <v>0</v>
      </c>
      <c r="NZG68" s="3">
        <f t="shared" si="138"/>
        <v>0</v>
      </c>
      <c r="NZH68" s="3">
        <f t="shared" si="138"/>
        <v>0</v>
      </c>
      <c r="NZI68" s="3">
        <f t="shared" si="138"/>
        <v>0</v>
      </c>
      <c r="NZJ68" s="3">
        <f t="shared" si="138"/>
        <v>0</v>
      </c>
      <c r="NZK68" s="3">
        <f t="shared" si="138"/>
        <v>0</v>
      </c>
      <c r="NZL68" s="3">
        <f t="shared" si="138"/>
        <v>0</v>
      </c>
      <c r="NZM68" s="3">
        <f t="shared" si="138"/>
        <v>0</v>
      </c>
      <c r="NZN68" s="3">
        <f t="shared" si="138"/>
        <v>0</v>
      </c>
      <c r="NZO68" s="3">
        <f t="shared" si="138"/>
        <v>0</v>
      </c>
      <c r="NZP68" s="3">
        <f t="shared" ref="NZP68:OCA68" si="139">SUM(NZP60:NZP66)</f>
        <v>0</v>
      </c>
      <c r="NZQ68" s="3">
        <f t="shared" si="139"/>
        <v>0</v>
      </c>
      <c r="NZR68" s="3">
        <f t="shared" si="139"/>
        <v>0</v>
      </c>
      <c r="NZS68" s="3">
        <f t="shared" si="139"/>
        <v>0</v>
      </c>
      <c r="NZT68" s="3">
        <f t="shared" si="139"/>
        <v>0</v>
      </c>
      <c r="NZU68" s="3">
        <f t="shared" si="139"/>
        <v>0</v>
      </c>
      <c r="NZV68" s="3">
        <f t="shared" si="139"/>
        <v>0</v>
      </c>
      <c r="NZW68" s="3">
        <f t="shared" si="139"/>
        <v>0</v>
      </c>
      <c r="NZX68" s="3">
        <f t="shared" si="139"/>
        <v>0</v>
      </c>
      <c r="NZY68" s="3">
        <f t="shared" si="139"/>
        <v>0</v>
      </c>
      <c r="NZZ68" s="3">
        <f t="shared" si="139"/>
        <v>0</v>
      </c>
      <c r="OAA68" s="3">
        <f t="shared" si="139"/>
        <v>0</v>
      </c>
      <c r="OAB68" s="3">
        <f t="shared" si="139"/>
        <v>0</v>
      </c>
      <c r="OAC68" s="3">
        <f t="shared" si="139"/>
        <v>0</v>
      </c>
      <c r="OAD68" s="3">
        <f t="shared" si="139"/>
        <v>0</v>
      </c>
      <c r="OAE68" s="3">
        <f t="shared" si="139"/>
        <v>0</v>
      </c>
      <c r="OAF68" s="3">
        <f t="shared" si="139"/>
        <v>0</v>
      </c>
      <c r="OAG68" s="3">
        <f t="shared" si="139"/>
        <v>0</v>
      </c>
      <c r="OAH68" s="3">
        <f t="shared" si="139"/>
        <v>0</v>
      </c>
      <c r="OAI68" s="3">
        <f t="shared" si="139"/>
        <v>0</v>
      </c>
      <c r="OAJ68" s="3">
        <f t="shared" si="139"/>
        <v>0</v>
      </c>
      <c r="OAK68" s="3">
        <f t="shared" si="139"/>
        <v>0</v>
      </c>
      <c r="OAL68" s="3">
        <f t="shared" si="139"/>
        <v>0</v>
      </c>
      <c r="OAM68" s="3">
        <f t="shared" si="139"/>
        <v>0</v>
      </c>
      <c r="OAN68" s="3">
        <f t="shared" si="139"/>
        <v>0</v>
      </c>
      <c r="OAO68" s="3">
        <f t="shared" si="139"/>
        <v>0</v>
      </c>
      <c r="OAP68" s="3">
        <f t="shared" si="139"/>
        <v>0</v>
      </c>
      <c r="OAQ68" s="3">
        <f t="shared" si="139"/>
        <v>0</v>
      </c>
      <c r="OAR68" s="3">
        <f t="shared" si="139"/>
        <v>0</v>
      </c>
      <c r="OAS68" s="3">
        <f t="shared" si="139"/>
        <v>0</v>
      </c>
      <c r="OAT68" s="3">
        <f t="shared" si="139"/>
        <v>0</v>
      </c>
      <c r="OAU68" s="3">
        <f t="shared" si="139"/>
        <v>0</v>
      </c>
      <c r="OAV68" s="3">
        <f t="shared" si="139"/>
        <v>0</v>
      </c>
      <c r="OAW68" s="3">
        <f t="shared" si="139"/>
        <v>0</v>
      </c>
      <c r="OAX68" s="3">
        <f t="shared" si="139"/>
        <v>0</v>
      </c>
      <c r="OAY68" s="3">
        <f t="shared" si="139"/>
        <v>0</v>
      </c>
      <c r="OAZ68" s="3">
        <f t="shared" si="139"/>
        <v>0</v>
      </c>
      <c r="OBA68" s="3">
        <f t="shared" si="139"/>
        <v>0</v>
      </c>
      <c r="OBB68" s="3">
        <f t="shared" si="139"/>
        <v>0</v>
      </c>
      <c r="OBC68" s="3">
        <f t="shared" si="139"/>
        <v>0</v>
      </c>
      <c r="OBD68" s="3">
        <f t="shared" si="139"/>
        <v>0</v>
      </c>
      <c r="OBE68" s="3">
        <f t="shared" si="139"/>
        <v>0</v>
      </c>
      <c r="OBF68" s="3">
        <f t="shared" si="139"/>
        <v>0</v>
      </c>
      <c r="OBG68" s="3">
        <f t="shared" si="139"/>
        <v>0</v>
      </c>
      <c r="OBH68" s="3">
        <f t="shared" si="139"/>
        <v>0</v>
      </c>
      <c r="OBI68" s="3">
        <f t="shared" si="139"/>
        <v>0</v>
      </c>
      <c r="OBJ68" s="3">
        <f t="shared" si="139"/>
        <v>0</v>
      </c>
      <c r="OBK68" s="3">
        <f t="shared" si="139"/>
        <v>0</v>
      </c>
      <c r="OBL68" s="3">
        <f t="shared" si="139"/>
        <v>0</v>
      </c>
      <c r="OBM68" s="3">
        <f t="shared" si="139"/>
        <v>0</v>
      </c>
      <c r="OBN68" s="3">
        <f t="shared" si="139"/>
        <v>0</v>
      </c>
      <c r="OBO68" s="3">
        <f t="shared" si="139"/>
        <v>0</v>
      </c>
      <c r="OBP68" s="3">
        <f t="shared" si="139"/>
        <v>0</v>
      </c>
      <c r="OBQ68" s="3">
        <f t="shared" si="139"/>
        <v>0</v>
      </c>
      <c r="OBR68" s="3">
        <f t="shared" si="139"/>
        <v>0</v>
      </c>
      <c r="OBS68" s="3">
        <f t="shared" si="139"/>
        <v>0</v>
      </c>
      <c r="OBT68" s="3">
        <f t="shared" si="139"/>
        <v>0</v>
      </c>
      <c r="OBU68" s="3">
        <f t="shared" si="139"/>
        <v>0</v>
      </c>
      <c r="OBV68" s="3">
        <f t="shared" si="139"/>
        <v>0</v>
      </c>
      <c r="OBW68" s="3">
        <f t="shared" si="139"/>
        <v>0</v>
      </c>
      <c r="OBX68" s="3">
        <f t="shared" si="139"/>
        <v>0</v>
      </c>
      <c r="OBY68" s="3">
        <f t="shared" si="139"/>
        <v>0</v>
      </c>
      <c r="OBZ68" s="3">
        <f t="shared" si="139"/>
        <v>0</v>
      </c>
      <c r="OCA68" s="3">
        <f t="shared" si="139"/>
        <v>0</v>
      </c>
      <c r="OCB68" s="3">
        <f t="shared" ref="OCB68:OEM68" si="140">SUM(OCB60:OCB66)</f>
        <v>0</v>
      </c>
      <c r="OCC68" s="3">
        <f t="shared" si="140"/>
        <v>0</v>
      </c>
      <c r="OCD68" s="3">
        <f t="shared" si="140"/>
        <v>0</v>
      </c>
      <c r="OCE68" s="3">
        <f t="shared" si="140"/>
        <v>0</v>
      </c>
      <c r="OCF68" s="3">
        <f t="shared" si="140"/>
        <v>0</v>
      </c>
      <c r="OCG68" s="3">
        <f t="shared" si="140"/>
        <v>0</v>
      </c>
      <c r="OCH68" s="3">
        <f t="shared" si="140"/>
        <v>0</v>
      </c>
      <c r="OCI68" s="3">
        <f t="shared" si="140"/>
        <v>0</v>
      </c>
      <c r="OCJ68" s="3">
        <f t="shared" si="140"/>
        <v>0</v>
      </c>
      <c r="OCK68" s="3">
        <f t="shared" si="140"/>
        <v>0</v>
      </c>
      <c r="OCL68" s="3">
        <f t="shared" si="140"/>
        <v>0</v>
      </c>
      <c r="OCM68" s="3">
        <f t="shared" si="140"/>
        <v>0</v>
      </c>
      <c r="OCN68" s="3">
        <f t="shared" si="140"/>
        <v>0</v>
      </c>
      <c r="OCO68" s="3">
        <f t="shared" si="140"/>
        <v>0</v>
      </c>
      <c r="OCP68" s="3">
        <f t="shared" si="140"/>
        <v>0</v>
      </c>
      <c r="OCQ68" s="3">
        <f t="shared" si="140"/>
        <v>0</v>
      </c>
      <c r="OCR68" s="3">
        <f t="shared" si="140"/>
        <v>0</v>
      </c>
      <c r="OCS68" s="3">
        <f t="shared" si="140"/>
        <v>0</v>
      </c>
      <c r="OCT68" s="3">
        <f t="shared" si="140"/>
        <v>0</v>
      </c>
      <c r="OCU68" s="3">
        <f t="shared" si="140"/>
        <v>0</v>
      </c>
      <c r="OCV68" s="3">
        <f t="shared" si="140"/>
        <v>0</v>
      </c>
      <c r="OCW68" s="3">
        <f t="shared" si="140"/>
        <v>0</v>
      </c>
      <c r="OCX68" s="3">
        <f t="shared" si="140"/>
        <v>0</v>
      </c>
      <c r="OCY68" s="3">
        <f t="shared" si="140"/>
        <v>0</v>
      </c>
      <c r="OCZ68" s="3">
        <f t="shared" si="140"/>
        <v>0</v>
      </c>
      <c r="ODA68" s="3">
        <f t="shared" si="140"/>
        <v>0</v>
      </c>
      <c r="ODB68" s="3">
        <f t="shared" si="140"/>
        <v>0</v>
      </c>
      <c r="ODC68" s="3">
        <f t="shared" si="140"/>
        <v>0</v>
      </c>
      <c r="ODD68" s="3">
        <f t="shared" si="140"/>
        <v>0</v>
      </c>
      <c r="ODE68" s="3">
        <f t="shared" si="140"/>
        <v>0</v>
      </c>
      <c r="ODF68" s="3">
        <f t="shared" si="140"/>
        <v>0</v>
      </c>
      <c r="ODG68" s="3">
        <f t="shared" si="140"/>
        <v>0</v>
      </c>
      <c r="ODH68" s="3">
        <f t="shared" si="140"/>
        <v>0</v>
      </c>
      <c r="ODI68" s="3">
        <f t="shared" si="140"/>
        <v>0</v>
      </c>
      <c r="ODJ68" s="3">
        <f t="shared" si="140"/>
        <v>0</v>
      </c>
      <c r="ODK68" s="3">
        <f t="shared" si="140"/>
        <v>0</v>
      </c>
      <c r="ODL68" s="3">
        <f t="shared" si="140"/>
        <v>0</v>
      </c>
      <c r="ODM68" s="3">
        <f t="shared" si="140"/>
        <v>0</v>
      </c>
      <c r="ODN68" s="3">
        <f t="shared" si="140"/>
        <v>0</v>
      </c>
      <c r="ODO68" s="3">
        <f t="shared" si="140"/>
        <v>0</v>
      </c>
      <c r="ODP68" s="3">
        <f t="shared" si="140"/>
        <v>0</v>
      </c>
      <c r="ODQ68" s="3">
        <f t="shared" si="140"/>
        <v>0</v>
      </c>
      <c r="ODR68" s="3">
        <f t="shared" si="140"/>
        <v>0</v>
      </c>
      <c r="ODS68" s="3">
        <f t="shared" si="140"/>
        <v>0</v>
      </c>
      <c r="ODT68" s="3">
        <f t="shared" si="140"/>
        <v>0</v>
      </c>
      <c r="ODU68" s="3">
        <f t="shared" si="140"/>
        <v>0</v>
      </c>
      <c r="ODV68" s="3">
        <f t="shared" si="140"/>
        <v>0</v>
      </c>
      <c r="ODW68" s="3">
        <f t="shared" si="140"/>
        <v>0</v>
      </c>
      <c r="ODX68" s="3">
        <f t="shared" si="140"/>
        <v>0</v>
      </c>
      <c r="ODY68" s="3">
        <f t="shared" si="140"/>
        <v>0</v>
      </c>
      <c r="ODZ68" s="3">
        <f t="shared" si="140"/>
        <v>0</v>
      </c>
      <c r="OEA68" s="3">
        <f t="shared" si="140"/>
        <v>0</v>
      </c>
      <c r="OEB68" s="3">
        <f t="shared" si="140"/>
        <v>0</v>
      </c>
      <c r="OEC68" s="3">
        <f t="shared" si="140"/>
        <v>0</v>
      </c>
      <c r="OED68" s="3">
        <f t="shared" si="140"/>
        <v>0</v>
      </c>
      <c r="OEE68" s="3">
        <f t="shared" si="140"/>
        <v>0</v>
      </c>
      <c r="OEF68" s="3">
        <f t="shared" si="140"/>
        <v>0</v>
      </c>
      <c r="OEG68" s="3">
        <f t="shared" si="140"/>
        <v>0</v>
      </c>
      <c r="OEH68" s="3">
        <f t="shared" si="140"/>
        <v>0</v>
      </c>
      <c r="OEI68" s="3">
        <f t="shared" si="140"/>
        <v>0</v>
      </c>
      <c r="OEJ68" s="3">
        <f t="shared" si="140"/>
        <v>0</v>
      </c>
      <c r="OEK68" s="3">
        <f t="shared" si="140"/>
        <v>0</v>
      </c>
      <c r="OEL68" s="3">
        <f t="shared" si="140"/>
        <v>0</v>
      </c>
      <c r="OEM68" s="3">
        <f t="shared" si="140"/>
        <v>0</v>
      </c>
      <c r="OEN68" s="3">
        <f t="shared" ref="OEN68:OGY68" si="141">SUM(OEN60:OEN66)</f>
        <v>0</v>
      </c>
      <c r="OEO68" s="3">
        <f t="shared" si="141"/>
        <v>0</v>
      </c>
      <c r="OEP68" s="3">
        <f t="shared" si="141"/>
        <v>0</v>
      </c>
      <c r="OEQ68" s="3">
        <f t="shared" si="141"/>
        <v>0</v>
      </c>
      <c r="OER68" s="3">
        <f t="shared" si="141"/>
        <v>0</v>
      </c>
      <c r="OES68" s="3">
        <f t="shared" si="141"/>
        <v>0</v>
      </c>
      <c r="OET68" s="3">
        <f t="shared" si="141"/>
        <v>0</v>
      </c>
      <c r="OEU68" s="3">
        <f t="shared" si="141"/>
        <v>0</v>
      </c>
      <c r="OEV68" s="3">
        <f t="shared" si="141"/>
        <v>0</v>
      </c>
      <c r="OEW68" s="3">
        <f t="shared" si="141"/>
        <v>0</v>
      </c>
      <c r="OEX68" s="3">
        <f t="shared" si="141"/>
        <v>0</v>
      </c>
      <c r="OEY68" s="3">
        <f t="shared" si="141"/>
        <v>0</v>
      </c>
      <c r="OEZ68" s="3">
        <f t="shared" si="141"/>
        <v>0</v>
      </c>
      <c r="OFA68" s="3">
        <f t="shared" si="141"/>
        <v>0</v>
      </c>
      <c r="OFB68" s="3">
        <f t="shared" si="141"/>
        <v>0</v>
      </c>
      <c r="OFC68" s="3">
        <f t="shared" si="141"/>
        <v>0</v>
      </c>
      <c r="OFD68" s="3">
        <f t="shared" si="141"/>
        <v>0</v>
      </c>
      <c r="OFE68" s="3">
        <f t="shared" si="141"/>
        <v>0</v>
      </c>
      <c r="OFF68" s="3">
        <f t="shared" si="141"/>
        <v>0</v>
      </c>
      <c r="OFG68" s="3">
        <f t="shared" si="141"/>
        <v>0</v>
      </c>
      <c r="OFH68" s="3">
        <f t="shared" si="141"/>
        <v>0</v>
      </c>
      <c r="OFI68" s="3">
        <f t="shared" si="141"/>
        <v>0</v>
      </c>
      <c r="OFJ68" s="3">
        <f t="shared" si="141"/>
        <v>0</v>
      </c>
      <c r="OFK68" s="3">
        <f t="shared" si="141"/>
        <v>0</v>
      </c>
      <c r="OFL68" s="3">
        <f t="shared" si="141"/>
        <v>0</v>
      </c>
      <c r="OFM68" s="3">
        <f t="shared" si="141"/>
        <v>0</v>
      </c>
      <c r="OFN68" s="3">
        <f t="shared" si="141"/>
        <v>0</v>
      </c>
      <c r="OFO68" s="3">
        <f t="shared" si="141"/>
        <v>0</v>
      </c>
      <c r="OFP68" s="3">
        <f t="shared" si="141"/>
        <v>0</v>
      </c>
      <c r="OFQ68" s="3">
        <f t="shared" si="141"/>
        <v>0</v>
      </c>
      <c r="OFR68" s="3">
        <f t="shared" si="141"/>
        <v>0</v>
      </c>
      <c r="OFS68" s="3">
        <f t="shared" si="141"/>
        <v>0</v>
      </c>
      <c r="OFT68" s="3">
        <f t="shared" si="141"/>
        <v>0</v>
      </c>
      <c r="OFU68" s="3">
        <f t="shared" si="141"/>
        <v>0</v>
      </c>
      <c r="OFV68" s="3">
        <f t="shared" si="141"/>
        <v>0</v>
      </c>
      <c r="OFW68" s="3">
        <f t="shared" si="141"/>
        <v>0</v>
      </c>
      <c r="OFX68" s="3">
        <f t="shared" si="141"/>
        <v>0</v>
      </c>
      <c r="OFY68" s="3">
        <f t="shared" si="141"/>
        <v>0</v>
      </c>
      <c r="OFZ68" s="3">
        <f t="shared" si="141"/>
        <v>0</v>
      </c>
      <c r="OGA68" s="3">
        <f t="shared" si="141"/>
        <v>0</v>
      </c>
      <c r="OGB68" s="3">
        <f t="shared" si="141"/>
        <v>0</v>
      </c>
      <c r="OGC68" s="3">
        <f t="shared" si="141"/>
        <v>0</v>
      </c>
      <c r="OGD68" s="3">
        <f t="shared" si="141"/>
        <v>0</v>
      </c>
      <c r="OGE68" s="3">
        <f t="shared" si="141"/>
        <v>0</v>
      </c>
      <c r="OGF68" s="3">
        <f t="shared" si="141"/>
        <v>0</v>
      </c>
      <c r="OGG68" s="3">
        <f t="shared" si="141"/>
        <v>0</v>
      </c>
      <c r="OGH68" s="3">
        <f t="shared" si="141"/>
        <v>0</v>
      </c>
      <c r="OGI68" s="3">
        <f t="shared" si="141"/>
        <v>0</v>
      </c>
      <c r="OGJ68" s="3">
        <f t="shared" si="141"/>
        <v>0</v>
      </c>
      <c r="OGK68" s="3">
        <f t="shared" si="141"/>
        <v>0</v>
      </c>
      <c r="OGL68" s="3">
        <f t="shared" si="141"/>
        <v>0</v>
      </c>
      <c r="OGM68" s="3">
        <f t="shared" si="141"/>
        <v>0</v>
      </c>
      <c r="OGN68" s="3">
        <f t="shared" si="141"/>
        <v>0</v>
      </c>
      <c r="OGO68" s="3">
        <f t="shared" si="141"/>
        <v>0</v>
      </c>
      <c r="OGP68" s="3">
        <f t="shared" si="141"/>
        <v>0</v>
      </c>
      <c r="OGQ68" s="3">
        <f t="shared" si="141"/>
        <v>0</v>
      </c>
      <c r="OGR68" s="3">
        <f t="shared" si="141"/>
        <v>0</v>
      </c>
      <c r="OGS68" s="3">
        <f t="shared" si="141"/>
        <v>0</v>
      </c>
      <c r="OGT68" s="3">
        <f t="shared" si="141"/>
        <v>0</v>
      </c>
      <c r="OGU68" s="3">
        <f t="shared" si="141"/>
        <v>0</v>
      </c>
      <c r="OGV68" s="3">
        <f t="shared" si="141"/>
        <v>0</v>
      </c>
      <c r="OGW68" s="3">
        <f t="shared" si="141"/>
        <v>0</v>
      </c>
      <c r="OGX68" s="3">
        <f t="shared" si="141"/>
        <v>0</v>
      </c>
      <c r="OGY68" s="3">
        <f t="shared" si="141"/>
        <v>0</v>
      </c>
      <c r="OGZ68" s="3">
        <f t="shared" ref="OGZ68:OJK68" si="142">SUM(OGZ60:OGZ66)</f>
        <v>0</v>
      </c>
      <c r="OHA68" s="3">
        <f t="shared" si="142"/>
        <v>0</v>
      </c>
      <c r="OHB68" s="3">
        <f t="shared" si="142"/>
        <v>0</v>
      </c>
      <c r="OHC68" s="3">
        <f t="shared" si="142"/>
        <v>0</v>
      </c>
      <c r="OHD68" s="3">
        <f t="shared" si="142"/>
        <v>0</v>
      </c>
      <c r="OHE68" s="3">
        <f t="shared" si="142"/>
        <v>0</v>
      </c>
      <c r="OHF68" s="3">
        <f t="shared" si="142"/>
        <v>0</v>
      </c>
      <c r="OHG68" s="3">
        <f t="shared" si="142"/>
        <v>0</v>
      </c>
      <c r="OHH68" s="3">
        <f t="shared" si="142"/>
        <v>0</v>
      </c>
      <c r="OHI68" s="3">
        <f t="shared" si="142"/>
        <v>0</v>
      </c>
      <c r="OHJ68" s="3">
        <f t="shared" si="142"/>
        <v>0</v>
      </c>
      <c r="OHK68" s="3">
        <f t="shared" si="142"/>
        <v>0</v>
      </c>
      <c r="OHL68" s="3">
        <f t="shared" si="142"/>
        <v>0</v>
      </c>
      <c r="OHM68" s="3">
        <f t="shared" si="142"/>
        <v>0</v>
      </c>
      <c r="OHN68" s="3">
        <f t="shared" si="142"/>
        <v>0</v>
      </c>
      <c r="OHO68" s="3">
        <f t="shared" si="142"/>
        <v>0</v>
      </c>
      <c r="OHP68" s="3">
        <f t="shared" si="142"/>
        <v>0</v>
      </c>
      <c r="OHQ68" s="3">
        <f t="shared" si="142"/>
        <v>0</v>
      </c>
      <c r="OHR68" s="3">
        <f t="shared" si="142"/>
        <v>0</v>
      </c>
      <c r="OHS68" s="3">
        <f t="shared" si="142"/>
        <v>0</v>
      </c>
      <c r="OHT68" s="3">
        <f t="shared" si="142"/>
        <v>0</v>
      </c>
      <c r="OHU68" s="3">
        <f t="shared" si="142"/>
        <v>0</v>
      </c>
      <c r="OHV68" s="3">
        <f t="shared" si="142"/>
        <v>0</v>
      </c>
      <c r="OHW68" s="3">
        <f t="shared" si="142"/>
        <v>0</v>
      </c>
      <c r="OHX68" s="3">
        <f t="shared" si="142"/>
        <v>0</v>
      </c>
      <c r="OHY68" s="3">
        <f t="shared" si="142"/>
        <v>0</v>
      </c>
      <c r="OHZ68" s="3">
        <f t="shared" si="142"/>
        <v>0</v>
      </c>
      <c r="OIA68" s="3">
        <f t="shared" si="142"/>
        <v>0</v>
      </c>
      <c r="OIB68" s="3">
        <f t="shared" si="142"/>
        <v>0</v>
      </c>
      <c r="OIC68" s="3">
        <f t="shared" si="142"/>
        <v>0</v>
      </c>
      <c r="OID68" s="3">
        <f t="shared" si="142"/>
        <v>0</v>
      </c>
      <c r="OIE68" s="3">
        <f t="shared" si="142"/>
        <v>0</v>
      </c>
      <c r="OIF68" s="3">
        <f t="shared" si="142"/>
        <v>0</v>
      </c>
      <c r="OIG68" s="3">
        <f t="shared" si="142"/>
        <v>0</v>
      </c>
      <c r="OIH68" s="3">
        <f t="shared" si="142"/>
        <v>0</v>
      </c>
      <c r="OII68" s="3">
        <f t="shared" si="142"/>
        <v>0</v>
      </c>
      <c r="OIJ68" s="3">
        <f t="shared" si="142"/>
        <v>0</v>
      </c>
      <c r="OIK68" s="3">
        <f t="shared" si="142"/>
        <v>0</v>
      </c>
      <c r="OIL68" s="3">
        <f t="shared" si="142"/>
        <v>0</v>
      </c>
      <c r="OIM68" s="3">
        <f t="shared" si="142"/>
        <v>0</v>
      </c>
      <c r="OIN68" s="3">
        <f t="shared" si="142"/>
        <v>0</v>
      </c>
      <c r="OIO68" s="3">
        <f t="shared" si="142"/>
        <v>0</v>
      </c>
      <c r="OIP68" s="3">
        <f t="shared" si="142"/>
        <v>0</v>
      </c>
      <c r="OIQ68" s="3">
        <f t="shared" si="142"/>
        <v>0</v>
      </c>
      <c r="OIR68" s="3">
        <f t="shared" si="142"/>
        <v>0</v>
      </c>
      <c r="OIS68" s="3">
        <f t="shared" si="142"/>
        <v>0</v>
      </c>
      <c r="OIT68" s="3">
        <f t="shared" si="142"/>
        <v>0</v>
      </c>
      <c r="OIU68" s="3">
        <f t="shared" si="142"/>
        <v>0</v>
      </c>
      <c r="OIV68" s="3">
        <f t="shared" si="142"/>
        <v>0</v>
      </c>
      <c r="OIW68" s="3">
        <f t="shared" si="142"/>
        <v>0</v>
      </c>
      <c r="OIX68" s="3">
        <f t="shared" si="142"/>
        <v>0</v>
      </c>
      <c r="OIY68" s="3">
        <f t="shared" si="142"/>
        <v>0</v>
      </c>
      <c r="OIZ68" s="3">
        <f t="shared" si="142"/>
        <v>0</v>
      </c>
      <c r="OJA68" s="3">
        <f t="shared" si="142"/>
        <v>0</v>
      </c>
      <c r="OJB68" s="3">
        <f t="shared" si="142"/>
        <v>0</v>
      </c>
      <c r="OJC68" s="3">
        <f t="shared" si="142"/>
        <v>0</v>
      </c>
      <c r="OJD68" s="3">
        <f t="shared" si="142"/>
        <v>0</v>
      </c>
      <c r="OJE68" s="3">
        <f t="shared" si="142"/>
        <v>0</v>
      </c>
      <c r="OJF68" s="3">
        <f t="shared" si="142"/>
        <v>0</v>
      </c>
      <c r="OJG68" s="3">
        <f t="shared" si="142"/>
        <v>0</v>
      </c>
      <c r="OJH68" s="3">
        <f t="shared" si="142"/>
        <v>0</v>
      </c>
      <c r="OJI68" s="3">
        <f t="shared" si="142"/>
        <v>0</v>
      </c>
      <c r="OJJ68" s="3">
        <f t="shared" si="142"/>
        <v>0</v>
      </c>
      <c r="OJK68" s="3">
        <f t="shared" si="142"/>
        <v>0</v>
      </c>
      <c r="OJL68" s="3">
        <f t="shared" ref="OJL68:OLW68" si="143">SUM(OJL60:OJL66)</f>
        <v>0</v>
      </c>
      <c r="OJM68" s="3">
        <f t="shared" si="143"/>
        <v>0</v>
      </c>
      <c r="OJN68" s="3">
        <f t="shared" si="143"/>
        <v>0</v>
      </c>
      <c r="OJO68" s="3">
        <f t="shared" si="143"/>
        <v>0</v>
      </c>
      <c r="OJP68" s="3">
        <f t="shared" si="143"/>
        <v>0</v>
      </c>
      <c r="OJQ68" s="3">
        <f t="shared" si="143"/>
        <v>0</v>
      </c>
      <c r="OJR68" s="3">
        <f t="shared" si="143"/>
        <v>0</v>
      </c>
      <c r="OJS68" s="3">
        <f t="shared" si="143"/>
        <v>0</v>
      </c>
      <c r="OJT68" s="3">
        <f t="shared" si="143"/>
        <v>0</v>
      </c>
      <c r="OJU68" s="3">
        <f t="shared" si="143"/>
        <v>0</v>
      </c>
      <c r="OJV68" s="3">
        <f t="shared" si="143"/>
        <v>0</v>
      </c>
      <c r="OJW68" s="3">
        <f t="shared" si="143"/>
        <v>0</v>
      </c>
      <c r="OJX68" s="3">
        <f t="shared" si="143"/>
        <v>0</v>
      </c>
      <c r="OJY68" s="3">
        <f t="shared" si="143"/>
        <v>0</v>
      </c>
      <c r="OJZ68" s="3">
        <f t="shared" si="143"/>
        <v>0</v>
      </c>
      <c r="OKA68" s="3">
        <f t="shared" si="143"/>
        <v>0</v>
      </c>
      <c r="OKB68" s="3">
        <f t="shared" si="143"/>
        <v>0</v>
      </c>
      <c r="OKC68" s="3">
        <f t="shared" si="143"/>
        <v>0</v>
      </c>
      <c r="OKD68" s="3">
        <f t="shared" si="143"/>
        <v>0</v>
      </c>
      <c r="OKE68" s="3">
        <f t="shared" si="143"/>
        <v>0</v>
      </c>
      <c r="OKF68" s="3">
        <f t="shared" si="143"/>
        <v>0</v>
      </c>
      <c r="OKG68" s="3">
        <f t="shared" si="143"/>
        <v>0</v>
      </c>
      <c r="OKH68" s="3">
        <f t="shared" si="143"/>
        <v>0</v>
      </c>
      <c r="OKI68" s="3">
        <f t="shared" si="143"/>
        <v>0</v>
      </c>
      <c r="OKJ68" s="3">
        <f t="shared" si="143"/>
        <v>0</v>
      </c>
      <c r="OKK68" s="3">
        <f t="shared" si="143"/>
        <v>0</v>
      </c>
      <c r="OKL68" s="3">
        <f t="shared" si="143"/>
        <v>0</v>
      </c>
      <c r="OKM68" s="3">
        <f t="shared" si="143"/>
        <v>0</v>
      </c>
      <c r="OKN68" s="3">
        <f t="shared" si="143"/>
        <v>0</v>
      </c>
      <c r="OKO68" s="3">
        <f t="shared" si="143"/>
        <v>0</v>
      </c>
      <c r="OKP68" s="3">
        <f t="shared" si="143"/>
        <v>0</v>
      </c>
      <c r="OKQ68" s="3">
        <f t="shared" si="143"/>
        <v>0</v>
      </c>
      <c r="OKR68" s="3">
        <f t="shared" si="143"/>
        <v>0</v>
      </c>
      <c r="OKS68" s="3">
        <f t="shared" si="143"/>
        <v>0</v>
      </c>
      <c r="OKT68" s="3">
        <f t="shared" si="143"/>
        <v>0</v>
      </c>
      <c r="OKU68" s="3">
        <f t="shared" si="143"/>
        <v>0</v>
      </c>
      <c r="OKV68" s="3">
        <f t="shared" si="143"/>
        <v>0</v>
      </c>
      <c r="OKW68" s="3">
        <f t="shared" si="143"/>
        <v>0</v>
      </c>
      <c r="OKX68" s="3">
        <f t="shared" si="143"/>
        <v>0</v>
      </c>
      <c r="OKY68" s="3">
        <f t="shared" si="143"/>
        <v>0</v>
      </c>
      <c r="OKZ68" s="3">
        <f t="shared" si="143"/>
        <v>0</v>
      </c>
      <c r="OLA68" s="3">
        <f t="shared" si="143"/>
        <v>0</v>
      </c>
      <c r="OLB68" s="3">
        <f t="shared" si="143"/>
        <v>0</v>
      </c>
      <c r="OLC68" s="3">
        <f t="shared" si="143"/>
        <v>0</v>
      </c>
      <c r="OLD68" s="3">
        <f t="shared" si="143"/>
        <v>0</v>
      </c>
      <c r="OLE68" s="3">
        <f t="shared" si="143"/>
        <v>0</v>
      </c>
      <c r="OLF68" s="3">
        <f t="shared" si="143"/>
        <v>0</v>
      </c>
      <c r="OLG68" s="3">
        <f t="shared" si="143"/>
        <v>0</v>
      </c>
      <c r="OLH68" s="3">
        <f t="shared" si="143"/>
        <v>0</v>
      </c>
      <c r="OLI68" s="3">
        <f t="shared" si="143"/>
        <v>0</v>
      </c>
      <c r="OLJ68" s="3">
        <f t="shared" si="143"/>
        <v>0</v>
      </c>
      <c r="OLK68" s="3">
        <f t="shared" si="143"/>
        <v>0</v>
      </c>
      <c r="OLL68" s="3">
        <f t="shared" si="143"/>
        <v>0</v>
      </c>
      <c r="OLM68" s="3">
        <f t="shared" si="143"/>
        <v>0</v>
      </c>
      <c r="OLN68" s="3">
        <f t="shared" si="143"/>
        <v>0</v>
      </c>
      <c r="OLO68" s="3">
        <f t="shared" si="143"/>
        <v>0</v>
      </c>
      <c r="OLP68" s="3">
        <f t="shared" si="143"/>
        <v>0</v>
      </c>
      <c r="OLQ68" s="3">
        <f t="shared" si="143"/>
        <v>0</v>
      </c>
      <c r="OLR68" s="3">
        <f t="shared" si="143"/>
        <v>0</v>
      </c>
      <c r="OLS68" s="3">
        <f t="shared" si="143"/>
        <v>0</v>
      </c>
      <c r="OLT68" s="3">
        <f t="shared" si="143"/>
        <v>0</v>
      </c>
      <c r="OLU68" s="3">
        <f t="shared" si="143"/>
        <v>0</v>
      </c>
      <c r="OLV68" s="3">
        <f t="shared" si="143"/>
        <v>0</v>
      </c>
      <c r="OLW68" s="3">
        <f t="shared" si="143"/>
        <v>0</v>
      </c>
      <c r="OLX68" s="3">
        <f t="shared" ref="OLX68:OOI68" si="144">SUM(OLX60:OLX66)</f>
        <v>0</v>
      </c>
      <c r="OLY68" s="3">
        <f t="shared" si="144"/>
        <v>0</v>
      </c>
      <c r="OLZ68" s="3">
        <f t="shared" si="144"/>
        <v>0</v>
      </c>
      <c r="OMA68" s="3">
        <f t="shared" si="144"/>
        <v>0</v>
      </c>
      <c r="OMB68" s="3">
        <f t="shared" si="144"/>
        <v>0</v>
      </c>
      <c r="OMC68" s="3">
        <f t="shared" si="144"/>
        <v>0</v>
      </c>
      <c r="OMD68" s="3">
        <f t="shared" si="144"/>
        <v>0</v>
      </c>
      <c r="OME68" s="3">
        <f t="shared" si="144"/>
        <v>0</v>
      </c>
      <c r="OMF68" s="3">
        <f t="shared" si="144"/>
        <v>0</v>
      </c>
      <c r="OMG68" s="3">
        <f t="shared" si="144"/>
        <v>0</v>
      </c>
      <c r="OMH68" s="3">
        <f t="shared" si="144"/>
        <v>0</v>
      </c>
      <c r="OMI68" s="3">
        <f t="shared" si="144"/>
        <v>0</v>
      </c>
      <c r="OMJ68" s="3">
        <f t="shared" si="144"/>
        <v>0</v>
      </c>
      <c r="OMK68" s="3">
        <f t="shared" si="144"/>
        <v>0</v>
      </c>
      <c r="OML68" s="3">
        <f t="shared" si="144"/>
        <v>0</v>
      </c>
      <c r="OMM68" s="3">
        <f t="shared" si="144"/>
        <v>0</v>
      </c>
      <c r="OMN68" s="3">
        <f t="shared" si="144"/>
        <v>0</v>
      </c>
      <c r="OMO68" s="3">
        <f t="shared" si="144"/>
        <v>0</v>
      </c>
      <c r="OMP68" s="3">
        <f t="shared" si="144"/>
        <v>0</v>
      </c>
      <c r="OMQ68" s="3">
        <f t="shared" si="144"/>
        <v>0</v>
      </c>
      <c r="OMR68" s="3">
        <f t="shared" si="144"/>
        <v>0</v>
      </c>
      <c r="OMS68" s="3">
        <f t="shared" si="144"/>
        <v>0</v>
      </c>
      <c r="OMT68" s="3">
        <f t="shared" si="144"/>
        <v>0</v>
      </c>
      <c r="OMU68" s="3">
        <f t="shared" si="144"/>
        <v>0</v>
      </c>
      <c r="OMV68" s="3">
        <f t="shared" si="144"/>
        <v>0</v>
      </c>
      <c r="OMW68" s="3">
        <f t="shared" si="144"/>
        <v>0</v>
      </c>
      <c r="OMX68" s="3">
        <f t="shared" si="144"/>
        <v>0</v>
      </c>
      <c r="OMY68" s="3">
        <f t="shared" si="144"/>
        <v>0</v>
      </c>
      <c r="OMZ68" s="3">
        <f t="shared" si="144"/>
        <v>0</v>
      </c>
      <c r="ONA68" s="3">
        <f t="shared" si="144"/>
        <v>0</v>
      </c>
      <c r="ONB68" s="3">
        <f t="shared" si="144"/>
        <v>0</v>
      </c>
      <c r="ONC68" s="3">
        <f t="shared" si="144"/>
        <v>0</v>
      </c>
      <c r="OND68" s="3">
        <f t="shared" si="144"/>
        <v>0</v>
      </c>
      <c r="ONE68" s="3">
        <f t="shared" si="144"/>
        <v>0</v>
      </c>
      <c r="ONF68" s="3">
        <f t="shared" si="144"/>
        <v>0</v>
      </c>
      <c r="ONG68" s="3">
        <f t="shared" si="144"/>
        <v>0</v>
      </c>
      <c r="ONH68" s="3">
        <f t="shared" si="144"/>
        <v>0</v>
      </c>
      <c r="ONI68" s="3">
        <f t="shared" si="144"/>
        <v>0</v>
      </c>
      <c r="ONJ68" s="3">
        <f t="shared" si="144"/>
        <v>0</v>
      </c>
      <c r="ONK68" s="3">
        <f t="shared" si="144"/>
        <v>0</v>
      </c>
      <c r="ONL68" s="3">
        <f t="shared" si="144"/>
        <v>0</v>
      </c>
      <c r="ONM68" s="3">
        <f t="shared" si="144"/>
        <v>0</v>
      </c>
      <c r="ONN68" s="3">
        <f t="shared" si="144"/>
        <v>0</v>
      </c>
      <c r="ONO68" s="3">
        <f t="shared" si="144"/>
        <v>0</v>
      </c>
      <c r="ONP68" s="3">
        <f t="shared" si="144"/>
        <v>0</v>
      </c>
      <c r="ONQ68" s="3">
        <f t="shared" si="144"/>
        <v>0</v>
      </c>
      <c r="ONR68" s="3">
        <f t="shared" si="144"/>
        <v>0</v>
      </c>
      <c r="ONS68" s="3">
        <f t="shared" si="144"/>
        <v>0</v>
      </c>
      <c r="ONT68" s="3">
        <f t="shared" si="144"/>
        <v>0</v>
      </c>
      <c r="ONU68" s="3">
        <f t="shared" si="144"/>
        <v>0</v>
      </c>
      <c r="ONV68" s="3">
        <f t="shared" si="144"/>
        <v>0</v>
      </c>
      <c r="ONW68" s="3">
        <f t="shared" si="144"/>
        <v>0</v>
      </c>
      <c r="ONX68" s="3">
        <f t="shared" si="144"/>
        <v>0</v>
      </c>
      <c r="ONY68" s="3">
        <f t="shared" si="144"/>
        <v>0</v>
      </c>
      <c r="ONZ68" s="3">
        <f t="shared" si="144"/>
        <v>0</v>
      </c>
      <c r="OOA68" s="3">
        <f t="shared" si="144"/>
        <v>0</v>
      </c>
      <c r="OOB68" s="3">
        <f t="shared" si="144"/>
        <v>0</v>
      </c>
      <c r="OOC68" s="3">
        <f t="shared" si="144"/>
        <v>0</v>
      </c>
      <c r="OOD68" s="3">
        <f t="shared" si="144"/>
        <v>0</v>
      </c>
      <c r="OOE68" s="3">
        <f t="shared" si="144"/>
        <v>0</v>
      </c>
      <c r="OOF68" s="3">
        <f t="shared" si="144"/>
        <v>0</v>
      </c>
      <c r="OOG68" s="3">
        <f t="shared" si="144"/>
        <v>0</v>
      </c>
      <c r="OOH68" s="3">
        <f t="shared" si="144"/>
        <v>0</v>
      </c>
      <c r="OOI68" s="3">
        <f t="shared" si="144"/>
        <v>0</v>
      </c>
      <c r="OOJ68" s="3">
        <f t="shared" ref="OOJ68:OQU68" si="145">SUM(OOJ60:OOJ66)</f>
        <v>0</v>
      </c>
      <c r="OOK68" s="3">
        <f t="shared" si="145"/>
        <v>0</v>
      </c>
      <c r="OOL68" s="3">
        <f t="shared" si="145"/>
        <v>0</v>
      </c>
      <c r="OOM68" s="3">
        <f t="shared" si="145"/>
        <v>0</v>
      </c>
      <c r="OON68" s="3">
        <f t="shared" si="145"/>
        <v>0</v>
      </c>
      <c r="OOO68" s="3">
        <f t="shared" si="145"/>
        <v>0</v>
      </c>
      <c r="OOP68" s="3">
        <f t="shared" si="145"/>
        <v>0</v>
      </c>
      <c r="OOQ68" s="3">
        <f t="shared" si="145"/>
        <v>0</v>
      </c>
      <c r="OOR68" s="3">
        <f t="shared" si="145"/>
        <v>0</v>
      </c>
      <c r="OOS68" s="3">
        <f t="shared" si="145"/>
        <v>0</v>
      </c>
      <c r="OOT68" s="3">
        <f t="shared" si="145"/>
        <v>0</v>
      </c>
      <c r="OOU68" s="3">
        <f t="shared" si="145"/>
        <v>0</v>
      </c>
      <c r="OOV68" s="3">
        <f t="shared" si="145"/>
        <v>0</v>
      </c>
      <c r="OOW68" s="3">
        <f t="shared" si="145"/>
        <v>0</v>
      </c>
      <c r="OOX68" s="3">
        <f t="shared" si="145"/>
        <v>0</v>
      </c>
      <c r="OOY68" s="3">
        <f t="shared" si="145"/>
        <v>0</v>
      </c>
      <c r="OOZ68" s="3">
        <f t="shared" si="145"/>
        <v>0</v>
      </c>
      <c r="OPA68" s="3">
        <f t="shared" si="145"/>
        <v>0</v>
      </c>
      <c r="OPB68" s="3">
        <f t="shared" si="145"/>
        <v>0</v>
      </c>
      <c r="OPC68" s="3">
        <f t="shared" si="145"/>
        <v>0</v>
      </c>
      <c r="OPD68" s="3">
        <f t="shared" si="145"/>
        <v>0</v>
      </c>
      <c r="OPE68" s="3">
        <f t="shared" si="145"/>
        <v>0</v>
      </c>
      <c r="OPF68" s="3">
        <f t="shared" si="145"/>
        <v>0</v>
      </c>
      <c r="OPG68" s="3">
        <f t="shared" si="145"/>
        <v>0</v>
      </c>
      <c r="OPH68" s="3">
        <f t="shared" si="145"/>
        <v>0</v>
      </c>
      <c r="OPI68" s="3">
        <f t="shared" si="145"/>
        <v>0</v>
      </c>
      <c r="OPJ68" s="3">
        <f t="shared" si="145"/>
        <v>0</v>
      </c>
      <c r="OPK68" s="3">
        <f t="shared" si="145"/>
        <v>0</v>
      </c>
      <c r="OPL68" s="3">
        <f t="shared" si="145"/>
        <v>0</v>
      </c>
      <c r="OPM68" s="3">
        <f t="shared" si="145"/>
        <v>0</v>
      </c>
      <c r="OPN68" s="3">
        <f t="shared" si="145"/>
        <v>0</v>
      </c>
      <c r="OPO68" s="3">
        <f t="shared" si="145"/>
        <v>0</v>
      </c>
      <c r="OPP68" s="3">
        <f t="shared" si="145"/>
        <v>0</v>
      </c>
      <c r="OPQ68" s="3">
        <f t="shared" si="145"/>
        <v>0</v>
      </c>
      <c r="OPR68" s="3">
        <f t="shared" si="145"/>
        <v>0</v>
      </c>
      <c r="OPS68" s="3">
        <f t="shared" si="145"/>
        <v>0</v>
      </c>
      <c r="OPT68" s="3">
        <f t="shared" si="145"/>
        <v>0</v>
      </c>
      <c r="OPU68" s="3">
        <f t="shared" si="145"/>
        <v>0</v>
      </c>
      <c r="OPV68" s="3">
        <f t="shared" si="145"/>
        <v>0</v>
      </c>
      <c r="OPW68" s="3">
        <f t="shared" si="145"/>
        <v>0</v>
      </c>
      <c r="OPX68" s="3">
        <f t="shared" si="145"/>
        <v>0</v>
      </c>
      <c r="OPY68" s="3">
        <f t="shared" si="145"/>
        <v>0</v>
      </c>
      <c r="OPZ68" s="3">
        <f t="shared" si="145"/>
        <v>0</v>
      </c>
      <c r="OQA68" s="3">
        <f t="shared" si="145"/>
        <v>0</v>
      </c>
      <c r="OQB68" s="3">
        <f t="shared" si="145"/>
        <v>0</v>
      </c>
      <c r="OQC68" s="3">
        <f t="shared" si="145"/>
        <v>0</v>
      </c>
      <c r="OQD68" s="3">
        <f t="shared" si="145"/>
        <v>0</v>
      </c>
      <c r="OQE68" s="3">
        <f t="shared" si="145"/>
        <v>0</v>
      </c>
      <c r="OQF68" s="3">
        <f t="shared" si="145"/>
        <v>0</v>
      </c>
      <c r="OQG68" s="3">
        <f t="shared" si="145"/>
        <v>0</v>
      </c>
      <c r="OQH68" s="3">
        <f t="shared" si="145"/>
        <v>0</v>
      </c>
      <c r="OQI68" s="3">
        <f t="shared" si="145"/>
        <v>0</v>
      </c>
      <c r="OQJ68" s="3">
        <f t="shared" si="145"/>
        <v>0</v>
      </c>
      <c r="OQK68" s="3">
        <f t="shared" si="145"/>
        <v>0</v>
      </c>
      <c r="OQL68" s="3">
        <f t="shared" si="145"/>
        <v>0</v>
      </c>
      <c r="OQM68" s="3">
        <f t="shared" si="145"/>
        <v>0</v>
      </c>
      <c r="OQN68" s="3">
        <f t="shared" si="145"/>
        <v>0</v>
      </c>
      <c r="OQO68" s="3">
        <f t="shared" si="145"/>
        <v>0</v>
      </c>
      <c r="OQP68" s="3">
        <f t="shared" si="145"/>
        <v>0</v>
      </c>
      <c r="OQQ68" s="3">
        <f t="shared" si="145"/>
        <v>0</v>
      </c>
      <c r="OQR68" s="3">
        <f t="shared" si="145"/>
        <v>0</v>
      </c>
      <c r="OQS68" s="3">
        <f t="shared" si="145"/>
        <v>0</v>
      </c>
      <c r="OQT68" s="3">
        <f t="shared" si="145"/>
        <v>0</v>
      </c>
      <c r="OQU68" s="3">
        <f t="shared" si="145"/>
        <v>0</v>
      </c>
      <c r="OQV68" s="3">
        <f t="shared" ref="OQV68:OTG68" si="146">SUM(OQV60:OQV66)</f>
        <v>0</v>
      </c>
      <c r="OQW68" s="3">
        <f t="shared" si="146"/>
        <v>0</v>
      </c>
      <c r="OQX68" s="3">
        <f t="shared" si="146"/>
        <v>0</v>
      </c>
      <c r="OQY68" s="3">
        <f t="shared" si="146"/>
        <v>0</v>
      </c>
      <c r="OQZ68" s="3">
        <f t="shared" si="146"/>
        <v>0</v>
      </c>
      <c r="ORA68" s="3">
        <f t="shared" si="146"/>
        <v>0</v>
      </c>
      <c r="ORB68" s="3">
        <f t="shared" si="146"/>
        <v>0</v>
      </c>
      <c r="ORC68" s="3">
        <f t="shared" si="146"/>
        <v>0</v>
      </c>
      <c r="ORD68" s="3">
        <f t="shared" si="146"/>
        <v>0</v>
      </c>
      <c r="ORE68" s="3">
        <f t="shared" si="146"/>
        <v>0</v>
      </c>
      <c r="ORF68" s="3">
        <f t="shared" si="146"/>
        <v>0</v>
      </c>
      <c r="ORG68" s="3">
        <f t="shared" si="146"/>
        <v>0</v>
      </c>
      <c r="ORH68" s="3">
        <f t="shared" si="146"/>
        <v>0</v>
      </c>
      <c r="ORI68" s="3">
        <f t="shared" si="146"/>
        <v>0</v>
      </c>
      <c r="ORJ68" s="3">
        <f t="shared" si="146"/>
        <v>0</v>
      </c>
      <c r="ORK68" s="3">
        <f t="shared" si="146"/>
        <v>0</v>
      </c>
      <c r="ORL68" s="3">
        <f t="shared" si="146"/>
        <v>0</v>
      </c>
      <c r="ORM68" s="3">
        <f t="shared" si="146"/>
        <v>0</v>
      </c>
      <c r="ORN68" s="3">
        <f t="shared" si="146"/>
        <v>0</v>
      </c>
      <c r="ORO68" s="3">
        <f t="shared" si="146"/>
        <v>0</v>
      </c>
      <c r="ORP68" s="3">
        <f t="shared" si="146"/>
        <v>0</v>
      </c>
      <c r="ORQ68" s="3">
        <f t="shared" si="146"/>
        <v>0</v>
      </c>
      <c r="ORR68" s="3">
        <f t="shared" si="146"/>
        <v>0</v>
      </c>
      <c r="ORS68" s="3">
        <f t="shared" si="146"/>
        <v>0</v>
      </c>
      <c r="ORT68" s="3">
        <f t="shared" si="146"/>
        <v>0</v>
      </c>
      <c r="ORU68" s="3">
        <f t="shared" si="146"/>
        <v>0</v>
      </c>
      <c r="ORV68" s="3">
        <f t="shared" si="146"/>
        <v>0</v>
      </c>
      <c r="ORW68" s="3">
        <f t="shared" si="146"/>
        <v>0</v>
      </c>
      <c r="ORX68" s="3">
        <f t="shared" si="146"/>
        <v>0</v>
      </c>
      <c r="ORY68" s="3">
        <f t="shared" si="146"/>
        <v>0</v>
      </c>
      <c r="ORZ68" s="3">
        <f t="shared" si="146"/>
        <v>0</v>
      </c>
      <c r="OSA68" s="3">
        <f t="shared" si="146"/>
        <v>0</v>
      </c>
      <c r="OSB68" s="3">
        <f t="shared" si="146"/>
        <v>0</v>
      </c>
      <c r="OSC68" s="3">
        <f t="shared" si="146"/>
        <v>0</v>
      </c>
      <c r="OSD68" s="3">
        <f t="shared" si="146"/>
        <v>0</v>
      </c>
      <c r="OSE68" s="3">
        <f t="shared" si="146"/>
        <v>0</v>
      </c>
      <c r="OSF68" s="3">
        <f t="shared" si="146"/>
        <v>0</v>
      </c>
      <c r="OSG68" s="3">
        <f t="shared" si="146"/>
        <v>0</v>
      </c>
      <c r="OSH68" s="3">
        <f t="shared" si="146"/>
        <v>0</v>
      </c>
      <c r="OSI68" s="3">
        <f t="shared" si="146"/>
        <v>0</v>
      </c>
      <c r="OSJ68" s="3">
        <f t="shared" si="146"/>
        <v>0</v>
      </c>
      <c r="OSK68" s="3">
        <f t="shared" si="146"/>
        <v>0</v>
      </c>
      <c r="OSL68" s="3">
        <f t="shared" si="146"/>
        <v>0</v>
      </c>
      <c r="OSM68" s="3">
        <f t="shared" si="146"/>
        <v>0</v>
      </c>
      <c r="OSN68" s="3">
        <f t="shared" si="146"/>
        <v>0</v>
      </c>
      <c r="OSO68" s="3">
        <f t="shared" si="146"/>
        <v>0</v>
      </c>
      <c r="OSP68" s="3">
        <f t="shared" si="146"/>
        <v>0</v>
      </c>
      <c r="OSQ68" s="3">
        <f t="shared" si="146"/>
        <v>0</v>
      </c>
      <c r="OSR68" s="3">
        <f t="shared" si="146"/>
        <v>0</v>
      </c>
      <c r="OSS68" s="3">
        <f t="shared" si="146"/>
        <v>0</v>
      </c>
      <c r="OST68" s="3">
        <f t="shared" si="146"/>
        <v>0</v>
      </c>
      <c r="OSU68" s="3">
        <f t="shared" si="146"/>
        <v>0</v>
      </c>
      <c r="OSV68" s="3">
        <f t="shared" si="146"/>
        <v>0</v>
      </c>
      <c r="OSW68" s="3">
        <f t="shared" si="146"/>
        <v>0</v>
      </c>
      <c r="OSX68" s="3">
        <f t="shared" si="146"/>
        <v>0</v>
      </c>
      <c r="OSY68" s="3">
        <f t="shared" si="146"/>
        <v>0</v>
      </c>
      <c r="OSZ68" s="3">
        <f t="shared" si="146"/>
        <v>0</v>
      </c>
      <c r="OTA68" s="3">
        <f t="shared" si="146"/>
        <v>0</v>
      </c>
      <c r="OTB68" s="3">
        <f t="shared" si="146"/>
        <v>0</v>
      </c>
      <c r="OTC68" s="3">
        <f t="shared" si="146"/>
        <v>0</v>
      </c>
      <c r="OTD68" s="3">
        <f t="shared" si="146"/>
        <v>0</v>
      </c>
      <c r="OTE68" s="3">
        <f t="shared" si="146"/>
        <v>0</v>
      </c>
      <c r="OTF68" s="3">
        <f t="shared" si="146"/>
        <v>0</v>
      </c>
      <c r="OTG68" s="3">
        <f t="shared" si="146"/>
        <v>0</v>
      </c>
      <c r="OTH68" s="3">
        <f t="shared" ref="OTH68:OVS68" si="147">SUM(OTH60:OTH66)</f>
        <v>0</v>
      </c>
      <c r="OTI68" s="3">
        <f t="shared" si="147"/>
        <v>0</v>
      </c>
      <c r="OTJ68" s="3">
        <f t="shared" si="147"/>
        <v>0</v>
      </c>
      <c r="OTK68" s="3">
        <f t="shared" si="147"/>
        <v>0</v>
      </c>
      <c r="OTL68" s="3">
        <f t="shared" si="147"/>
        <v>0</v>
      </c>
      <c r="OTM68" s="3">
        <f t="shared" si="147"/>
        <v>0</v>
      </c>
      <c r="OTN68" s="3">
        <f t="shared" si="147"/>
        <v>0</v>
      </c>
      <c r="OTO68" s="3">
        <f t="shared" si="147"/>
        <v>0</v>
      </c>
      <c r="OTP68" s="3">
        <f t="shared" si="147"/>
        <v>0</v>
      </c>
      <c r="OTQ68" s="3">
        <f t="shared" si="147"/>
        <v>0</v>
      </c>
      <c r="OTR68" s="3">
        <f t="shared" si="147"/>
        <v>0</v>
      </c>
      <c r="OTS68" s="3">
        <f t="shared" si="147"/>
        <v>0</v>
      </c>
      <c r="OTT68" s="3">
        <f t="shared" si="147"/>
        <v>0</v>
      </c>
      <c r="OTU68" s="3">
        <f t="shared" si="147"/>
        <v>0</v>
      </c>
      <c r="OTV68" s="3">
        <f t="shared" si="147"/>
        <v>0</v>
      </c>
      <c r="OTW68" s="3">
        <f t="shared" si="147"/>
        <v>0</v>
      </c>
      <c r="OTX68" s="3">
        <f t="shared" si="147"/>
        <v>0</v>
      </c>
      <c r="OTY68" s="3">
        <f t="shared" si="147"/>
        <v>0</v>
      </c>
      <c r="OTZ68" s="3">
        <f t="shared" si="147"/>
        <v>0</v>
      </c>
      <c r="OUA68" s="3">
        <f t="shared" si="147"/>
        <v>0</v>
      </c>
      <c r="OUB68" s="3">
        <f t="shared" si="147"/>
        <v>0</v>
      </c>
      <c r="OUC68" s="3">
        <f t="shared" si="147"/>
        <v>0</v>
      </c>
      <c r="OUD68" s="3">
        <f t="shared" si="147"/>
        <v>0</v>
      </c>
      <c r="OUE68" s="3">
        <f t="shared" si="147"/>
        <v>0</v>
      </c>
      <c r="OUF68" s="3">
        <f t="shared" si="147"/>
        <v>0</v>
      </c>
      <c r="OUG68" s="3">
        <f t="shared" si="147"/>
        <v>0</v>
      </c>
      <c r="OUH68" s="3">
        <f t="shared" si="147"/>
        <v>0</v>
      </c>
      <c r="OUI68" s="3">
        <f t="shared" si="147"/>
        <v>0</v>
      </c>
      <c r="OUJ68" s="3">
        <f t="shared" si="147"/>
        <v>0</v>
      </c>
      <c r="OUK68" s="3">
        <f t="shared" si="147"/>
        <v>0</v>
      </c>
      <c r="OUL68" s="3">
        <f t="shared" si="147"/>
        <v>0</v>
      </c>
      <c r="OUM68" s="3">
        <f t="shared" si="147"/>
        <v>0</v>
      </c>
      <c r="OUN68" s="3">
        <f t="shared" si="147"/>
        <v>0</v>
      </c>
      <c r="OUO68" s="3">
        <f t="shared" si="147"/>
        <v>0</v>
      </c>
      <c r="OUP68" s="3">
        <f t="shared" si="147"/>
        <v>0</v>
      </c>
      <c r="OUQ68" s="3">
        <f t="shared" si="147"/>
        <v>0</v>
      </c>
      <c r="OUR68" s="3">
        <f t="shared" si="147"/>
        <v>0</v>
      </c>
      <c r="OUS68" s="3">
        <f t="shared" si="147"/>
        <v>0</v>
      </c>
      <c r="OUT68" s="3">
        <f t="shared" si="147"/>
        <v>0</v>
      </c>
      <c r="OUU68" s="3">
        <f t="shared" si="147"/>
        <v>0</v>
      </c>
      <c r="OUV68" s="3">
        <f t="shared" si="147"/>
        <v>0</v>
      </c>
      <c r="OUW68" s="3">
        <f t="shared" si="147"/>
        <v>0</v>
      </c>
      <c r="OUX68" s="3">
        <f t="shared" si="147"/>
        <v>0</v>
      </c>
      <c r="OUY68" s="3">
        <f t="shared" si="147"/>
        <v>0</v>
      </c>
      <c r="OUZ68" s="3">
        <f t="shared" si="147"/>
        <v>0</v>
      </c>
      <c r="OVA68" s="3">
        <f t="shared" si="147"/>
        <v>0</v>
      </c>
      <c r="OVB68" s="3">
        <f t="shared" si="147"/>
        <v>0</v>
      </c>
      <c r="OVC68" s="3">
        <f t="shared" si="147"/>
        <v>0</v>
      </c>
      <c r="OVD68" s="3">
        <f t="shared" si="147"/>
        <v>0</v>
      </c>
      <c r="OVE68" s="3">
        <f t="shared" si="147"/>
        <v>0</v>
      </c>
      <c r="OVF68" s="3">
        <f t="shared" si="147"/>
        <v>0</v>
      </c>
      <c r="OVG68" s="3">
        <f t="shared" si="147"/>
        <v>0</v>
      </c>
      <c r="OVH68" s="3">
        <f t="shared" si="147"/>
        <v>0</v>
      </c>
      <c r="OVI68" s="3">
        <f t="shared" si="147"/>
        <v>0</v>
      </c>
      <c r="OVJ68" s="3">
        <f t="shared" si="147"/>
        <v>0</v>
      </c>
      <c r="OVK68" s="3">
        <f t="shared" si="147"/>
        <v>0</v>
      </c>
      <c r="OVL68" s="3">
        <f t="shared" si="147"/>
        <v>0</v>
      </c>
      <c r="OVM68" s="3">
        <f t="shared" si="147"/>
        <v>0</v>
      </c>
      <c r="OVN68" s="3">
        <f t="shared" si="147"/>
        <v>0</v>
      </c>
      <c r="OVO68" s="3">
        <f t="shared" si="147"/>
        <v>0</v>
      </c>
      <c r="OVP68" s="3">
        <f t="shared" si="147"/>
        <v>0</v>
      </c>
      <c r="OVQ68" s="3">
        <f t="shared" si="147"/>
        <v>0</v>
      </c>
      <c r="OVR68" s="3">
        <f t="shared" si="147"/>
        <v>0</v>
      </c>
      <c r="OVS68" s="3">
        <f t="shared" si="147"/>
        <v>0</v>
      </c>
      <c r="OVT68" s="3">
        <f t="shared" ref="OVT68:OYE68" si="148">SUM(OVT60:OVT66)</f>
        <v>0</v>
      </c>
      <c r="OVU68" s="3">
        <f t="shared" si="148"/>
        <v>0</v>
      </c>
      <c r="OVV68" s="3">
        <f t="shared" si="148"/>
        <v>0</v>
      </c>
      <c r="OVW68" s="3">
        <f t="shared" si="148"/>
        <v>0</v>
      </c>
      <c r="OVX68" s="3">
        <f t="shared" si="148"/>
        <v>0</v>
      </c>
      <c r="OVY68" s="3">
        <f t="shared" si="148"/>
        <v>0</v>
      </c>
      <c r="OVZ68" s="3">
        <f t="shared" si="148"/>
        <v>0</v>
      </c>
      <c r="OWA68" s="3">
        <f t="shared" si="148"/>
        <v>0</v>
      </c>
      <c r="OWB68" s="3">
        <f t="shared" si="148"/>
        <v>0</v>
      </c>
      <c r="OWC68" s="3">
        <f t="shared" si="148"/>
        <v>0</v>
      </c>
      <c r="OWD68" s="3">
        <f t="shared" si="148"/>
        <v>0</v>
      </c>
      <c r="OWE68" s="3">
        <f t="shared" si="148"/>
        <v>0</v>
      </c>
      <c r="OWF68" s="3">
        <f t="shared" si="148"/>
        <v>0</v>
      </c>
      <c r="OWG68" s="3">
        <f t="shared" si="148"/>
        <v>0</v>
      </c>
      <c r="OWH68" s="3">
        <f t="shared" si="148"/>
        <v>0</v>
      </c>
      <c r="OWI68" s="3">
        <f t="shared" si="148"/>
        <v>0</v>
      </c>
      <c r="OWJ68" s="3">
        <f t="shared" si="148"/>
        <v>0</v>
      </c>
      <c r="OWK68" s="3">
        <f t="shared" si="148"/>
        <v>0</v>
      </c>
      <c r="OWL68" s="3">
        <f t="shared" si="148"/>
        <v>0</v>
      </c>
      <c r="OWM68" s="3">
        <f t="shared" si="148"/>
        <v>0</v>
      </c>
      <c r="OWN68" s="3">
        <f t="shared" si="148"/>
        <v>0</v>
      </c>
      <c r="OWO68" s="3">
        <f t="shared" si="148"/>
        <v>0</v>
      </c>
      <c r="OWP68" s="3">
        <f t="shared" si="148"/>
        <v>0</v>
      </c>
      <c r="OWQ68" s="3">
        <f t="shared" si="148"/>
        <v>0</v>
      </c>
      <c r="OWR68" s="3">
        <f t="shared" si="148"/>
        <v>0</v>
      </c>
      <c r="OWS68" s="3">
        <f t="shared" si="148"/>
        <v>0</v>
      </c>
      <c r="OWT68" s="3">
        <f t="shared" si="148"/>
        <v>0</v>
      </c>
      <c r="OWU68" s="3">
        <f t="shared" si="148"/>
        <v>0</v>
      </c>
      <c r="OWV68" s="3">
        <f t="shared" si="148"/>
        <v>0</v>
      </c>
      <c r="OWW68" s="3">
        <f t="shared" si="148"/>
        <v>0</v>
      </c>
      <c r="OWX68" s="3">
        <f t="shared" si="148"/>
        <v>0</v>
      </c>
      <c r="OWY68" s="3">
        <f t="shared" si="148"/>
        <v>0</v>
      </c>
      <c r="OWZ68" s="3">
        <f t="shared" si="148"/>
        <v>0</v>
      </c>
      <c r="OXA68" s="3">
        <f t="shared" si="148"/>
        <v>0</v>
      </c>
      <c r="OXB68" s="3">
        <f t="shared" si="148"/>
        <v>0</v>
      </c>
      <c r="OXC68" s="3">
        <f t="shared" si="148"/>
        <v>0</v>
      </c>
      <c r="OXD68" s="3">
        <f t="shared" si="148"/>
        <v>0</v>
      </c>
      <c r="OXE68" s="3">
        <f t="shared" si="148"/>
        <v>0</v>
      </c>
      <c r="OXF68" s="3">
        <f t="shared" si="148"/>
        <v>0</v>
      </c>
      <c r="OXG68" s="3">
        <f t="shared" si="148"/>
        <v>0</v>
      </c>
      <c r="OXH68" s="3">
        <f t="shared" si="148"/>
        <v>0</v>
      </c>
      <c r="OXI68" s="3">
        <f t="shared" si="148"/>
        <v>0</v>
      </c>
      <c r="OXJ68" s="3">
        <f t="shared" si="148"/>
        <v>0</v>
      </c>
      <c r="OXK68" s="3">
        <f t="shared" si="148"/>
        <v>0</v>
      </c>
      <c r="OXL68" s="3">
        <f t="shared" si="148"/>
        <v>0</v>
      </c>
      <c r="OXM68" s="3">
        <f t="shared" si="148"/>
        <v>0</v>
      </c>
      <c r="OXN68" s="3">
        <f t="shared" si="148"/>
        <v>0</v>
      </c>
      <c r="OXO68" s="3">
        <f t="shared" si="148"/>
        <v>0</v>
      </c>
      <c r="OXP68" s="3">
        <f t="shared" si="148"/>
        <v>0</v>
      </c>
      <c r="OXQ68" s="3">
        <f t="shared" si="148"/>
        <v>0</v>
      </c>
      <c r="OXR68" s="3">
        <f t="shared" si="148"/>
        <v>0</v>
      </c>
      <c r="OXS68" s="3">
        <f t="shared" si="148"/>
        <v>0</v>
      </c>
      <c r="OXT68" s="3">
        <f t="shared" si="148"/>
        <v>0</v>
      </c>
      <c r="OXU68" s="3">
        <f t="shared" si="148"/>
        <v>0</v>
      </c>
      <c r="OXV68" s="3">
        <f t="shared" si="148"/>
        <v>0</v>
      </c>
      <c r="OXW68" s="3">
        <f t="shared" si="148"/>
        <v>0</v>
      </c>
      <c r="OXX68" s="3">
        <f t="shared" si="148"/>
        <v>0</v>
      </c>
      <c r="OXY68" s="3">
        <f t="shared" si="148"/>
        <v>0</v>
      </c>
      <c r="OXZ68" s="3">
        <f t="shared" si="148"/>
        <v>0</v>
      </c>
      <c r="OYA68" s="3">
        <f t="shared" si="148"/>
        <v>0</v>
      </c>
      <c r="OYB68" s="3">
        <f t="shared" si="148"/>
        <v>0</v>
      </c>
      <c r="OYC68" s="3">
        <f t="shared" si="148"/>
        <v>0</v>
      </c>
      <c r="OYD68" s="3">
        <f t="shared" si="148"/>
        <v>0</v>
      </c>
      <c r="OYE68" s="3">
        <f t="shared" si="148"/>
        <v>0</v>
      </c>
      <c r="OYF68" s="3">
        <f t="shared" ref="OYF68:PAQ68" si="149">SUM(OYF60:OYF66)</f>
        <v>0</v>
      </c>
      <c r="OYG68" s="3">
        <f t="shared" si="149"/>
        <v>0</v>
      </c>
      <c r="OYH68" s="3">
        <f t="shared" si="149"/>
        <v>0</v>
      </c>
      <c r="OYI68" s="3">
        <f t="shared" si="149"/>
        <v>0</v>
      </c>
      <c r="OYJ68" s="3">
        <f t="shared" si="149"/>
        <v>0</v>
      </c>
      <c r="OYK68" s="3">
        <f t="shared" si="149"/>
        <v>0</v>
      </c>
      <c r="OYL68" s="3">
        <f t="shared" si="149"/>
        <v>0</v>
      </c>
      <c r="OYM68" s="3">
        <f t="shared" si="149"/>
        <v>0</v>
      </c>
      <c r="OYN68" s="3">
        <f t="shared" si="149"/>
        <v>0</v>
      </c>
      <c r="OYO68" s="3">
        <f t="shared" si="149"/>
        <v>0</v>
      </c>
      <c r="OYP68" s="3">
        <f t="shared" si="149"/>
        <v>0</v>
      </c>
      <c r="OYQ68" s="3">
        <f t="shared" si="149"/>
        <v>0</v>
      </c>
      <c r="OYR68" s="3">
        <f t="shared" si="149"/>
        <v>0</v>
      </c>
      <c r="OYS68" s="3">
        <f t="shared" si="149"/>
        <v>0</v>
      </c>
      <c r="OYT68" s="3">
        <f t="shared" si="149"/>
        <v>0</v>
      </c>
      <c r="OYU68" s="3">
        <f t="shared" si="149"/>
        <v>0</v>
      </c>
      <c r="OYV68" s="3">
        <f t="shared" si="149"/>
        <v>0</v>
      </c>
      <c r="OYW68" s="3">
        <f t="shared" si="149"/>
        <v>0</v>
      </c>
      <c r="OYX68" s="3">
        <f t="shared" si="149"/>
        <v>0</v>
      </c>
      <c r="OYY68" s="3">
        <f t="shared" si="149"/>
        <v>0</v>
      </c>
      <c r="OYZ68" s="3">
        <f t="shared" si="149"/>
        <v>0</v>
      </c>
      <c r="OZA68" s="3">
        <f t="shared" si="149"/>
        <v>0</v>
      </c>
      <c r="OZB68" s="3">
        <f t="shared" si="149"/>
        <v>0</v>
      </c>
      <c r="OZC68" s="3">
        <f t="shared" si="149"/>
        <v>0</v>
      </c>
      <c r="OZD68" s="3">
        <f t="shared" si="149"/>
        <v>0</v>
      </c>
      <c r="OZE68" s="3">
        <f t="shared" si="149"/>
        <v>0</v>
      </c>
      <c r="OZF68" s="3">
        <f t="shared" si="149"/>
        <v>0</v>
      </c>
      <c r="OZG68" s="3">
        <f t="shared" si="149"/>
        <v>0</v>
      </c>
      <c r="OZH68" s="3">
        <f t="shared" si="149"/>
        <v>0</v>
      </c>
      <c r="OZI68" s="3">
        <f t="shared" si="149"/>
        <v>0</v>
      </c>
      <c r="OZJ68" s="3">
        <f t="shared" si="149"/>
        <v>0</v>
      </c>
      <c r="OZK68" s="3">
        <f t="shared" si="149"/>
        <v>0</v>
      </c>
      <c r="OZL68" s="3">
        <f t="shared" si="149"/>
        <v>0</v>
      </c>
      <c r="OZM68" s="3">
        <f t="shared" si="149"/>
        <v>0</v>
      </c>
      <c r="OZN68" s="3">
        <f t="shared" si="149"/>
        <v>0</v>
      </c>
      <c r="OZO68" s="3">
        <f t="shared" si="149"/>
        <v>0</v>
      </c>
      <c r="OZP68" s="3">
        <f t="shared" si="149"/>
        <v>0</v>
      </c>
      <c r="OZQ68" s="3">
        <f t="shared" si="149"/>
        <v>0</v>
      </c>
      <c r="OZR68" s="3">
        <f t="shared" si="149"/>
        <v>0</v>
      </c>
      <c r="OZS68" s="3">
        <f t="shared" si="149"/>
        <v>0</v>
      </c>
      <c r="OZT68" s="3">
        <f t="shared" si="149"/>
        <v>0</v>
      </c>
      <c r="OZU68" s="3">
        <f t="shared" si="149"/>
        <v>0</v>
      </c>
      <c r="OZV68" s="3">
        <f t="shared" si="149"/>
        <v>0</v>
      </c>
      <c r="OZW68" s="3">
        <f t="shared" si="149"/>
        <v>0</v>
      </c>
      <c r="OZX68" s="3">
        <f t="shared" si="149"/>
        <v>0</v>
      </c>
      <c r="OZY68" s="3">
        <f t="shared" si="149"/>
        <v>0</v>
      </c>
      <c r="OZZ68" s="3">
        <f t="shared" si="149"/>
        <v>0</v>
      </c>
      <c r="PAA68" s="3">
        <f t="shared" si="149"/>
        <v>0</v>
      </c>
      <c r="PAB68" s="3">
        <f t="shared" si="149"/>
        <v>0</v>
      </c>
      <c r="PAC68" s="3">
        <f t="shared" si="149"/>
        <v>0</v>
      </c>
      <c r="PAD68" s="3">
        <f t="shared" si="149"/>
        <v>0</v>
      </c>
      <c r="PAE68" s="3">
        <f t="shared" si="149"/>
        <v>0</v>
      </c>
      <c r="PAF68" s="3">
        <f t="shared" si="149"/>
        <v>0</v>
      </c>
      <c r="PAG68" s="3">
        <f t="shared" si="149"/>
        <v>0</v>
      </c>
      <c r="PAH68" s="3">
        <f t="shared" si="149"/>
        <v>0</v>
      </c>
      <c r="PAI68" s="3">
        <f t="shared" si="149"/>
        <v>0</v>
      </c>
      <c r="PAJ68" s="3">
        <f t="shared" si="149"/>
        <v>0</v>
      </c>
      <c r="PAK68" s="3">
        <f t="shared" si="149"/>
        <v>0</v>
      </c>
      <c r="PAL68" s="3">
        <f t="shared" si="149"/>
        <v>0</v>
      </c>
      <c r="PAM68" s="3">
        <f t="shared" si="149"/>
        <v>0</v>
      </c>
      <c r="PAN68" s="3">
        <f t="shared" si="149"/>
        <v>0</v>
      </c>
      <c r="PAO68" s="3">
        <f t="shared" si="149"/>
        <v>0</v>
      </c>
      <c r="PAP68" s="3">
        <f t="shared" si="149"/>
        <v>0</v>
      </c>
      <c r="PAQ68" s="3">
        <f t="shared" si="149"/>
        <v>0</v>
      </c>
      <c r="PAR68" s="3">
        <f t="shared" ref="PAR68:PDC68" si="150">SUM(PAR60:PAR66)</f>
        <v>0</v>
      </c>
      <c r="PAS68" s="3">
        <f t="shared" si="150"/>
        <v>0</v>
      </c>
      <c r="PAT68" s="3">
        <f t="shared" si="150"/>
        <v>0</v>
      </c>
      <c r="PAU68" s="3">
        <f t="shared" si="150"/>
        <v>0</v>
      </c>
      <c r="PAV68" s="3">
        <f t="shared" si="150"/>
        <v>0</v>
      </c>
      <c r="PAW68" s="3">
        <f t="shared" si="150"/>
        <v>0</v>
      </c>
      <c r="PAX68" s="3">
        <f t="shared" si="150"/>
        <v>0</v>
      </c>
      <c r="PAY68" s="3">
        <f t="shared" si="150"/>
        <v>0</v>
      </c>
      <c r="PAZ68" s="3">
        <f t="shared" si="150"/>
        <v>0</v>
      </c>
      <c r="PBA68" s="3">
        <f t="shared" si="150"/>
        <v>0</v>
      </c>
      <c r="PBB68" s="3">
        <f t="shared" si="150"/>
        <v>0</v>
      </c>
      <c r="PBC68" s="3">
        <f t="shared" si="150"/>
        <v>0</v>
      </c>
      <c r="PBD68" s="3">
        <f t="shared" si="150"/>
        <v>0</v>
      </c>
      <c r="PBE68" s="3">
        <f t="shared" si="150"/>
        <v>0</v>
      </c>
      <c r="PBF68" s="3">
        <f t="shared" si="150"/>
        <v>0</v>
      </c>
      <c r="PBG68" s="3">
        <f t="shared" si="150"/>
        <v>0</v>
      </c>
      <c r="PBH68" s="3">
        <f t="shared" si="150"/>
        <v>0</v>
      </c>
      <c r="PBI68" s="3">
        <f t="shared" si="150"/>
        <v>0</v>
      </c>
      <c r="PBJ68" s="3">
        <f t="shared" si="150"/>
        <v>0</v>
      </c>
      <c r="PBK68" s="3">
        <f t="shared" si="150"/>
        <v>0</v>
      </c>
      <c r="PBL68" s="3">
        <f t="shared" si="150"/>
        <v>0</v>
      </c>
      <c r="PBM68" s="3">
        <f t="shared" si="150"/>
        <v>0</v>
      </c>
      <c r="PBN68" s="3">
        <f t="shared" si="150"/>
        <v>0</v>
      </c>
      <c r="PBO68" s="3">
        <f t="shared" si="150"/>
        <v>0</v>
      </c>
      <c r="PBP68" s="3">
        <f t="shared" si="150"/>
        <v>0</v>
      </c>
      <c r="PBQ68" s="3">
        <f t="shared" si="150"/>
        <v>0</v>
      </c>
      <c r="PBR68" s="3">
        <f t="shared" si="150"/>
        <v>0</v>
      </c>
      <c r="PBS68" s="3">
        <f t="shared" si="150"/>
        <v>0</v>
      </c>
      <c r="PBT68" s="3">
        <f t="shared" si="150"/>
        <v>0</v>
      </c>
      <c r="PBU68" s="3">
        <f t="shared" si="150"/>
        <v>0</v>
      </c>
      <c r="PBV68" s="3">
        <f t="shared" si="150"/>
        <v>0</v>
      </c>
      <c r="PBW68" s="3">
        <f t="shared" si="150"/>
        <v>0</v>
      </c>
      <c r="PBX68" s="3">
        <f t="shared" si="150"/>
        <v>0</v>
      </c>
      <c r="PBY68" s="3">
        <f t="shared" si="150"/>
        <v>0</v>
      </c>
      <c r="PBZ68" s="3">
        <f t="shared" si="150"/>
        <v>0</v>
      </c>
      <c r="PCA68" s="3">
        <f t="shared" si="150"/>
        <v>0</v>
      </c>
      <c r="PCB68" s="3">
        <f t="shared" si="150"/>
        <v>0</v>
      </c>
      <c r="PCC68" s="3">
        <f t="shared" si="150"/>
        <v>0</v>
      </c>
      <c r="PCD68" s="3">
        <f t="shared" si="150"/>
        <v>0</v>
      </c>
      <c r="PCE68" s="3">
        <f t="shared" si="150"/>
        <v>0</v>
      </c>
      <c r="PCF68" s="3">
        <f t="shared" si="150"/>
        <v>0</v>
      </c>
      <c r="PCG68" s="3">
        <f t="shared" si="150"/>
        <v>0</v>
      </c>
      <c r="PCH68" s="3">
        <f t="shared" si="150"/>
        <v>0</v>
      </c>
      <c r="PCI68" s="3">
        <f t="shared" si="150"/>
        <v>0</v>
      </c>
      <c r="PCJ68" s="3">
        <f t="shared" si="150"/>
        <v>0</v>
      </c>
      <c r="PCK68" s="3">
        <f t="shared" si="150"/>
        <v>0</v>
      </c>
      <c r="PCL68" s="3">
        <f t="shared" si="150"/>
        <v>0</v>
      </c>
      <c r="PCM68" s="3">
        <f t="shared" si="150"/>
        <v>0</v>
      </c>
      <c r="PCN68" s="3">
        <f t="shared" si="150"/>
        <v>0</v>
      </c>
      <c r="PCO68" s="3">
        <f t="shared" si="150"/>
        <v>0</v>
      </c>
      <c r="PCP68" s="3">
        <f t="shared" si="150"/>
        <v>0</v>
      </c>
      <c r="PCQ68" s="3">
        <f t="shared" si="150"/>
        <v>0</v>
      </c>
      <c r="PCR68" s="3">
        <f t="shared" si="150"/>
        <v>0</v>
      </c>
      <c r="PCS68" s="3">
        <f t="shared" si="150"/>
        <v>0</v>
      </c>
      <c r="PCT68" s="3">
        <f t="shared" si="150"/>
        <v>0</v>
      </c>
      <c r="PCU68" s="3">
        <f t="shared" si="150"/>
        <v>0</v>
      </c>
      <c r="PCV68" s="3">
        <f t="shared" si="150"/>
        <v>0</v>
      </c>
      <c r="PCW68" s="3">
        <f t="shared" si="150"/>
        <v>0</v>
      </c>
      <c r="PCX68" s="3">
        <f t="shared" si="150"/>
        <v>0</v>
      </c>
      <c r="PCY68" s="3">
        <f t="shared" si="150"/>
        <v>0</v>
      </c>
      <c r="PCZ68" s="3">
        <f t="shared" si="150"/>
        <v>0</v>
      </c>
      <c r="PDA68" s="3">
        <f t="shared" si="150"/>
        <v>0</v>
      </c>
      <c r="PDB68" s="3">
        <f t="shared" si="150"/>
        <v>0</v>
      </c>
      <c r="PDC68" s="3">
        <f t="shared" si="150"/>
        <v>0</v>
      </c>
      <c r="PDD68" s="3">
        <f t="shared" ref="PDD68:PFO68" si="151">SUM(PDD60:PDD66)</f>
        <v>0</v>
      </c>
      <c r="PDE68" s="3">
        <f t="shared" si="151"/>
        <v>0</v>
      </c>
      <c r="PDF68" s="3">
        <f t="shared" si="151"/>
        <v>0</v>
      </c>
      <c r="PDG68" s="3">
        <f t="shared" si="151"/>
        <v>0</v>
      </c>
      <c r="PDH68" s="3">
        <f t="shared" si="151"/>
        <v>0</v>
      </c>
      <c r="PDI68" s="3">
        <f t="shared" si="151"/>
        <v>0</v>
      </c>
      <c r="PDJ68" s="3">
        <f t="shared" si="151"/>
        <v>0</v>
      </c>
      <c r="PDK68" s="3">
        <f t="shared" si="151"/>
        <v>0</v>
      </c>
      <c r="PDL68" s="3">
        <f t="shared" si="151"/>
        <v>0</v>
      </c>
      <c r="PDM68" s="3">
        <f t="shared" si="151"/>
        <v>0</v>
      </c>
      <c r="PDN68" s="3">
        <f t="shared" si="151"/>
        <v>0</v>
      </c>
      <c r="PDO68" s="3">
        <f t="shared" si="151"/>
        <v>0</v>
      </c>
      <c r="PDP68" s="3">
        <f t="shared" si="151"/>
        <v>0</v>
      </c>
      <c r="PDQ68" s="3">
        <f t="shared" si="151"/>
        <v>0</v>
      </c>
      <c r="PDR68" s="3">
        <f t="shared" si="151"/>
        <v>0</v>
      </c>
      <c r="PDS68" s="3">
        <f t="shared" si="151"/>
        <v>0</v>
      </c>
      <c r="PDT68" s="3">
        <f t="shared" si="151"/>
        <v>0</v>
      </c>
      <c r="PDU68" s="3">
        <f t="shared" si="151"/>
        <v>0</v>
      </c>
      <c r="PDV68" s="3">
        <f t="shared" si="151"/>
        <v>0</v>
      </c>
      <c r="PDW68" s="3">
        <f t="shared" si="151"/>
        <v>0</v>
      </c>
      <c r="PDX68" s="3">
        <f t="shared" si="151"/>
        <v>0</v>
      </c>
      <c r="PDY68" s="3">
        <f t="shared" si="151"/>
        <v>0</v>
      </c>
      <c r="PDZ68" s="3">
        <f t="shared" si="151"/>
        <v>0</v>
      </c>
      <c r="PEA68" s="3">
        <f t="shared" si="151"/>
        <v>0</v>
      </c>
      <c r="PEB68" s="3">
        <f t="shared" si="151"/>
        <v>0</v>
      </c>
      <c r="PEC68" s="3">
        <f t="shared" si="151"/>
        <v>0</v>
      </c>
      <c r="PED68" s="3">
        <f t="shared" si="151"/>
        <v>0</v>
      </c>
      <c r="PEE68" s="3">
        <f t="shared" si="151"/>
        <v>0</v>
      </c>
      <c r="PEF68" s="3">
        <f t="shared" si="151"/>
        <v>0</v>
      </c>
      <c r="PEG68" s="3">
        <f t="shared" si="151"/>
        <v>0</v>
      </c>
      <c r="PEH68" s="3">
        <f t="shared" si="151"/>
        <v>0</v>
      </c>
      <c r="PEI68" s="3">
        <f t="shared" si="151"/>
        <v>0</v>
      </c>
      <c r="PEJ68" s="3">
        <f t="shared" si="151"/>
        <v>0</v>
      </c>
      <c r="PEK68" s="3">
        <f t="shared" si="151"/>
        <v>0</v>
      </c>
      <c r="PEL68" s="3">
        <f t="shared" si="151"/>
        <v>0</v>
      </c>
      <c r="PEM68" s="3">
        <f t="shared" si="151"/>
        <v>0</v>
      </c>
      <c r="PEN68" s="3">
        <f t="shared" si="151"/>
        <v>0</v>
      </c>
      <c r="PEO68" s="3">
        <f t="shared" si="151"/>
        <v>0</v>
      </c>
      <c r="PEP68" s="3">
        <f t="shared" si="151"/>
        <v>0</v>
      </c>
      <c r="PEQ68" s="3">
        <f t="shared" si="151"/>
        <v>0</v>
      </c>
      <c r="PER68" s="3">
        <f t="shared" si="151"/>
        <v>0</v>
      </c>
      <c r="PES68" s="3">
        <f t="shared" si="151"/>
        <v>0</v>
      </c>
      <c r="PET68" s="3">
        <f t="shared" si="151"/>
        <v>0</v>
      </c>
      <c r="PEU68" s="3">
        <f t="shared" si="151"/>
        <v>0</v>
      </c>
      <c r="PEV68" s="3">
        <f t="shared" si="151"/>
        <v>0</v>
      </c>
      <c r="PEW68" s="3">
        <f t="shared" si="151"/>
        <v>0</v>
      </c>
      <c r="PEX68" s="3">
        <f t="shared" si="151"/>
        <v>0</v>
      </c>
      <c r="PEY68" s="3">
        <f t="shared" si="151"/>
        <v>0</v>
      </c>
      <c r="PEZ68" s="3">
        <f t="shared" si="151"/>
        <v>0</v>
      </c>
      <c r="PFA68" s="3">
        <f t="shared" si="151"/>
        <v>0</v>
      </c>
      <c r="PFB68" s="3">
        <f t="shared" si="151"/>
        <v>0</v>
      </c>
      <c r="PFC68" s="3">
        <f t="shared" si="151"/>
        <v>0</v>
      </c>
      <c r="PFD68" s="3">
        <f t="shared" si="151"/>
        <v>0</v>
      </c>
      <c r="PFE68" s="3">
        <f t="shared" si="151"/>
        <v>0</v>
      </c>
      <c r="PFF68" s="3">
        <f t="shared" si="151"/>
        <v>0</v>
      </c>
      <c r="PFG68" s="3">
        <f t="shared" si="151"/>
        <v>0</v>
      </c>
      <c r="PFH68" s="3">
        <f t="shared" si="151"/>
        <v>0</v>
      </c>
      <c r="PFI68" s="3">
        <f t="shared" si="151"/>
        <v>0</v>
      </c>
      <c r="PFJ68" s="3">
        <f t="shared" si="151"/>
        <v>0</v>
      </c>
      <c r="PFK68" s="3">
        <f t="shared" si="151"/>
        <v>0</v>
      </c>
      <c r="PFL68" s="3">
        <f t="shared" si="151"/>
        <v>0</v>
      </c>
      <c r="PFM68" s="3">
        <f t="shared" si="151"/>
        <v>0</v>
      </c>
      <c r="PFN68" s="3">
        <f t="shared" si="151"/>
        <v>0</v>
      </c>
      <c r="PFO68" s="3">
        <f t="shared" si="151"/>
        <v>0</v>
      </c>
      <c r="PFP68" s="3">
        <f t="shared" ref="PFP68:PIA68" si="152">SUM(PFP60:PFP66)</f>
        <v>0</v>
      </c>
      <c r="PFQ68" s="3">
        <f t="shared" si="152"/>
        <v>0</v>
      </c>
      <c r="PFR68" s="3">
        <f t="shared" si="152"/>
        <v>0</v>
      </c>
      <c r="PFS68" s="3">
        <f t="shared" si="152"/>
        <v>0</v>
      </c>
      <c r="PFT68" s="3">
        <f t="shared" si="152"/>
        <v>0</v>
      </c>
      <c r="PFU68" s="3">
        <f t="shared" si="152"/>
        <v>0</v>
      </c>
      <c r="PFV68" s="3">
        <f t="shared" si="152"/>
        <v>0</v>
      </c>
      <c r="PFW68" s="3">
        <f t="shared" si="152"/>
        <v>0</v>
      </c>
      <c r="PFX68" s="3">
        <f t="shared" si="152"/>
        <v>0</v>
      </c>
      <c r="PFY68" s="3">
        <f t="shared" si="152"/>
        <v>0</v>
      </c>
      <c r="PFZ68" s="3">
        <f t="shared" si="152"/>
        <v>0</v>
      </c>
      <c r="PGA68" s="3">
        <f t="shared" si="152"/>
        <v>0</v>
      </c>
      <c r="PGB68" s="3">
        <f t="shared" si="152"/>
        <v>0</v>
      </c>
      <c r="PGC68" s="3">
        <f t="shared" si="152"/>
        <v>0</v>
      </c>
      <c r="PGD68" s="3">
        <f t="shared" si="152"/>
        <v>0</v>
      </c>
      <c r="PGE68" s="3">
        <f t="shared" si="152"/>
        <v>0</v>
      </c>
      <c r="PGF68" s="3">
        <f t="shared" si="152"/>
        <v>0</v>
      </c>
      <c r="PGG68" s="3">
        <f t="shared" si="152"/>
        <v>0</v>
      </c>
      <c r="PGH68" s="3">
        <f t="shared" si="152"/>
        <v>0</v>
      </c>
      <c r="PGI68" s="3">
        <f t="shared" si="152"/>
        <v>0</v>
      </c>
      <c r="PGJ68" s="3">
        <f t="shared" si="152"/>
        <v>0</v>
      </c>
      <c r="PGK68" s="3">
        <f t="shared" si="152"/>
        <v>0</v>
      </c>
      <c r="PGL68" s="3">
        <f t="shared" si="152"/>
        <v>0</v>
      </c>
      <c r="PGM68" s="3">
        <f t="shared" si="152"/>
        <v>0</v>
      </c>
      <c r="PGN68" s="3">
        <f t="shared" si="152"/>
        <v>0</v>
      </c>
      <c r="PGO68" s="3">
        <f t="shared" si="152"/>
        <v>0</v>
      </c>
      <c r="PGP68" s="3">
        <f t="shared" si="152"/>
        <v>0</v>
      </c>
      <c r="PGQ68" s="3">
        <f t="shared" si="152"/>
        <v>0</v>
      </c>
      <c r="PGR68" s="3">
        <f t="shared" si="152"/>
        <v>0</v>
      </c>
      <c r="PGS68" s="3">
        <f t="shared" si="152"/>
        <v>0</v>
      </c>
      <c r="PGT68" s="3">
        <f t="shared" si="152"/>
        <v>0</v>
      </c>
      <c r="PGU68" s="3">
        <f t="shared" si="152"/>
        <v>0</v>
      </c>
      <c r="PGV68" s="3">
        <f t="shared" si="152"/>
        <v>0</v>
      </c>
      <c r="PGW68" s="3">
        <f t="shared" si="152"/>
        <v>0</v>
      </c>
      <c r="PGX68" s="3">
        <f t="shared" si="152"/>
        <v>0</v>
      </c>
      <c r="PGY68" s="3">
        <f t="shared" si="152"/>
        <v>0</v>
      </c>
      <c r="PGZ68" s="3">
        <f t="shared" si="152"/>
        <v>0</v>
      </c>
      <c r="PHA68" s="3">
        <f t="shared" si="152"/>
        <v>0</v>
      </c>
      <c r="PHB68" s="3">
        <f t="shared" si="152"/>
        <v>0</v>
      </c>
      <c r="PHC68" s="3">
        <f t="shared" si="152"/>
        <v>0</v>
      </c>
      <c r="PHD68" s="3">
        <f t="shared" si="152"/>
        <v>0</v>
      </c>
      <c r="PHE68" s="3">
        <f t="shared" si="152"/>
        <v>0</v>
      </c>
      <c r="PHF68" s="3">
        <f t="shared" si="152"/>
        <v>0</v>
      </c>
      <c r="PHG68" s="3">
        <f t="shared" si="152"/>
        <v>0</v>
      </c>
      <c r="PHH68" s="3">
        <f t="shared" si="152"/>
        <v>0</v>
      </c>
      <c r="PHI68" s="3">
        <f t="shared" si="152"/>
        <v>0</v>
      </c>
      <c r="PHJ68" s="3">
        <f t="shared" si="152"/>
        <v>0</v>
      </c>
      <c r="PHK68" s="3">
        <f t="shared" si="152"/>
        <v>0</v>
      </c>
      <c r="PHL68" s="3">
        <f t="shared" si="152"/>
        <v>0</v>
      </c>
      <c r="PHM68" s="3">
        <f t="shared" si="152"/>
        <v>0</v>
      </c>
      <c r="PHN68" s="3">
        <f t="shared" si="152"/>
        <v>0</v>
      </c>
      <c r="PHO68" s="3">
        <f t="shared" si="152"/>
        <v>0</v>
      </c>
      <c r="PHP68" s="3">
        <f t="shared" si="152"/>
        <v>0</v>
      </c>
      <c r="PHQ68" s="3">
        <f t="shared" si="152"/>
        <v>0</v>
      </c>
      <c r="PHR68" s="3">
        <f t="shared" si="152"/>
        <v>0</v>
      </c>
      <c r="PHS68" s="3">
        <f t="shared" si="152"/>
        <v>0</v>
      </c>
      <c r="PHT68" s="3">
        <f t="shared" si="152"/>
        <v>0</v>
      </c>
      <c r="PHU68" s="3">
        <f t="shared" si="152"/>
        <v>0</v>
      </c>
      <c r="PHV68" s="3">
        <f t="shared" si="152"/>
        <v>0</v>
      </c>
      <c r="PHW68" s="3">
        <f t="shared" si="152"/>
        <v>0</v>
      </c>
      <c r="PHX68" s="3">
        <f t="shared" si="152"/>
        <v>0</v>
      </c>
      <c r="PHY68" s="3">
        <f t="shared" si="152"/>
        <v>0</v>
      </c>
      <c r="PHZ68" s="3">
        <f t="shared" si="152"/>
        <v>0</v>
      </c>
      <c r="PIA68" s="3">
        <f t="shared" si="152"/>
        <v>0</v>
      </c>
      <c r="PIB68" s="3">
        <f t="shared" ref="PIB68:PKM68" si="153">SUM(PIB60:PIB66)</f>
        <v>0</v>
      </c>
      <c r="PIC68" s="3">
        <f t="shared" si="153"/>
        <v>0</v>
      </c>
      <c r="PID68" s="3">
        <f t="shared" si="153"/>
        <v>0</v>
      </c>
      <c r="PIE68" s="3">
        <f t="shared" si="153"/>
        <v>0</v>
      </c>
      <c r="PIF68" s="3">
        <f t="shared" si="153"/>
        <v>0</v>
      </c>
      <c r="PIG68" s="3">
        <f t="shared" si="153"/>
        <v>0</v>
      </c>
      <c r="PIH68" s="3">
        <f t="shared" si="153"/>
        <v>0</v>
      </c>
      <c r="PII68" s="3">
        <f t="shared" si="153"/>
        <v>0</v>
      </c>
      <c r="PIJ68" s="3">
        <f t="shared" si="153"/>
        <v>0</v>
      </c>
      <c r="PIK68" s="3">
        <f t="shared" si="153"/>
        <v>0</v>
      </c>
      <c r="PIL68" s="3">
        <f t="shared" si="153"/>
        <v>0</v>
      </c>
      <c r="PIM68" s="3">
        <f t="shared" si="153"/>
        <v>0</v>
      </c>
      <c r="PIN68" s="3">
        <f t="shared" si="153"/>
        <v>0</v>
      </c>
      <c r="PIO68" s="3">
        <f t="shared" si="153"/>
        <v>0</v>
      </c>
      <c r="PIP68" s="3">
        <f t="shared" si="153"/>
        <v>0</v>
      </c>
      <c r="PIQ68" s="3">
        <f t="shared" si="153"/>
        <v>0</v>
      </c>
      <c r="PIR68" s="3">
        <f t="shared" si="153"/>
        <v>0</v>
      </c>
      <c r="PIS68" s="3">
        <f t="shared" si="153"/>
        <v>0</v>
      </c>
      <c r="PIT68" s="3">
        <f t="shared" si="153"/>
        <v>0</v>
      </c>
      <c r="PIU68" s="3">
        <f t="shared" si="153"/>
        <v>0</v>
      </c>
      <c r="PIV68" s="3">
        <f t="shared" si="153"/>
        <v>0</v>
      </c>
      <c r="PIW68" s="3">
        <f t="shared" si="153"/>
        <v>0</v>
      </c>
      <c r="PIX68" s="3">
        <f t="shared" si="153"/>
        <v>0</v>
      </c>
      <c r="PIY68" s="3">
        <f t="shared" si="153"/>
        <v>0</v>
      </c>
      <c r="PIZ68" s="3">
        <f t="shared" si="153"/>
        <v>0</v>
      </c>
      <c r="PJA68" s="3">
        <f t="shared" si="153"/>
        <v>0</v>
      </c>
      <c r="PJB68" s="3">
        <f t="shared" si="153"/>
        <v>0</v>
      </c>
      <c r="PJC68" s="3">
        <f t="shared" si="153"/>
        <v>0</v>
      </c>
      <c r="PJD68" s="3">
        <f t="shared" si="153"/>
        <v>0</v>
      </c>
      <c r="PJE68" s="3">
        <f t="shared" si="153"/>
        <v>0</v>
      </c>
      <c r="PJF68" s="3">
        <f t="shared" si="153"/>
        <v>0</v>
      </c>
      <c r="PJG68" s="3">
        <f t="shared" si="153"/>
        <v>0</v>
      </c>
      <c r="PJH68" s="3">
        <f t="shared" si="153"/>
        <v>0</v>
      </c>
      <c r="PJI68" s="3">
        <f t="shared" si="153"/>
        <v>0</v>
      </c>
      <c r="PJJ68" s="3">
        <f t="shared" si="153"/>
        <v>0</v>
      </c>
      <c r="PJK68" s="3">
        <f t="shared" si="153"/>
        <v>0</v>
      </c>
      <c r="PJL68" s="3">
        <f t="shared" si="153"/>
        <v>0</v>
      </c>
      <c r="PJM68" s="3">
        <f t="shared" si="153"/>
        <v>0</v>
      </c>
      <c r="PJN68" s="3">
        <f t="shared" si="153"/>
        <v>0</v>
      </c>
      <c r="PJO68" s="3">
        <f t="shared" si="153"/>
        <v>0</v>
      </c>
      <c r="PJP68" s="3">
        <f t="shared" si="153"/>
        <v>0</v>
      </c>
      <c r="PJQ68" s="3">
        <f t="shared" si="153"/>
        <v>0</v>
      </c>
      <c r="PJR68" s="3">
        <f t="shared" si="153"/>
        <v>0</v>
      </c>
      <c r="PJS68" s="3">
        <f t="shared" si="153"/>
        <v>0</v>
      </c>
      <c r="PJT68" s="3">
        <f t="shared" si="153"/>
        <v>0</v>
      </c>
      <c r="PJU68" s="3">
        <f t="shared" si="153"/>
        <v>0</v>
      </c>
      <c r="PJV68" s="3">
        <f t="shared" si="153"/>
        <v>0</v>
      </c>
      <c r="PJW68" s="3">
        <f t="shared" si="153"/>
        <v>0</v>
      </c>
      <c r="PJX68" s="3">
        <f t="shared" si="153"/>
        <v>0</v>
      </c>
      <c r="PJY68" s="3">
        <f t="shared" si="153"/>
        <v>0</v>
      </c>
      <c r="PJZ68" s="3">
        <f t="shared" si="153"/>
        <v>0</v>
      </c>
      <c r="PKA68" s="3">
        <f t="shared" si="153"/>
        <v>0</v>
      </c>
      <c r="PKB68" s="3">
        <f t="shared" si="153"/>
        <v>0</v>
      </c>
      <c r="PKC68" s="3">
        <f t="shared" si="153"/>
        <v>0</v>
      </c>
      <c r="PKD68" s="3">
        <f t="shared" si="153"/>
        <v>0</v>
      </c>
      <c r="PKE68" s="3">
        <f t="shared" si="153"/>
        <v>0</v>
      </c>
      <c r="PKF68" s="3">
        <f t="shared" si="153"/>
        <v>0</v>
      </c>
      <c r="PKG68" s="3">
        <f t="shared" si="153"/>
        <v>0</v>
      </c>
      <c r="PKH68" s="3">
        <f t="shared" si="153"/>
        <v>0</v>
      </c>
      <c r="PKI68" s="3">
        <f t="shared" si="153"/>
        <v>0</v>
      </c>
      <c r="PKJ68" s="3">
        <f t="shared" si="153"/>
        <v>0</v>
      </c>
      <c r="PKK68" s="3">
        <f t="shared" si="153"/>
        <v>0</v>
      </c>
      <c r="PKL68" s="3">
        <f t="shared" si="153"/>
        <v>0</v>
      </c>
      <c r="PKM68" s="3">
        <f t="shared" si="153"/>
        <v>0</v>
      </c>
      <c r="PKN68" s="3">
        <f t="shared" ref="PKN68:PMY68" si="154">SUM(PKN60:PKN66)</f>
        <v>0</v>
      </c>
      <c r="PKO68" s="3">
        <f t="shared" si="154"/>
        <v>0</v>
      </c>
      <c r="PKP68" s="3">
        <f t="shared" si="154"/>
        <v>0</v>
      </c>
      <c r="PKQ68" s="3">
        <f t="shared" si="154"/>
        <v>0</v>
      </c>
      <c r="PKR68" s="3">
        <f t="shared" si="154"/>
        <v>0</v>
      </c>
      <c r="PKS68" s="3">
        <f t="shared" si="154"/>
        <v>0</v>
      </c>
      <c r="PKT68" s="3">
        <f t="shared" si="154"/>
        <v>0</v>
      </c>
      <c r="PKU68" s="3">
        <f t="shared" si="154"/>
        <v>0</v>
      </c>
      <c r="PKV68" s="3">
        <f t="shared" si="154"/>
        <v>0</v>
      </c>
      <c r="PKW68" s="3">
        <f t="shared" si="154"/>
        <v>0</v>
      </c>
      <c r="PKX68" s="3">
        <f t="shared" si="154"/>
        <v>0</v>
      </c>
      <c r="PKY68" s="3">
        <f t="shared" si="154"/>
        <v>0</v>
      </c>
      <c r="PKZ68" s="3">
        <f t="shared" si="154"/>
        <v>0</v>
      </c>
      <c r="PLA68" s="3">
        <f t="shared" si="154"/>
        <v>0</v>
      </c>
      <c r="PLB68" s="3">
        <f t="shared" si="154"/>
        <v>0</v>
      </c>
      <c r="PLC68" s="3">
        <f t="shared" si="154"/>
        <v>0</v>
      </c>
      <c r="PLD68" s="3">
        <f t="shared" si="154"/>
        <v>0</v>
      </c>
      <c r="PLE68" s="3">
        <f t="shared" si="154"/>
        <v>0</v>
      </c>
      <c r="PLF68" s="3">
        <f t="shared" si="154"/>
        <v>0</v>
      </c>
      <c r="PLG68" s="3">
        <f t="shared" si="154"/>
        <v>0</v>
      </c>
      <c r="PLH68" s="3">
        <f t="shared" si="154"/>
        <v>0</v>
      </c>
      <c r="PLI68" s="3">
        <f t="shared" si="154"/>
        <v>0</v>
      </c>
      <c r="PLJ68" s="3">
        <f t="shared" si="154"/>
        <v>0</v>
      </c>
      <c r="PLK68" s="3">
        <f t="shared" si="154"/>
        <v>0</v>
      </c>
      <c r="PLL68" s="3">
        <f t="shared" si="154"/>
        <v>0</v>
      </c>
      <c r="PLM68" s="3">
        <f t="shared" si="154"/>
        <v>0</v>
      </c>
      <c r="PLN68" s="3">
        <f t="shared" si="154"/>
        <v>0</v>
      </c>
      <c r="PLO68" s="3">
        <f t="shared" si="154"/>
        <v>0</v>
      </c>
      <c r="PLP68" s="3">
        <f t="shared" si="154"/>
        <v>0</v>
      </c>
      <c r="PLQ68" s="3">
        <f t="shared" si="154"/>
        <v>0</v>
      </c>
      <c r="PLR68" s="3">
        <f t="shared" si="154"/>
        <v>0</v>
      </c>
      <c r="PLS68" s="3">
        <f t="shared" si="154"/>
        <v>0</v>
      </c>
      <c r="PLT68" s="3">
        <f t="shared" si="154"/>
        <v>0</v>
      </c>
      <c r="PLU68" s="3">
        <f t="shared" si="154"/>
        <v>0</v>
      </c>
      <c r="PLV68" s="3">
        <f t="shared" si="154"/>
        <v>0</v>
      </c>
      <c r="PLW68" s="3">
        <f t="shared" si="154"/>
        <v>0</v>
      </c>
      <c r="PLX68" s="3">
        <f t="shared" si="154"/>
        <v>0</v>
      </c>
      <c r="PLY68" s="3">
        <f t="shared" si="154"/>
        <v>0</v>
      </c>
      <c r="PLZ68" s="3">
        <f t="shared" si="154"/>
        <v>0</v>
      </c>
      <c r="PMA68" s="3">
        <f t="shared" si="154"/>
        <v>0</v>
      </c>
      <c r="PMB68" s="3">
        <f t="shared" si="154"/>
        <v>0</v>
      </c>
      <c r="PMC68" s="3">
        <f t="shared" si="154"/>
        <v>0</v>
      </c>
      <c r="PMD68" s="3">
        <f t="shared" si="154"/>
        <v>0</v>
      </c>
      <c r="PME68" s="3">
        <f t="shared" si="154"/>
        <v>0</v>
      </c>
      <c r="PMF68" s="3">
        <f t="shared" si="154"/>
        <v>0</v>
      </c>
      <c r="PMG68" s="3">
        <f t="shared" si="154"/>
        <v>0</v>
      </c>
      <c r="PMH68" s="3">
        <f t="shared" si="154"/>
        <v>0</v>
      </c>
      <c r="PMI68" s="3">
        <f t="shared" si="154"/>
        <v>0</v>
      </c>
      <c r="PMJ68" s="3">
        <f t="shared" si="154"/>
        <v>0</v>
      </c>
      <c r="PMK68" s="3">
        <f t="shared" si="154"/>
        <v>0</v>
      </c>
      <c r="PML68" s="3">
        <f t="shared" si="154"/>
        <v>0</v>
      </c>
      <c r="PMM68" s="3">
        <f t="shared" si="154"/>
        <v>0</v>
      </c>
      <c r="PMN68" s="3">
        <f t="shared" si="154"/>
        <v>0</v>
      </c>
      <c r="PMO68" s="3">
        <f t="shared" si="154"/>
        <v>0</v>
      </c>
      <c r="PMP68" s="3">
        <f t="shared" si="154"/>
        <v>0</v>
      </c>
      <c r="PMQ68" s="3">
        <f t="shared" si="154"/>
        <v>0</v>
      </c>
      <c r="PMR68" s="3">
        <f t="shared" si="154"/>
        <v>0</v>
      </c>
      <c r="PMS68" s="3">
        <f t="shared" si="154"/>
        <v>0</v>
      </c>
      <c r="PMT68" s="3">
        <f t="shared" si="154"/>
        <v>0</v>
      </c>
      <c r="PMU68" s="3">
        <f t="shared" si="154"/>
        <v>0</v>
      </c>
      <c r="PMV68" s="3">
        <f t="shared" si="154"/>
        <v>0</v>
      </c>
      <c r="PMW68" s="3">
        <f t="shared" si="154"/>
        <v>0</v>
      </c>
      <c r="PMX68" s="3">
        <f t="shared" si="154"/>
        <v>0</v>
      </c>
      <c r="PMY68" s="3">
        <f t="shared" si="154"/>
        <v>0</v>
      </c>
      <c r="PMZ68" s="3">
        <f t="shared" ref="PMZ68:PPK68" si="155">SUM(PMZ60:PMZ66)</f>
        <v>0</v>
      </c>
      <c r="PNA68" s="3">
        <f t="shared" si="155"/>
        <v>0</v>
      </c>
      <c r="PNB68" s="3">
        <f t="shared" si="155"/>
        <v>0</v>
      </c>
      <c r="PNC68" s="3">
        <f t="shared" si="155"/>
        <v>0</v>
      </c>
      <c r="PND68" s="3">
        <f t="shared" si="155"/>
        <v>0</v>
      </c>
      <c r="PNE68" s="3">
        <f t="shared" si="155"/>
        <v>0</v>
      </c>
      <c r="PNF68" s="3">
        <f t="shared" si="155"/>
        <v>0</v>
      </c>
      <c r="PNG68" s="3">
        <f t="shared" si="155"/>
        <v>0</v>
      </c>
      <c r="PNH68" s="3">
        <f t="shared" si="155"/>
        <v>0</v>
      </c>
      <c r="PNI68" s="3">
        <f t="shared" si="155"/>
        <v>0</v>
      </c>
      <c r="PNJ68" s="3">
        <f t="shared" si="155"/>
        <v>0</v>
      </c>
      <c r="PNK68" s="3">
        <f t="shared" si="155"/>
        <v>0</v>
      </c>
      <c r="PNL68" s="3">
        <f t="shared" si="155"/>
        <v>0</v>
      </c>
      <c r="PNM68" s="3">
        <f t="shared" si="155"/>
        <v>0</v>
      </c>
      <c r="PNN68" s="3">
        <f t="shared" si="155"/>
        <v>0</v>
      </c>
      <c r="PNO68" s="3">
        <f t="shared" si="155"/>
        <v>0</v>
      </c>
      <c r="PNP68" s="3">
        <f t="shared" si="155"/>
        <v>0</v>
      </c>
      <c r="PNQ68" s="3">
        <f t="shared" si="155"/>
        <v>0</v>
      </c>
      <c r="PNR68" s="3">
        <f t="shared" si="155"/>
        <v>0</v>
      </c>
      <c r="PNS68" s="3">
        <f t="shared" si="155"/>
        <v>0</v>
      </c>
      <c r="PNT68" s="3">
        <f t="shared" si="155"/>
        <v>0</v>
      </c>
      <c r="PNU68" s="3">
        <f t="shared" si="155"/>
        <v>0</v>
      </c>
      <c r="PNV68" s="3">
        <f t="shared" si="155"/>
        <v>0</v>
      </c>
      <c r="PNW68" s="3">
        <f t="shared" si="155"/>
        <v>0</v>
      </c>
      <c r="PNX68" s="3">
        <f t="shared" si="155"/>
        <v>0</v>
      </c>
      <c r="PNY68" s="3">
        <f t="shared" si="155"/>
        <v>0</v>
      </c>
      <c r="PNZ68" s="3">
        <f t="shared" si="155"/>
        <v>0</v>
      </c>
      <c r="POA68" s="3">
        <f t="shared" si="155"/>
        <v>0</v>
      </c>
      <c r="POB68" s="3">
        <f t="shared" si="155"/>
        <v>0</v>
      </c>
      <c r="POC68" s="3">
        <f t="shared" si="155"/>
        <v>0</v>
      </c>
      <c r="POD68" s="3">
        <f t="shared" si="155"/>
        <v>0</v>
      </c>
      <c r="POE68" s="3">
        <f t="shared" si="155"/>
        <v>0</v>
      </c>
      <c r="POF68" s="3">
        <f t="shared" si="155"/>
        <v>0</v>
      </c>
      <c r="POG68" s="3">
        <f t="shared" si="155"/>
        <v>0</v>
      </c>
      <c r="POH68" s="3">
        <f t="shared" si="155"/>
        <v>0</v>
      </c>
      <c r="POI68" s="3">
        <f t="shared" si="155"/>
        <v>0</v>
      </c>
      <c r="POJ68" s="3">
        <f t="shared" si="155"/>
        <v>0</v>
      </c>
      <c r="POK68" s="3">
        <f t="shared" si="155"/>
        <v>0</v>
      </c>
      <c r="POL68" s="3">
        <f t="shared" si="155"/>
        <v>0</v>
      </c>
      <c r="POM68" s="3">
        <f t="shared" si="155"/>
        <v>0</v>
      </c>
      <c r="PON68" s="3">
        <f t="shared" si="155"/>
        <v>0</v>
      </c>
      <c r="POO68" s="3">
        <f t="shared" si="155"/>
        <v>0</v>
      </c>
      <c r="POP68" s="3">
        <f t="shared" si="155"/>
        <v>0</v>
      </c>
      <c r="POQ68" s="3">
        <f t="shared" si="155"/>
        <v>0</v>
      </c>
      <c r="POR68" s="3">
        <f t="shared" si="155"/>
        <v>0</v>
      </c>
      <c r="POS68" s="3">
        <f t="shared" si="155"/>
        <v>0</v>
      </c>
      <c r="POT68" s="3">
        <f t="shared" si="155"/>
        <v>0</v>
      </c>
      <c r="POU68" s="3">
        <f t="shared" si="155"/>
        <v>0</v>
      </c>
      <c r="POV68" s="3">
        <f t="shared" si="155"/>
        <v>0</v>
      </c>
      <c r="POW68" s="3">
        <f t="shared" si="155"/>
        <v>0</v>
      </c>
      <c r="POX68" s="3">
        <f t="shared" si="155"/>
        <v>0</v>
      </c>
      <c r="POY68" s="3">
        <f t="shared" si="155"/>
        <v>0</v>
      </c>
      <c r="POZ68" s="3">
        <f t="shared" si="155"/>
        <v>0</v>
      </c>
      <c r="PPA68" s="3">
        <f t="shared" si="155"/>
        <v>0</v>
      </c>
      <c r="PPB68" s="3">
        <f t="shared" si="155"/>
        <v>0</v>
      </c>
      <c r="PPC68" s="3">
        <f t="shared" si="155"/>
        <v>0</v>
      </c>
      <c r="PPD68" s="3">
        <f t="shared" si="155"/>
        <v>0</v>
      </c>
      <c r="PPE68" s="3">
        <f t="shared" si="155"/>
        <v>0</v>
      </c>
      <c r="PPF68" s="3">
        <f t="shared" si="155"/>
        <v>0</v>
      </c>
      <c r="PPG68" s="3">
        <f t="shared" si="155"/>
        <v>0</v>
      </c>
      <c r="PPH68" s="3">
        <f t="shared" si="155"/>
        <v>0</v>
      </c>
      <c r="PPI68" s="3">
        <f t="shared" si="155"/>
        <v>0</v>
      </c>
      <c r="PPJ68" s="3">
        <f t="shared" si="155"/>
        <v>0</v>
      </c>
      <c r="PPK68" s="3">
        <f t="shared" si="155"/>
        <v>0</v>
      </c>
      <c r="PPL68" s="3">
        <f t="shared" ref="PPL68:PRW68" si="156">SUM(PPL60:PPL66)</f>
        <v>0</v>
      </c>
      <c r="PPM68" s="3">
        <f t="shared" si="156"/>
        <v>0</v>
      </c>
      <c r="PPN68" s="3">
        <f t="shared" si="156"/>
        <v>0</v>
      </c>
      <c r="PPO68" s="3">
        <f t="shared" si="156"/>
        <v>0</v>
      </c>
      <c r="PPP68" s="3">
        <f t="shared" si="156"/>
        <v>0</v>
      </c>
      <c r="PPQ68" s="3">
        <f t="shared" si="156"/>
        <v>0</v>
      </c>
      <c r="PPR68" s="3">
        <f t="shared" si="156"/>
        <v>0</v>
      </c>
      <c r="PPS68" s="3">
        <f t="shared" si="156"/>
        <v>0</v>
      </c>
      <c r="PPT68" s="3">
        <f t="shared" si="156"/>
        <v>0</v>
      </c>
      <c r="PPU68" s="3">
        <f t="shared" si="156"/>
        <v>0</v>
      </c>
      <c r="PPV68" s="3">
        <f t="shared" si="156"/>
        <v>0</v>
      </c>
      <c r="PPW68" s="3">
        <f t="shared" si="156"/>
        <v>0</v>
      </c>
      <c r="PPX68" s="3">
        <f t="shared" si="156"/>
        <v>0</v>
      </c>
      <c r="PPY68" s="3">
        <f t="shared" si="156"/>
        <v>0</v>
      </c>
      <c r="PPZ68" s="3">
        <f t="shared" si="156"/>
        <v>0</v>
      </c>
      <c r="PQA68" s="3">
        <f t="shared" si="156"/>
        <v>0</v>
      </c>
      <c r="PQB68" s="3">
        <f t="shared" si="156"/>
        <v>0</v>
      </c>
      <c r="PQC68" s="3">
        <f t="shared" si="156"/>
        <v>0</v>
      </c>
      <c r="PQD68" s="3">
        <f t="shared" si="156"/>
        <v>0</v>
      </c>
      <c r="PQE68" s="3">
        <f t="shared" si="156"/>
        <v>0</v>
      </c>
      <c r="PQF68" s="3">
        <f t="shared" si="156"/>
        <v>0</v>
      </c>
      <c r="PQG68" s="3">
        <f t="shared" si="156"/>
        <v>0</v>
      </c>
      <c r="PQH68" s="3">
        <f t="shared" si="156"/>
        <v>0</v>
      </c>
      <c r="PQI68" s="3">
        <f t="shared" si="156"/>
        <v>0</v>
      </c>
      <c r="PQJ68" s="3">
        <f t="shared" si="156"/>
        <v>0</v>
      </c>
      <c r="PQK68" s="3">
        <f t="shared" si="156"/>
        <v>0</v>
      </c>
      <c r="PQL68" s="3">
        <f t="shared" si="156"/>
        <v>0</v>
      </c>
      <c r="PQM68" s="3">
        <f t="shared" si="156"/>
        <v>0</v>
      </c>
      <c r="PQN68" s="3">
        <f t="shared" si="156"/>
        <v>0</v>
      </c>
      <c r="PQO68" s="3">
        <f t="shared" si="156"/>
        <v>0</v>
      </c>
      <c r="PQP68" s="3">
        <f t="shared" si="156"/>
        <v>0</v>
      </c>
      <c r="PQQ68" s="3">
        <f t="shared" si="156"/>
        <v>0</v>
      </c>
      <c r="PQR68" s="3">
        <f t="shared" si="156"/>
        <v>0</v>
      </c>
      <c r="PQS68" s="3">
        <f t="shared" si="156"/>
        <v>0</v>
      </c>
      <c r="PQT68" s="3">
        <f t="shared" si="156"/>
        <v>0</v>
      </c>
      <c r="PQU68" s="3">
        <f t="shared" si="156"/>
        <v>0</v>
      </c>
      <c r="PQV68" s="3">
        <f t="shared" si="156"/>
        <v>0</v>
      </c>
      <c r="PQW68" s="3">
        <f t="shared" si="156"/>
        <v>0</v>
      </c>
      <c r="PQX68" s="3">
        <f t="shared" si="156"/>
        <v>0</v>
      </c>
      <c r="PQY68" s="3">
        <f t="shared" si="156"/>
        <v>0</v>
      </c>
      <c r="PQZ68" s="3">
        <f t="shared" si="156"/>
        <v>0</v>
      </c>
      <c r="PRA68" s="3">
        <f t="shared" si="156"/>
        <v>0</v>
      </c>
      <c r="PRB68" s="3">
        <f t="shared" si="156"/>
        <v>0</v>
      </c>
      <c r="PRC68" s="3">
        <f t="shared" si="156"/>
        <v>0</v>
      </c>
      <c r="PRD68" s="3">
        <f t="shared" si="156"/>
        <v>0</v>
      </c>
      <c r="PRE68" s="3">
        <f t="shared" si="156"/>
        <v>0</v>
      </c>
      <c r="PRF68" s="3">
        <f t="shared" si="156"/>
        <v>0</v>
      </c>
      <c r="PRG68" s="3">
        <f t="shared" si="156"/>
        <v>0</v>
      </c>
      <c r="PRH68" s="3">
        <f t="shared" si="156"/>
        <v>0</v>
      </c>
      <c r="PRI68" s="3">
        <f t="shared" si="156"/>
        <v>0</v>
      </c>
      <c r="PRJ68" s="3">
        <f t="shared" si="156"/>
        <v>0</v>
      </c>
      <c r="PRK68" s="3">
        <f t="shared" si="156"/>
        <v>0</v>
      </c>
      <c r="PRL68" s="3">
        <f t="shared" si="156"/>
        <v>0</v>
      </c>
      <c r="PRM68" s="3">
        <f t="shared" si="156"/>
        <v>0</v>
      </c>
      <c r="PRN68" s="3">
        <f t="shared" si="156"/>
        <v>0</v>
      </c>
      <c r="PRO68" s="3">
        <f t="shared" si="156"/>
        <v>0</v>
      </c>
      <c r="PRP68" s="3">
        <f t="shared" si="156"/>
        <v>0</v>
      </c>
      <c r="PRQ68" s="3">
        <f t="shared" si="156"/>
        <v>0</v>
      </c>
      <c r="PRR68" s="3">
        <f t="shared" si="156"/>
        <v>0</v>
      </c>
      <c r="PRS68" s="3">
        <f t="shared" si="156"/>
        <v>0</v>
      </c>
      <c r="PRT68" s="3">
        <f t="shared" si="156"/>
        <v>0</v>
      </c>
      <c r="PRU68" s="3">
        <f t="shared" si="156"/>
        <v>0</v>
      </c>
      <c r="PRV68" s="3">
        <f t="shared" si="156"/>
        <v>0</v>
      </c>
      <c r="PRW68" s="3">
        <f t="shared" si="156"/>
        <v>0</v>
      </c>
      <c r="PRX68" s="3">
        <f t="shared" ref="PRX68:PUI68" si="157">SUM(PRX60:PRX66)</f>
        <v>0</v>
      </c>
      <c r="PRY68" s="3">
        <f t="shared" si="157"/>
        <v>0</v>
      </c>
      <c r="PRZ68" s="3">
        <f t="shared" si="157"/>
        <v>0</v>
      </c>
      <c r="PSA68" s="3">
        <f t="shared" si="157"/>
        <v>0</v>
      </c>
      <c r="PSB68" s="3">
        <f t="shared" si="157"/>
        <v>0</v>
      </c>
      <c r="PSC68" s="3">
        <f t="shared" si="157"/>
        <v>0</v>
      </c>
      <c r="PSD68" s="3">
        <f t="shared" si="157"/>
        <v>0</v>
      </c>
      <c r="PSE68" s="3">
        <f t="shared" si="157"/>
        <v>0</v>
      </c>
      <c r="PSF68" s="3">
        <f t="shared" si="157"/>
        <v>0</v>
      </c>
      <c r="PSG68" s="3">
        <f t="shared" si="157"/>
        <v>0</v>
      </c>
      <c r="PSH68" s="3">
        <f t="shared" si="157"/>
        <v>0</v>
      </c>
      <c r="PSI68" s="3">
        <f t="shared" si="157"/>
        <v>0</v>
      </c>
      <c r="PSJ68" s="3">
        <f t="shared" si="157"/>
        <v>0</v>
      </c>
      <c r="PSK68" s="3">
        <f t="shared" si="157"/>
        <v>0</v>
      </c>
      <c r="PSL68" s="3">
        <f t="shared" si="157"/>
        <v>0</v>
      </c>
      <c r="PSM68" s="3">
        <f t="shared" si="157"/>
        <v>0</v>
      </c>
      <c r="PSN68" s="3">
        <f t="shared" si="157"/>
        <v>0</v>
      </c>
      <c r="PSO68" s="3">
        <f t="shared" si="157"/>
        <v>0</v>
      </c>
      <c r="PSP68" s="3">
        <f t="shared" si="157"/>
        <v>0</v>
      </c>
      <c r="PSQ68" s="3">
        <f t="shared" si="157"/>
        <v>0</v>
      </c>
      <c r="PSR68" s="3">
        <f t="shared" si="157"/>
        <v>0</v>
      </c>
      <c r="PSS68" s="3">
        <f t="shared" si="157"/>
        <v>0</v>
      </c>
      <c r="PST68" s="3">
        <f t="shared" si="157"/>
        <v>0</v>
      </c>
      <c r="PSU68" s="3">
        <f t="shared" si="157"/>
        <v>0</v>
      </c>
      <c r="PSV68" s="3">
        <f t="shared" si="157"/>
        <v>0</v>
      </c>
      <c r="PSW68" s="3">
        <f t="shared" si="157"/>
        <v>0</v>
      </c>
      <c r="PSX68" s="3">
        <f t="shared" si="157"/>
        <v>0</v>
      </c>
      <c r="PSY68" s="3">
        <f t="shared" si="157"/>
        <v>0</v>
      </c>
      <c r="PSZ68" s="3">
        <f t="shared" si="157"/>
        <v>0</v>
      </c>
      <c r="PTA68" s="3">
        <f t="shared" si="157"/>
        <v>0</v>
      </c>
      <c r="PTB68" s="3">
        <f t="shared" si="157"/>
        <v>0</v>
      </c>
      <c r="PTC68" s="3">
        <f t="shared" si="157"/>
        <v>0</v>
      </c>
      <c r="PTD68" s="3">
        <f t="shared" si="157"/>
        <v>0</v>
      </c>
      <c r="PTE68" s="3">
        <f t="shared" si="157"/>
        <v>0</v>
      </c>
      <c r="PTF68" s="3">
        <f t="shared" si="157"/>
        <v>0</v>
      </c>
      <c r="PTG68" s="3">
        <f t="shared" si="157"/>
        <v>0</v>
      </c>
      <c r="PTH68" s="3">
        <f t="shared" si="157"/>
        <v>0</v>
      </c>
      <c r="PTI68" s="3">
        <f t="shared" si="157"/>
        <v>0</v>
      </c>
      <c r="PTJ68" s="3">
        <f t="shared" si="157"/>
        <v>0</v>
      </c>
      <c r="PTK68" s="3">
        <f t="shared" si="157"/>
        <v>0</v>
      </c>
      <c r="PTL68" s="3">
        <f t="shared" si="157"/>
        <v>0</v>
      </c>
      <c r="PTM68" s="3">
        <f t="shared" si="157"/>
        <v>0</v>
      </c>
      <c r="PTN68" s="3">
        <f t="shared" si="157"/>
        <v>0</v>
      </c>
      <c r="PTO68" s="3">
        <f t="shared" si="157"/>
        <v>0</v>
      </c>
      <c r="PTP68" s="3">
        <f t="shared" si="157"/>
        <v>0</v>
      </c>
      <c r="PTQ68" s="3">
        <f t="shared" si="157"/>
        <v>0</v>
      </c>
      <c r="PTR68" s="3">
        <f t="shared" si="157"/>
        <v>0</v>
      </c>
      <c r="PTS68" s="3">
        <f t="shared" si="157"/>
        <v>0</v>
      </c>
      <c r="PTT68" s="3">
        <f t="shared" si="157"/>
        <v>0</v>
      </c>
      <c r="PTU68" s="3">
        <f t="shared" si="157"/>
        <v>0</v>
      </c>
      <c r="PTV68" s="3">
        <f t="shared" si="157"/>
        <v>0</v>
      </c>
      <c r="PTW68" s="3">
        <f t="shared" si="157"/>
        <v>0</v>
      </c>
      <c r="PTX68" s="3">
        <f t="shared" si="157"/>
        <v>0</v>
      </c>
      <c r="PTY68" s="3">
        <f t="shared" si="157"/>
        <v>0</v>
      </c>
      <c r="PTZ68" s="3">
        <f t="shared" si="157"/>
        <v>0</v>
      </c>
      <c r="PUA68" s="3">
        <f t="shared" si="157"/>
        <v>0</v>
      </c>
      <c r="PUB68" s="3">
        <f t="shared" si="157"/>
        <v>0</v>
      </c>
      <c r="PUC68" s="3">
        <f t="shared" si="157"/>
        <v>0</v>
      </c>
      <c r="PUD68" s="3">
        <f t="shared" si="157"/>
        <v>0</v>
      </c>
      <c r="PUE68" s="3">
        <f t="shared" si="157"/>
        <v>0</v>
      </c>
      <c r="PUF68" s="3">
        <f t="shared" si="157"/>
        <v>0</v>
      </c>
      <c r="PUG68" s="3">
        <f t="shared" si="157"/>
        <v>0</v>
      </c>
      <c r="PUH68" s="3">
        <f t="shared" si="157"/>
        <v>0</v>
      </c>
      <c r="PUI68" s="3">
        <f t="shared" si="157"/>
        <v>0</v>
      </c>
      <c r="PUJ68" s="3">
        <f t="shared" ref="PUJ68:PWU68" si="158">SUM(PUJ60:PUJ66)</f>
        <v>0</v>
      </c>
      <c r="PUK68" s="3">
        <f t="shared" si="158"/>
        <v>0</v>
      </c>
      <c r="PUL68" s="3">
        <f t="shared" si="158"/>
        <v>0</v>
      </c>
      <c r="PUM68" s="3">
        <f t="shared" si="158"/>
        <v>0</v>
      </c>
      <c r="PUN68" s="3">
        <f t="shared" si="158"/>
        <v>0</v>
      </c>
      <c r="PUO68" s="3">
        <f t="shared" si="158"/>
        <v>0</v>
      </c>
      <c r="PUP68" s="3">
        <f t="shared" si="158"/>
        <v>0</v>
      </c>
      <c r="PUQ68" s="3">
        <f t="shared" si="158"/>
        <v>0</v>
      </c>
      <c r="PUR68" s="3">
        <f t="shared" si="158"/>
        <v>0</v>
      </c>
      <c r="PUS68" s="3">
        <f t="shared" si="158"/>
        <v>0</v>
      </c>
      <c r="PUT68" s="3">
        <f t="shared" si="158"/>
        <v>0</v>
      </c>
      <c r="PUU68" s="3">
        <f t="shared" si="158"/>
        <v>0</v>
      </c>
      <c r="PUV68" s="3">
        <f t="shared" si="158"/>
        <v>0</v>
      </c>
      <c r="PUW68" s="3">
        <f t="shared" si="158"/>
        <v>0</v>
      </c>
      <c r="PUX68" s="3">
        <f t="shared" si="158"/>
        <v>0</v>
      </c>
      <c r="PUY68" s="3">
        <f t="shared" si="158"/>
        <v>0</v>
      </c>
      <c r="PUZ68" s="3">
        <f t="shared" si="158"/>
        <v>0</v>
      </c>
      <c r="PVA68" s="3">
        <f t="shared" si="158"/>
        <v>0</v>
      </c>
      <c r="PVB68" s="3">
        <f t="shared" si="158"/>
        <v>0</v>
      </c>
      <c r="PVC68" s="3">
        <f t="shared" si="158"/>
        <v>0</v>
      </c>
      <c r="PVD68" s="3">
        <f t="shared" si="158"/>
        <v>0</v>
      </c>
      <c r="PVE68" s="3">
        <f t="shared" si="158"/>
        <v>0</v>
      </c>
      <c r="PVF68" s="3">
        <f t="shared" si="158"/>
        <v>0</v>
      </c>
      <c r="PVG68" s="3">
        <f t="shared" si="158"/>
        <v>0</v>
      </c>
      <c r="PVH68" s="3">
        <f t="shared" si="158"/>
        <v>0</v>
      </c>
      <c r="PVI68" s="3">
        <f t="shared" si="158"/>
        <v>0</v>
      </c>
      <c r="PVJ68" s="3">
        <f t="shared" si="158"/>
        <v>0</v>
      </c>
      <c r="PVK68" s="3">
        <f t="shared" si="158"/>
        <v>0</v>
      </c>
      <c r="PVL68" s="3">
        <f t="shared" si="158"/>
        <v>0</v>
      </c>
      <c r="PVM68" s="3">
        <f t="shared" si="158"/>
        <v>0</v>
      </c>
      <c r="PVN68" s="3">
        <f t="shared" si="158"/>
        <v>0</v>
      </c>
      <c r="PVO68" s="3">
        <f t="shared" si="158"/>
        <v>0</v>
      </c>
      <c r="PVP68" s="3">
        <f t="shared" si="158"/>
        <v>0</v>
      </c>
      <c r="PVQ68" s="3">
        <f t="shared" si="158"/>
        <v>0</v>
      </c>
      <c r="PVR68" s="3">
        <f t="shared" si="158"/>
        <v>0</v>
      </c>
      <c r="PVS68" s="3">
        <f t="shared" si="158"/>
        <v>0</v>
      </c>
      <c r="PVT68" s="3">
        <f t="shared" si="158"/>
        <v>0</v>
      </c>
      <c r="PVU68" s="3">
        <f t="shared" si="158"/>
        <v>0</v>
      </c>
      <c r="PVV68" s="3">
        <f t="shared" si="158"/>
        <v>0</v>
      </c>
      <c r="PVW68" s="3">
        <f t="shared" si="158"/>
        <v>0</v>
      </c>
      <c r="PVX68" s="3">
        <f t="shared" si="158"/>
        <v>0</v>
      </c>
      <c r="PVY68" s="3">
        <f t="shared" si="158"/>
        <v>0</v>
      </c>
      <c r="PVZ68" s="3">
        <f t="shared" si="158"/>
        <v>0</v>
      </c>
      <c r="PWA68" s="3">
        <f t="shared" si="158"/>
        <v>0</v>
      </c>
      <c r="PWB68" s="3">
        <f t="shared" si="158"/>
        <v>0</v>
      </c>
      <c r="PWC68" s="3">
        <f t="shared" si="158"/>
        <v>0</v>
      </c>
      <c r="PWD68" s="3">
        <f t="shared" si="158"/>
        <v>0</v>
      </c>
      <c r="PWE68" s="3">
        <f t="shared" si="158"/>
        <v>0</v>
      </c>
      <c r="PWF68" s="3">
        <f t="shared" si="158"/>
        <v>0</v>
      </c>
      <c r="PWG68" s="3">
        <f t="shared" si="158"/>
        <v>0</v>
      </c>
      <c r="PWH68" s="3">
        <f t="shared" si="158"/>
        <v>0</v>
      </c>
      <c r="PWI68" s="3">
        <f t="shared" si="158"/>
        <v>0</v>
      </c>
      <c r="PWJ68" s="3">
        <f t="shared" si="158"/>
        <v>0</v>
      </c>
      <c r="PWK68" s="3">
        <f t="shared" si="158"/>
        <v>0</v>
      </c>
      <c r="PWL68" s="3">
        <f t="shared" si="158"/>
        <v>0</v>
      </c>
      <c r="PWM68" s="3">
        <f t="shared" si="158"/>
        <v>0</v>
      </c>
      <c r="PWN68" s="3">
        <f t="shared" si="158"/>
        <v>0</v>
      </c>
      <c r="PWO68" s="3">
        <f t="shared" si="158"/>
        <v>0</v>
      </c>
      <c r="PWP68" s="3">
        <f t="shared" si="158"/>
        <v>0</v>
      </c>
      <c r="PWQ68" s="3">
        <f t="shared" si="158"/>
        <v>0</v>
      </c>
      <c r="PWR68" s="3">
        <f t="shared" si="158"/>
        <v>0</v>
      </c>
      <c r="PWS68" s="3">
        <f t="shared" si="158"/>
        <v>0</v>
      </c>
      <c r="PWT68" s="3">
        <f t="shared" si="158"/>
        <v>0</v>
      </c>
      <c r="PWU68" s="3">
        <f t="shared" si="158"/>
        <v>0</v>
      </c>
      <c r="PWV68" s="3">
        <f t="shared" ref="PWV68:PZG68" si="159">SUM(PWV60:PWV66)</f>
        <v>0</v>
      </c>
      <c r="PWW68" s="3">
        <f t="shared" si="159"/>
        <v>0</v>
      </c>
      <c r="PWX68" s="3">
        <f t="shared" si="159"/>
        <v>0</v>
      </c>
      <c r="PWY68" s="3">
        <f t="shared" si="159"/>
        <v>0</v>
      </c>
      <c r="PWZ68" s="3">
        <f t="shared" si="159"/>
        <v>0</v>
      </c>
      <c r="PXA68" s="3">
        <f t="shared" si="159"/>
        <v>0</v>
      </c>
      <c r="PXB68" s="3">
        <f t="shared" si="159"/>
        <v>0</v>
      </c>
      <c r="PXC68" s="3">
        <f t="shared" si="159"/>
        <v>0</v>
      </c>
      <c r="PXD68" s="3">
        <f t="shared" si="159"/>
        <v>0</v>
      </c>
      <c r="PXE68" s="3">
        <f t="shared" si="159"/>
        <v>0</v>
      </c>
      <c r="PXF68" s="3">
        <f t="shared" si="159"/>
        <v>0</v>
      </c>
      <c r="PXG68" s="3">
        <f t="shared" si="159"/>
        <v>0</v>
      </c>
      <c r="PXH68" s="3">
        <f t="shared" si="159"/>
        <v>0</v>
      </c>
      <c r="PXI68" s="3">
        <f t="shared" si="159"/>
        <v>0</v>
      </c>
      <c r="PXJ68" s="3">
        <f t="shared" si="159"/>
        <v>0</v>
      </c>
      <c r="PXK68" s="3">
        <f t="shared" si="159"/>
        <v>0</v>
      </c>
      <c r="PXL68" s="3">
        <f t="shared" si="159"/>
        <v>0</v>
      </c>
      <c r="PXM68" s="3">
        <f t="shared" si="159"/>
        <v>0</v>
      </c>
      <c r="PXN68" s="3">
        <f t="shared" si="159"/>
        <v>0</v>
      </c>
      <c r="PXO68" s="3">
        <f t="shared" si="159"/>
        <v>0</v>
      </c>
      <c r="PXP68" s="3">
        <f t="shared" si="159"/>
        <v>0</v>
      </c>
      <c r="PXQ68" s="3">
        <f t="shared" si="159"/>
        <v>0</v>
      </c>
      <c r="PXR68" s="3">
        <f t="shared" si="159"/>
        <v>0</v>
      </c>
      <c r="PXS68" s="3">
        <f t="shared" si="159"/>
        <v>0</v>
      </c>
      <c r="PXT68" s="3">
        <f t="shared" si="159"/>
        <v>0</v>
      </c>
      <c r="PXU68" s="3">
        <f t="shared" si="159"/>
        <v>0</v>
      </c>
      <c r="PXV68" s="3">
        <f t="shared" si="159"/>
        <v>0</v>
      </c>
      <c r="PXW68" s="3">
        <f t="shared" si="159"/>
        <v>0</v>
      </c>
      <c r="PXX68" s="3">
        <f t="shared" si="159"/>
        <v>0</v>
      </c>
      <c r="PXY68" s="3">
        <f t="shared" si="159"/>
        <v>0</v>
      </c>
      <c r="PXZ68" s="3">
        <f t="shared" si="159"/>
        <v>0</v>
      </c>
      <c r="PYA68" s="3">
        <f t="shared" si="159"/>
        <v>0</v>
      </c>
      <c r="PYB68" s="3">
        <f t="shared" si="159"/>
        <v>0</v>
      </c>
      <c r="PYC68" s="3">
        <f t="shared" si="159"/>
        <v>0</v>
      </c>
      <c r="PYD68" s="3">
        <f t="shared" si="159"/>
        <v>0</v>
      </c>
      <c r="PYE68" s="3">
        <f t="shared" si="159"/>
        <v>0</v>
      </c>
      <c r="PYF68" s="3">
        <f t="shared" si="159"/>
        <v>0</v>
      </c>
      <c r="PYG68" s="3">
        <f t="shared" si="159"/>
        <v>0</v>
      </c>
      <c r="PYH68" s="3">
        <f t="shared" si="159"/>
        <v>0</v>
      </c>
      <c r="PYI68" s="3">
        <f t="shared" si="159"/>
        <v>0</v>
      </c>
      <c r="PYJ68" s="3">
        <f t="shared" si="159"/>
        <v>0</v>
      </c>
      <c r="PYK68" s="3">
        <f t="shared" si="159"/>
        <v>0</v>
      </c>
      <c r="PYL68" s="3">
        <f t="shared" si="159"/>
        <v>0</v>
      </c>
      <c r="PYM68" s="3">
        <f t="shared" si="159"/>
        <v>0</v>
      </c>
      <c r="PYN68" s="3">
        <f t="shared" si="159"/>
        <v>0</v>
      </c>
      <c r="PYO68" s="3">
        <f t="shared" si="159"/>
        <v>0</v>
      </c>
      <c r="PYP68" s="3">
        <f t="shared" si="159"/>
        <v>0</v>
      </c>
      <c r="PYQ68" s="3">
        <f t="shared" si="159"/>
        <v>0</v>
      </c>
      <c r="PYR68" s="3">
        <f t="shared" si="159"/>
        <v>0</v>
      </c>
      <c r="PYS68" s="3">
        <f t="shared" si="159"/>
        <v>0</v>
      </c>
      <c r="PYT68" s="3">
        <f t="shared" si="159"/>
        <v>0</v>
      </c>
      <c r="PYU68" s="3">
        <f t="shared" si="159"/>
        <v>0</v>
      </c>
      <c r="PYV68" s="3">
        <f t="shared" si="159"/>
        <v>0</v>
      </c>
      <c r="PYW68" s="3">
        <f t="shared" si="159"/>
        <v>0</v>
      </c>
      <c r="PYX68" s="3">
        <f t="shared" si="159"/>
        <v>0</v>
      </c>
      <c r="PYY68" s="3">
        <f t="shared" si="159"/>
        <v>0</v>
      </c>
      <c r="PYZ68" s="3">
        <f t="shared" si="159"/>
        <v>0</v>
      </c>
      <c r="PZA68" s="3">
        <f t="shared" si="159"/>
        <v>0</v>
      </c>
      <c r="PZB68" s="3">
        <f t="shared" si="159"/>
        <v>0</v>
      </c>
      <c r="PZC68" s="3">
        <f t="shared" si="159"/>
        <v>0</v>
      </c>
      <c r="PZD68" s="3">
        <f t="shared" si="159"/>
        <v>0</v>
      </c>
      <c r="PZE68" s="3">
        <f t="shared" si="159"/>
        <v>0</v>
      </c>
      <c r="PZF68" s="3">
        <f t="shared" si="159"/>
        <v>0</v>
      </c>
      <c r="PZG68" s="3">
        <f t="shared" si="159"/>
        <v>0</v>
      </c>
      <c r="PZH68" s="3">
        <f t="shared" ref="PZH68:QBS68" si="160">SUM(PZH60:PZH66)</f>
        <v>0</v>
      </c>
      <c r="PZI68" s="3">
        <f t="shared" si="160"/>
        <v>0</v>
      </c>
      <c r="PZJ68" s="3">
        <f t="shared" si="160"/>
        <v>0</v>
      </c>
      <c r="PZK68" s="3">
        <f t="shared" si="160"/>
        <v>0</v>
      </c>
      <c r="PZL68" s="3">
        <f t="shared" si="160"/>
        <v>0</v>
      </c>
      <c r="PZM68" s="3">
        <f t="shared" si="160"/>
        <v>0</v>
      </c>
      <c r="PZN68" s="3">
        <f t="shared" si="160"/>
        <v>0</v>
      </c>
      <c r="PZO68" s="3">
        <f t="shared" si="160"/>
        <v>0</v>
      </c>
      <c r="PZP68" s="3">
        <f t="shared" si="160"/>
        <v>0</v>
      </c>
      <c r="PZQ68" s="3">
        <f t="shared" si="160"/>
        <v>0</v>
      </c>
      <c r="PZR68" s="3">
        <f t="shared" si="160"/>
        <v>0</v>
      </c>
      <c r="PZS68" s="3">
        <f t="shared" si="160"/>
        <v>0</v>
      </c>
      <c r="PZT68" s="3">
        <f t="shared" si="160"/>
        <v>0</v>
      </c>
      <c r="PZU68" s="3">
        <f t="shared" si="160"/>
        <v>0</v>
      </c>
      <c r="PZV68" s="3">
        <f t="shared" si="160"/>
        <v>0</v>
      </c>
      <c r="PZW68" s="3">
        <f t="shared" si="160"/>
        <v>0</v>
      </c>
      <c r="PZX68" s="3">
        <f t="shared" si="160"/>
        <v>0</v>
      </c>
      <c r="PZY68" s="3">
        <f t="shared" si="160"/>
        <v>0</v>
      </c>
      <c r="PZZ68" s="3">
        <f t="shared" si="160"/>
        <v>0</v>
      </c>
      <c r="QAA68" s="3">
        <f t="shared" si="160"/>
        <v>0</v>
      </c>
      <c r="QAB68" s="3">
        <f t="shared" si="160"/>
        <v>0</v>
      </c>
      <c r="QAC68" s="3">
        <f t="shared" si="160"/>
        <v>0</v>
      </c>
      <c r="QAD68" s="3">
        <f t="shared" si="160"/>
        <v>0</v>
      </c>
      <c r="QAE68" s="3">
        <f t="shared" si="160"/>
        <v>0</v>
      </c>
      <c r="QAF68" s="3">
        <f t="shared" si="160"/>
        <v>0</v>
      </c>
      <c r="QAG68" s="3">
        <f t="shared" si="160"/>
        <v>0</v>
      </c>
      <c r="QAH68" s="3">
        <f t="shared" si="160"/>
        <v>0</v>
      </c>
      <c r="QAI68" s="3">
        <f t="shared" si="160"/>
        <v>0</v>
      </c>
      <c r="QAJ68" s="3">
        <f t="shared" si="160"/>
        <v>0</v>
      </c>
      <c r="QAK68" s="3">
        <f t="shared" si="160"/>
        <v>0</v>
      </c>
      <c r="QAL68" s="3">
        <f t="shared" si="160"/>
        <v>0</v>
      </c>
      <c r="QAM68" s="3">
        <f t="shared" si="160"/>
        <v>0</v>
      </c>
      <c r="QAN68" s="3">
        <f t="shared" si="160"/>
        <v>0</v>
      </c>
      <c r="QAO68" s="3">
        <f t="shared" si="160"/>
        <v>0</v>
      </c>
      <c r="QAP68" s="3">
        <f t="shared" si="160"/>
        <v>0</v>
      </c>
      <c r="QAQ68" s="3">
        <f t="shared" si="160"/>
        <v>0</v>
      </c>
      <c r="QAR68" s="3">
        <f t="shared" si="160"/>
        <v>0</v>
      </c>
      <c r="QAS68" s="3">
        <f t="shared" si="160"/>
        <v>0</v>
      </c>
      <c r="QAT68" s="3">
        <f t="shared" si="160"/>
        <v>0</v>
      </c>
      <c r="QAU68" s="3">
        <f t="shared" si="160"/>
        <v>0</v>
      </c>
      <c r="QAV68" s="3">
        <f t="shared" si="160"/>
        <v>0</v>
      </c>
      <c r="QAW68" s="3">
        <f t="shared" si="160"/>
        <v>0</v>
      </c>
      <c r="QAX68" s="3">
        <f t="shared" si="160"/>
        <v>0</v>
      </c>
      <c r="QAY68" s="3">
        <f t="shared" si="160"/>
        <v>0</v>
      </c>
      <c r="QAZ68" s="3">
        <f t="shared" si="160"/>
        <v>0</v>
      </c>
      <c r="QBA68" s="3">
        <f t="shared" si="160"/>
        <v>0</v>
      </c>
      <c r="QBB68" s="3">
        <f t="shared" si="160"/>
        <v>0</v>
      </c>
      <c r="QBC68" s="3">
        <f t="shared" si="160"/>
        <v>0</v>
      </c>
      <c r="QBD68" s="3">
        <f t="shared" si="160"/>
        <v>0</v>
      </c>
      <c r="QBE68" s="3">
        <f t="shared" si="160"/>
        <v>0</v>
      </c>
      <c r="QBF68" s="3">
        <f t="shared" si="160"/>
        <v>0</v>
      </c>
      <c r="QBG68" s="3">
        <f t="shared" si="160"/>
        <v>0</v>
      </c>
      <c r="QBH68" s="3">
        <f t="shared" si="160"/>
        <v>0</v>
      </c>
      <c r="QBI68" s="3">
        <f t="shared" si="160"/>
        <v>0</v>
      </c>
      <c r="QBJ68" s="3">
        <f t="shared" si="160"/>
        <v>0</v>
      </c>
      <c r="QBK68" s="3">
        <f t="shared" si="160"/>
        <v>0</v>
      </c>
      <c r="QBL68" s="3">
        <f t="shared" si="160"/>
        <v>0</v>
      </c>
      <c r="QBM68" s="3">
        <f t="shared" si="160"/>
        <v>0</v>
      </c>
      <c r="QBN68" s="3">
        <f t="shared" si="160"/>
        <v>0</v>
      </c>
      <c r="QBO68" s="3">
        <f t="shared" si="160"/>
        <v>0</v>
      </c>
      <c r="QBP68" s="3">
        <f t="shared" si="160"/>
        <v>0</v>
      </c>
      <c r="QBQ68" s="3">
        <f t="shared" si="160"/>
        <v>0</v>
      </c>
      <c r="QBR68" s="3">
        <f t="shared" si="160"/>
        <v>0</v>
      </c>
      <c r="QBS68" s="3">
        <f t="shared" si="160"/>
        <v>0</v>
      </c>
      <c r="QBT68" s="3">
        <f t="shared" ref="QBT68:QEE68" si="161">SUM(QBT60:QBT66)</f>
        <v>0</v>
      </c>
      <c r="QBU68" s="3">
        <f t="shared" si="161"/>
        <v>0</v>
      </c>
      <c r="QBV68" s="3">
        <f t="shared" si="161"/>
        <v>0</v>
      </c>
      <c r="QBW68" s="3">
        <f t="shared" si="161"/>
        <v>0</v>
      </c>
      <c r="QBX68" s="3">
        <f t="shared" si="161"/>
        <v>0</v>
      </c>
      <c r="QBY68" s="3">
        <f t="shared" si="161"/>
        <v>0</v>
      </c>
      <c r="QBZ68" s="3">
        <f t="shared" si="161"/>
        <v>0</v>
      </c>
      <c r="QCA68" s="3">
        <f t="shared" si="161"/>
        <v>0</v>
      </c>
      <c r="QCB68" s="3">
        <f t="shared" si="161"/>
        <v>0</v>
      </c>
      <c r="QCC68" s="3">
        <f t="shared" si="161"/>
        <v>0</v>
      </c>
      <c r="QCD68" s="3">
        <f t="shared" si="161"/>
        <v>0</v>
      </c>
      <c r="QCE68" s="3">
        <f t="shared" si="161"/>
        <v>0</v>
      </c>
      <c r="QCF68" s="3">
        <f t="shared" si="161"/>
        <v>0</v>
      </c>
      <c r="QCG68" s="3">
        <f t="shared" si="161"/>
        <v>0</v>
      </c>
      <c r="QCH68" s="3">
        <f t="shared" si="161"/>
        <v>0</v>
      </c>
      <c r="QCI68" s="3">
        <f t="shared" si="161"/>
        <v>0</v>
      </c>
      <c r="QCJ68" s="3">
        <f t="shared" si="161"/>
        <v>0</v>
      </c>
      <c r="QCK68" s="3">
        <f t="shared" si="161"/>
        <v>0</v>
      </c>
      <c r="QCL68" s="3">
        <f t="shared" si="161"/>
        <v>0</v>
      </c>
      <c r="QCM68" s="3">
        <f t="shared" si="161"/>
        <v>0</v>
      </c>
      <c r="QCN68" s="3">
        <f t="shared" si="161"/>
        <v>0</v>
      </c>
      <c r="QCO68" s="3">
        <f t="shared" si="161"/>
        <v>0</v>
      </c>
      <c r="QCP68" s="3">
        <f t="shared" si="161"/>
        <v>0</v>
      </c>
      <c r="QCQ68" s="3">
        <f t="shared" si="161"/>
        <v>0</v>
      </c>
      <c r="QCR68" s="3">
        <f t="shared" si="161"/>
        <v>0</v>
      </c>
      <c r="QCS68" s="3">
        <f t="shared" si="161"/>
        <v>0</v>
      </c>
      <c r="QCT68" s="3">
        <f t="shared" si="161"/>
        <v>0</v>
      </c>
      <c r="QCU68" s="3">
        <f t="shared" si="161"/>
        <v>0</v>
      </c>
      <c r="QCV68" s="3">
        <f t="shared" si="161"/>
        <v>0</v>
      </c>
      <c r="QCW68" s="3">
        <f t="shared" si="161"/>
        <v>0</v>
      </c>
      <c r="QCX68" s="3">
        <f t="shared" si="161"/>
        <v>0</v>
      </c>
      <c r="QCY68" s="3">
        <f t="shared" si="161"/>
        <v>0</v>
      </c>
      <c r="QCZ68" s="3">
        <f t="shared" si="161"/>
        <v>0</v>
      </c>
      <c r="QDA68" s="3">
        <f t="shared" si="161"/>
        <v>0</v>
      </c>
      <c r="QDB68" s="3">
        <f t="shared" si="161"/>
        <v>0</v>
      </c>
      <c r="QDC68" s="3">
        <f t="shared" si="161"/>
        <v>0</v>
      </c>
      <c r="QDD68" s="3">
        <f t="shared" si="161"/>
        <v>0</v>
      </c>
      <c r="QDE68" s="3">
        <f t="shared" si="161"/>
        <v>0</v>
      </c>
      <c r="QDF68" s="3">
        <f t="shared" si="161"/>
        <v>0</v>
      </c>
      <c r="QDG68" s="3">
        <f t="shared" si="161"/>
        <v>0</v>
      </c>
      <c r="QDH68" s="3">
        <f t="shared" si="161"/>
        <v>0</v>
      </c>
      <c r="QDI68" s="3">
        <f t="shared" si="161"/>
        <v>0</v>
      </c>
      <c r="QDJ68" s="3">
        <f t="shared" si="161"/>
        <v>0</v>
      </c>
      <c r="QDK68" s="3">
        <f t="shared" si="161"/>
        <v>0</v>
      </c>
      <c r="QDL68" s="3">
        <f t="shared" si="161"/>
        <v>0</v>
      </c>
      <c r="QDM68" s="3">
        <f t="shared" si="161"/>
        <v>0</v>
      </c>
      <c r="QDN68" s="3">
        <f t="shared" si="161"/>
        <v>0</v>
      </c>
      <c r="QDO68" s="3">
        <f t="shared" si="161"/>
        <v>0</v>
      </c>
      <c r="QDP68" s="3">
        <f t="shared" si="161"/>
        <v>0</v>
      </c>
      <c r="QDQ68" s="3">
        <f t="shared" si="161"/>
        <v>0</v>
      </c>
      <c r="QDR68" s="3">
        <f t="shared" si="161"/>
        <v>0</v>
      </c>
      <c r="QDS68" s="3">
        <f t="shared" si="161"/>
        <v>0</v>
      </c>
      <c r="QDT68" s="3">
        <f t="shared" si="161"/>
        <v>0</v>
      </c>
      <c r="QDU68" s="3">
        <f t="shared" si="161"/>
        <v>0</v>
      </c>
      <c r="QDV68" s="3">
        <f t="shared" si="161"/>
        <v>0</v>
      </c>
      <c r="QDW68" s="3">
        <f t="shared" si="161"/>
        <v>0</v>
      </c>
      <c r="QDX68" s="3">
        <f t="shared" si="161"/>
        <v>0</v>
      </c>
      <c r="QDY68" s="3">
        <f t="shared" si="161"/>
        <v>0</v>
      </c>
      <c r="QDZ68" s="3">
        <f t="shared" si="161"/>
        <v>0</v>
      </c>
      <c r="QEA68" s="3">
        <f t="shared" si="161"/>
        <v>0</v>
      </c>
      <c r="QEB68" s="3">
        <f t="shared" si="161"/>
        <v>0</v>
      </c>
      <c r="QEC68" s="3">
        <f t="shared" si="161"/>
        <v>0</v>
      </c>
      <c r="QED68" s="3">
        <f t="shared" si="161"/>
        <v>0</v>
      </c>
      <c r="QEE68" s="3">
        <f t="shared" si="161"/>
        <v>0</v>
      </c>
      <c r="QEF68" s="3">
        <f t="shared" ref="QEF68:QGQ68" si="162">SUM(QEF60:QEF66)</f>
        <v>0</v>
      </c>
      <c r="QEG68" s="3">
        <f t="shared" si="162"/>
        <v>0</v>
      </c>
      <c r="QEH68" s="3">
        <f t="shared" si="162"/>
        <v>0</v>
      </c>
      <c r="QEI68" s="3">
        <f t="shared" si="162"/>
        <v>0</v>
      </c>
      <c r="QEJ68" s="3">
        <f t="shared" si="162"/>
        <v>0</v>
      </c>
      <c r="QEK68" s="3">
        <f t="shared" si="162"/>
        <v>0</v>
      </c>
      <c r="QEL68" s="3">
        <f t="shared" si="162"/>
        <v>0</v>
      </c>
      <c r="QEM68" s="3">
        <f t="shared" si="162"/>
        <v>0</v>
      </c>
      <c r="QEN68" s="3">
        <f t="shared" si="162"/>
        <v>0</v>
      </c>
      <c r="QEO68" s="3">
        <f t="shared" si="162"/>
        <v>0</v>
      </c>
      <c r="QEP68" s="3">
        <f t="shared" si="162"/>
        <v>0</v>
      </c>
      <c r="QEQ68" s="3">
        <f t="shared" si="162"/>
        <v>0</v>
      </c>
      <c r="QER68" s="3">
        <f t="shared" si="162"/>
        <v>0</v>
      </c>
      <c r="QES68" s="3">
        <f t="shared" si="162"/>
        <v>0</v>
      </c>
      <c r="QET68" s="3">
        <f t="shared" si="162"/>
        <v>0</v>
      </c>
      <c r="QEU68" s="3">
        <f t="shared" si="162"/>
        <v>0</v>
      </c>
      <c r="QEV68" s="3">
        <f t="shared" si="162"/>
        <v>0</v>
      </c>
      <c r="QEW68" s="3">
        <f t="shared" si="162"/>
        <v>0</v>
      </c>
      <c r="QEX68" s="3">
        <f t="shared" si="162"/>
        <v>0</v>
      </c>
      <c r="QEY68" s="3">
        <f t="shared" si="162"/>
        <v>0</v>
      </c>
      <c r="QEZ68" s="3">
        <f t="shared" si="162"/>
        <v>0</v>
      </c>
      <c r="QFA68" s="3">
        <f t="shared" si="162"/>
        <v>0</v>
      </c>
      <c r="QFB68" s="3">
        <f t="shared" si="162"/>
        <v>0</v>
      </c>
      <c r="QFC68" s="3">
        <f t="shared" si="162"/>
        <v>0</v>
      </c>
      <c r="QFD68" s="3">
        <f t="shared" si="162"/>
        <v>0</v>
      </c>
      <c r="QFE68" s="3">
        <f t="shared" si="162"/>
        <v>0</v>
      </c>
      <c r="QFF68" s="3">
        <f t="shared" si="162"/>
        <v>0</v>
      </c>
      <c r="QFG68" s="3">
        <f t="shared" si="162"/>
        <v>0</v>
      </c>
      <c r="QFH68" s="3">
        <f t="shared" si="162"/>
        <v>0</v>
      </c>
      <c r="QFI68" s="3">
        <f t="shared" si="162"/>
        <v>0</v>
      </c>
      <c r="QFJ68" s="3">
        <f t="shared" si="162"/>
        <v>0</v>
      </c>
      <c r="QFK68" s="3">
        <f t="shared" si="162"/>
        <v>0</v>
      </c>
      <c r="QFL68" s="3">
        <f t="shared" si="162"/>
        <v>0</v>
      </c>
      <c r="QFM68" s="3">
        <f t="shared" si="162"/>
        <v>0</v>
      </c>
      <c r="QFN68" s="3">
        <f t="shared" si="162"/>
        <v>0</v>
      </c>
      <c r="QFO68" s="3">
        <f t="shared" si="162"/>
        <v>0</v>
      </c>
      <c r="QFP68" s="3">
        <f t="shared" si="162"/>
        <v>0</v>
      </c>
      <c r="QFQ68" s="3">
        <f t="shared" si="162"/>
        <v>0</v>
      </c>
      <c r="QFR68" s="3">
        <f t="shared" si="162"/>
        <v>0</v>
      </c>
      <c r="QFS68" s="3">
        <f t="shared" si="162"/>
        <v>0</v>
      </c>
      <c r="QFT68" s="3">
        <f t="shared" si="162"/>
        <v>0</v>
      </c>
      <c r="QFU68" s="3">
        <f t="shared" si="162"/>
        <v>0</v>
      </c>
      <c r="QFV68" s="3">
        <f t="shared" si="162"/>
        <v>0</v>
      </c>
      <c r="QFW68" s="3">
        <f t="shared" si="162"/>
        <v>0</v>
      </c>
      <c r="QFX68" s="3">
        <f t="shared" si="162"/>
        <v>0</v>
      </c>
      <c r="QFY68" s="3">
        <f t="shared" si="162"/>
        <v>0</v>
      </c>
      <c r="QFZ68" s="3">
        <f t="shared" si="162"/>
        <v>0</v>
      </c>
      <c r="QGA68" s="3">
        <f t="shared" si="162"/>
        <v>0</v>
      </c>
      <c r="QGB68" s="3">
        <f t="shared" si="162"/>
        <v>0</v>
      </c>
      <c r="QGC68" s="3">
        <f t="shared" si="162"/>
        <v>0</v>
      </c>
      <c r="QGD68" s="3">
        <f t="shared" si="162"/>
        <v>0</v>
      </c>
      <c r="QGE68" s="3">
        <f t="shared" si="162"/>
        <v>0</v>
      </c>
      <c r="QGF68" s="3">
        <f t="shared" si="162"/>
        <v>0</v>
      </c>
      <c r="QGG68" s="3">
        <f t="shared" si="162"/>
        <v>0</v>
      </c>
      <c r="QGH68" s="3">
        <f t="shared" si="162"/>
        <v>0</v>
      </c>
      <c r="QGI68" s="3">
        <f t="shared" si="162"/>
        <v>0</v>
      </c>
      <c r="QGJ68" s="3">
        <f t="shared" si="162"/>
        <v>0</v>
      </c>
      <c r="QGK68" s="3">
        <f t="shared" si="162"/>
        <v>0</v>
      </c>
      <c r="QGL68" s="3">
        <f t="shared" si="162"/>
        <v>0</v>
      </c>
      <c r="QGM68" s="3">
        <f t="shared" si="162"/>
        <v>0</v>
      </c>
      <c r="QGN68" s="3">
        <f t="shared" si="162"/>
        <v>0</v>
      </c>
      <c r="QGO68" s="3">
        <f t="shared" si="162"/>
        <v>0</v>
      </c>
      <c r="QGP68" s="3">
        <f t="shared" si="162"/>
        <v>0</v>
      </c>
      <c r="QGQ68" s="3">
        <f t="shared" si="162"/>
        <v>0</v>
      </c>
      <c r="QGR68" s="3">
        <f t="shared" ref="QGR68:QJC68" si="163">SUM(QGR60:QGR66)</f>
        <v>0</v>
      </c>
      <c r="QGS68" s="3">
        <f t="shared" si="163"/>
        <v>0</v>
      </c>
      <c r="QGT68" s="3">
        <f t="shared" si="163"/>
        <v>0</v>
      </c>
      <c r="QGU68" s="3">
        <f t="shared" si="163"/>
        <v>0</v>
      </c>
      <c r="QGV68" s="3">
        <f t="shared" si="163"/>
        <v>0</v>
      </c>
      <c r="QGW68" s="3">
        <f t="shared" si="163"/>
        <v>0</v>
      </c>
      <c r="QGX68" s="3">
        <f t="shared" si="163"/>
        <v>0</v>
      </c>
      <c r="QGY68" s="3">
        <f t="shared" si="163"/>
        <v>0</v>
      </c>
      <c r="QGZ68" s="3">
        <f t="shared" si="163"/>
        <v>0</v>
      </c>
      <c r="QHA68" s="3">
        <f t="shared" si="163"/>
        <v>0</v>
      </c>
      <c r="QHB68" s="3">
        <f t="shared" si="163"/>
        <v>0</v>
      </c>
      <c r="QHC68" s="3">
        <f t="shared" si="163"/>
        <v>0</v>
      </c>
      <c r="QHD68" s="3">
        <f t="shared" si="163"/>
        <v>0</v>
      </c>
      <c r="QHE68" s="3">
        <f t="shared" si="163"/>
        <v>0</v>
      </c>
      <c r="QHF68" s="3">
        <f t="shared" si="163"/>
        <v>0</v>
      </c>
      <c r="QHG68" s="3">
        <f t="shared" si="163"/>
        <v>0</v>
      </c>
      <c r="QHH68" s="3">
        <f t="shared" si="163"/>
        <v>0</v>
      </c>
      <c r="QHI68" s="3">
        <f t="shared" si="163"/>
        <v>0</v>
      </c>
      <c r="QHJ68" s="3">
        <f t="shared" si="163"/>
        <v>0</v>
      </c>
      <c r="QHK68" s="3">
        <f t="shared" si="163"/>
        <v>0</v>
      </c>
      <c r="QHL68" s="3">
        <f t="shared" si="163"/>
        <v>0</v>
      </c>
      <c r="QHM68" s="3">
        <f t="shared" si="163"/>
        <v>0</v>
      </c>
      <c r="QHN68" s="3">
        <f t="shared" si="163"/>
        <v>0</v>
      </c>
      <c r="QHO68" s="3">
        <f t="shared" si="163"/>
        <v>0</v>
      </c>
      <c r="QHP68" s="3">
        <f t="shared" si="163"/>
        <v>0</v>
      </c>
      <c r="QHQ68" s="3">
        <f t="shared" si="163"/>
        <v>0</v>
      </c>
      <c r="QHR68" s="3">
        <f t="shared" si="163"/>
        <v>0</v>
      </c>
      <c r="QHS68" s="3">
        <f t="shared" si="163"/>
        <v>0</v>
      </c>
      <c r="QHT68" s="3">
        <f t="shared" si="163"/>
        <v>0</v>
      </c>
      <c r="QHU68" s="3">
        <f t="shared" si="163"/>
        <v>0</v>
      </c>
      <c r="QHV68" s="3">
        <f t="shared" si="163"/>
        <v>0</v>
      </c>
      <c r="QHW68" s="3">
        <f t="shared" si="163"/>
        <v>0</v>
      </c>
      <c r="QHX68" s="3">
        <f t="shared" si="163"/>
        <v>0</v>
      </c>
      <c r="QHY68" s="3">
        <f t="shared" si="163"/>
        <v>0</v>
      </c>
      <c r="QHZ68" s="3">
        <f t="shared" si="163"/>
        <v>0</v>
      </c>
      <c r="QIA68" s="3">
        <f t="shared" si="163"/>
        <v>0</v>
      </c>
      <c r="QIB68" s="3">
        <f t="shared" si="163"/>
        <v>0</v>
      </c>
      <c r="QIC68" s="3">
        <f t="shared" si="163"/>
        <v>0</v>
      </c>
      <c r="QID68" s="3">
        <f t="shared" si="163"/>
        <v>0</v>
      </c>
      <c r="QIE68" s="3">
        <f t="shared" si="163"/>
        <v>0</v>
      </c>
      <c r="QIF68" s="3">
        <f t="shared" si="163"/>
        <v>0</v>
      </c>
      <c r="QIG68" s="3">
        <f t="shared" si="163"/>
        <v>0</v>
      </c>
      <c r="QIH68" s="3">
        <f t="shared" si="163"/>
        <v>0</v>
      </c>
      <c r="QII68" s="3">
        <f t="shared" si="163"/>
        <v>0</v>
      </c>
      <c r="QIJ68" s="3">
        <f t="shared" si="163"/>
        <v>0</v>
      </c>
      <c r="QIK68" s="3">
        <f t="shared" si="163"/>
        <v>0</v>
      </c>
      <c r="QIL68" s="3">
        <f t="shared" si="163"/>
        <v>0</v>
      </c>
      <c r="QIM68" s="3">
        <f t="shared" si="163"/>
        <v>0</v>
      </c>
      <c r="QIN68" s="3">
        <f t="shared" si="163"/>
        <v>0</v>
      </c>
      <c r="QIO68" s="3">
        <f t="shared" si="163"/>
        <v>0</v>
      </c>
      <c r="QIP68" s="3">
        <f t="shared" si="163"/>
        <v>0</v>
      </c>
      <c r="QIQ68" s="3">
        <f t="shared" si="163"/>
        <v>0</v>
      </c>
      <c r="QIR68" s="3">
        <f t="shared" si="163"/>
        <v>0</v>
      </c>
      <c r="QIS68" s="3">
        <f t="shared" si="163"/>
        <v>0</v>
      </c>
      <c r="QIT68" s="3">
        <f t="shared" si="163"/>
        <v>0</v>
      </c>
      <c r="QIU68" s="3">
        <f t="shared" si="163"/>
        <v>0</v>
      </c>
      <c r="QIV68" s="3">
        <f t="shared" si="163"/>
        <v>0</v>
      </c>
      <c r="QIW68" s="3">
        <f t="shared" si="163"/>
        <v>0</v>
      </c>
      <c r="QIX68" s="3">
        <f t="shared" si="163"/>
        <v>0</v>
      </c>
      <c r="QIY68" s="3">
        <f t="shared" si="163"/>
        <v>0</v>
      </c>
      <c r="QIZ68" s="3">
        <f t="shared" si="163"/>
        <v>0</v>
      </c>
      <c r="QJA68" s="3">
        <f t="shared" si="163"/>
        <v>0</v>
      </c>
      <c r="QJB68" s="3">
        <f t="shared" si="163"/>
        <v>0</v>
      </c>
      <c r="QJC68" s="3">
        <f t="shared" si="163"/>
        <v>0</v>
      </c>
      <c r="QJD68" s="3">
        <f t="shared" ref="QJD68:QLO68" si="164">SUM(QJD60:QJD66)</f>
        <v>0</v>
      </c>
      <c r="QJE68" s="3">
        <f t="shared" si="164"/>
        <v>0</v>
      </c>
      <c r="QJF68" s="3">
        <f t="shared" si="164"/>
        <v>0</v>
      </c>
      <c r="QJG68" s="3">
        <f t="shared" si="164"/>
        <v>0</v>
      </c>
      <c r="QJH68" s="3">
        <f t="shared" si="164"/>
        <v>0</v>
      </c>
      <c r="QJI68" s="3">
        <f t="shared" si="164"/>
        <v>0</v>
      </c>
      <c r="QJJ68" s="3">
        <f t="shared" si="164"/>
        <v>0</v>
      </c>
      <c r="QJK68" s="3">
        <f t="shared" si="164"/>
        <v>0</v>
      </c>
      <c r="QJL68" s="3">
        <f t="shared" si="164"/>
        <v>0</v>
      </c>
      <c r="QJM68" s="3">
        <f t="shared" si="164"/>
        <v>0</v>
      </c>
      <c r="QJN68" s="3">
        <f t="shared" si="164"/>
        <v>0</v>
      </c>
      <c r="QJO68" s="3">
        <f t="shared" si="164"/>
        <v>0</v>
      </c>
      <c r="QJP68" s="3">
        <f t="shared" si="164"/>
        <v>0</v>
      </c>
      <c r="QJQ68" s="3">
        <f t="shared" si="164"/>
        <v>0</v>
      </c>
      <c r="QJR68" s="3">
        <f t="shared" si="164"/>
        <v>0</v>
      </c>
      <c r="QJS68" s="3">
        <f t="shared" si="164"/>
        <v>0</v>
      </c>
      <c r="QJT68" s="3">
        <f t="shared" si="164"/>
        <v>0</v>
      </c>
      <c r="QJU68" s="3">
        <f t="shared" si="164"/>
        <v>0</v>
      </c>
      <c r="QJV68" s="3">
        <f t="shared" si="164"/>
        <v>0</v>
      </c>
      <c r="QJW68" s="3">
        <f t="shared" si="164"/>
        <v>0</v>
      </c>
      <c r="QJX68" s="3">
        <f t="shared" si="164"/>
        <v>0</v>
      </c>
      <c r="QJY68" s="3">
        <f t="shared" si="164"/>
        <v>0</v>
      </c>
      <c r="QJZ68" s="3">
        <f t="shared" si="164"/>
        <v>0</v>
      </c>
      <c r="QKA68" s="3">
        <f t="shared" si="164"/>
        <v>0</v>
      </c>
      <c r="QKB68" s="3">
        <f t="shared" si="164"/>
        <v>0</v>
      </c>
      <c r="QKC68" s="3">
        <f t="shared" si="164"/>
        <v>0</v>
      </c>
      <c r="QKD68" s="3">
        <f t="shared" si="164"/>
        <v>0</v>
      </c>
      <c r="QKE68" s="3">
        <f t="shared" si="164"/>
        <v>0</v>
      </c>
      <c r="QKF68" s="3">
        <f t="shared" si="164"/>
        <v>0</v>
      </c>
      <c r="QKG68" s="3">
        <f t="shared" si="164"/>
        <v>0</v>
      </c>
      <c r="QKH68" s="3">
        <f t="shared" si="164"/>
        <v>0</v>
      </c>
      <c r="QKI68" s="3">
        <f t="shared" si="164"/>
        <v>0</v>
      </c>
      <c r="QKJ68" s="3">
        <f t="shared" si="164"/>
        <v>0</v>
      </c>
      <c r="QKK68" s="3">
        <f t="shared" si="164"/>
        <v>0</v>
      </c>
      <c r="QKL68" s="3">
        <f t="shared" si="164"/>
        <v>0</v>
      </c>
      <c r="QKM68" s="3">
        <f t="shared" si="164"/>
        <v>0</v>
      </c>
      <c r="QKN68" s="3">
        <f t="shared" si="164"/>
        <v>0</v>
      </c>
      <c r="QKO68" s="3">
        <f t="shared" si="164"/>
        <v>0</v>
      </c>
      <c r="QKP68" s="3">
        <f t="shared" si="164"/>
        <v>0</v>
      </c>
      <c r="QKQ68" s="3">
        <f t="shared" si="164"/>
        <v>0</v>
      </c>
      <c r="QKR68" s="3">
        <f t="shared" si="164"/>
        <v>0</v>
      </c>
      <c r="QKS68" s="3">
        <f t="shared" si="164"/>
        <v>0</v>
      </c>
      <c r="QKT68" s="3">
        <f t="shared" si="164"/>
        <v>0</v>
      </c>
      <c r="QKU68" s="3">
        <f t="shared" si="164"/>
        <v>0</v>
      </c>
      <c r="QKV68" s="3">
        <f t="shared" si="164"/>
        <v>0</v>
      </c>
      <c r="QKW68" s="3">
        <f t="shared" si="164"/>
        <v>0</v>
      </c>
      <c r="QKX68" s="3">
        <f t="shared" si="164"/>
        <v>0</v>
      </c>
      <c r="QKY68" s="3">
        <f t="shared" si="164"/>
        <v>0</v>
      </c>
      <c r="QKZ68" s="3">
        <f t="shared" si="164"/>
        <v>0</v>
      </c>
      <c r="QLA68" s="3">
        <f t="shared" si="164"/>
        <v>0</v>
      </c>
      <c r="QLB68" s="3">
        <f t="shared" si="164"/>
        <v>0</v>
      </c>
      <c r="QLC68" s="3">
        <f t="shared" si="164"/>
        <v>0</v>
      </c>
      <c r="QLD68" s="3">
        <f t="shared" si="164"/>
        <v>0</v>
      </c>
      <c r="QLE68" s="3">
        <f t="shared" si="164"/>
        <v>0</v>
      </c>
      <c r="QLF68" s="3">
        <f t="shared" si="164"/>
        <v>0</v>
      </c>
      <c r="QLG68" s="3">
        <f t="shared" si="164"/>
        <v>0</v>
      </c>
      <c r="QLH68" s="3">
        <f t="shared" si="164"/>
        <v>0</v>
      </c>
      <c r="QLI68" s="3">
        <f t="shared" si="164"/>
        <v>0</v>
      </c>
      <c r="QLJ68" s="3">
        <f t="shared" si="164"/>
        <v>0</v>
      </c>
      <c r="QLK68" s="3">
        <f t="shared" si="164"/>
        <v>0</v>
      </c>
      <c r="QLL68" s="3">
        <f t="shared" si="164"/>
        <v>0</v>
      </c>
      <c r="QLM68" s="3">
        <f t="shared" si="164"/>
        <v>0</v>
      </c>
      <c r="QLN68" s="3">
        <f t="shared" si="164"/>
        <v>0</v>
      </c>
      <c r="QLO68" s="3">
        <f t="shared" si="164"/>
        <v>0</v>
      </c>
      <c r="QLP68" s="3">
        <f t="shared" ref="QLP68:QOA68" si="165">SUM(QLP60:QLP66)</f>
        <v>0</v>
      </c>
      <c r="QLQ68" s="3">
        <f t="shared" si="165"/>
        <v>0</v>
      </c>
      <c r="QLR68" s="3">
        <f t="shared" si="165"/>
        <v>0</v>
      </c>
      <c r="QLS68" s="3">
        <f t="shared" si="165"/>
        <v>0</v>
      </c>
      <c r="QLT68" s="3">
        <f t="shared" si="165"/>
        <v>0</v>
      </c>
      <c r="QLU68" s="3">
        <f t="shared" si="165"/>
        <v>0</v>
      </c>
      <c r="QLV68" s="3">
        <f t="shared" si="165"/>
        <v>0</v>
      </c>
      <c r="QLW68" s="3">
        <f t="shared" si="165"/>
        <v>0</v>
      </c>
      <c r="QLX68" s="3">
        <f t="shared" si="165"/>
        <v>0</v>
      </c>
      <c r="QLY68" s="3">
        <f t="shared" si="165"/>
        <v>0</v>
      </c>
      <c r="QLZ68" s="3">
        <f t="shared" si="165"/>
        <v>0</v>
      </c>
      <c r="QMA68" s="3">
        <f t="shared" si="165"/>
        <v>0</v>
      </c>
      <c r="QMB68" s="3">
        <f t="shared" si="165"/>
        <v>0</v>
      </c>
      <c r="QMC68" s="3">
        <f t="shared" si="165"/>
        <v>0</v>
      </c>
      <c r="QMD68" s="3">
        <f t="shared" si="165"/>
        <v>0</v>
      </c>
      <c r="QME68" s="3">
        <f t="shared" si="165"/>
        <v>0</v>
      </c>
      <c r="QMF68" s="3">
        <f t="shared" si="165"/>
        <v>0</v>
      </c>
      <c r="QMG68" s="3">
        <f t="shared" si="165"/>
        <v>0</v>
      </c>
      <c r="QMH68" s="3">
        <f t="shared" si="165"/>
        <v>0</v>
      </c>
      <c r="QMI68" s="3">
        <f t="shared" si="165"/>
        <v>0</v>
      </c>
      <c r="QMJ68" s="3">
        <f t="shared" si="165"/>
        <v>0</v>
      </c>
      <c r="QMK68" s="3">
        <f t="shared" si="165"/>
        <v>0</v>
      </c>
      <c r="QML68" s="3">
        <f t="shared" si="165"/>
        <v>0</v>
      </c>
      <c r="QMM68" s="3">
        <f t="shared" si="165"/>
        <v>0</v>
      </c>
      <c r="QMN68" s="3">
        <f t="shared" si="165"/>
        <v>0</v>
      </c>
      <c r="QMO68" s="3">
        <f t="shared" si="165"/>
        <v>0</v>
      </c>
      <c r="QMP68" s="3">
        <f t="shared" si="165"/>
        <v>0</v>
      </c>
      <c r="QMQ68" s="3">
        <f t="shared" si="165"/>
        <v>0</v>
      </c>
      <c r="QMR68" s="3">
        <f t="shared" si="165"/>
        <v>0</v>
      </c>
      <c r="QMS68" s="3">
        <f t="shared" si="165"/>
        <v>0</v>
      </c>
      <c r="QMT68" s="3">
        <f t="shared" si="165"/>
        <v>0</v>
      </c>
      <c r="QMU68" s="3">
        <f t="shared" si="165"/>
        <v>0</v>
      </c>
      <c r="QMV68" s="3">
        <f t="shared" si="165"/>
        <v>0</v>
      </c>
      <c r="QMW68" s="3">
        <f t="shared" si="165"/>
        <v>0</v>
      </c>
      <c r="QMX68" s="3">
        <f t="shared" si="165"/>
        <v>0</v>
      </c>
      <c r="QMY68" s="3">
        <f t="shared" si="165"/>
        <v>0</v>
      </c>
      <c r="QMZ68" s="3">
        <f t="shared" si="165"/>
        <v>0</v>
      </c>
      <c r="QNA68" s="3">
        <f t="shared" si="165"/>
        <v>0</v>
      </c>
      <c r="QNB68" s="3">
        <f t="shared" si="165"/>
        <v>0</v>
      </c>
      <c r="QNC68" s="3">
        <f t="shared" si="165"/>
        <v>0</v>
      </c>
      <c r="QND68" s="3">
        <f t="shared" si="165"/>
        <v>0</v>
      </c>
      <c r="QNE68" s="3">
        <f t="shared" si="165"/>
        <v>0</v>
      </c>
      <c r="QNF68" s="3">
        <f t="shared" si="165"/>
        <v>0</v>
      </c>
      <c r="QNG68" s="3">
        <f t="shared" si="165"/>
        <v>0</v>
      </c>
      <c r="QNH68" s="3">
        <f t="shared" si="165"/>
        <v>0</v>
      </c>
      <c r="QNI68" s="3">
        <f t="shared" si="165"/>
        <v>0</v>
      </c>
      <c r="QNJ68" s="3">
        <f t="shared" si="165"/>
        <v>0</v>
      </c>
      <c r="QNK68" s="3">
        <f t="shared" si="165"/>
        <v>0</v>
      </c>
      <c r="QNL68" s="3">
        <f t="shared" si="165"/>
        <v>0</v>
      </c>
      <c r="QNM68" s="3">
        <f t="shared" si="165"/>
        <v>0</v>
      </c>
      <c r="QNN68" s="3">
        <f t="shared" si="165"/>
        <v>0</v>
      </c>
      <c r="QNO68" s="3">
        <f t="shared" si="165"/>
        <v>0</v>
      </c>
      <c r="QNP68" s="3">
        <f t="shared" si="165"/>
        <v>0</v>
      </c>
      <c r="QNQ68" s="3">
        <f t="shared" si="165"/>
        <v>0</v>
      </c>
      <c r="QNR68" s="3">
        <f t="shared" si="165"/>
        <v>0</v>
      </c>
      <c r="QNS68" s="3">
        <f t="shared" si="165"/>
        <v>0</v>
      </c>
      <c r="QNT68" s="3">
        <f t="shared" si="165"/>
        <v>0</v>
      </c>
      <c r="QNU68" s="3">
        <f t="shared" si="165"/>
        <v>0</v>
      </c>
      <c r="QNV68" s="3">
        <f t="shared" si="165"/>
        <v>0</v>
      </c>
      <c r="QNW68" s="3">
        <f t="shared" si="165"/>
        <v>0</v>
      </c>
      <c r="QNX68" s="3">
        <f t="shared" si="165"/>
        <v>0</v>
      </c>
      <c r="QNY68" s="3">
        <f t="shared" si="165"/>
        <v>0</v>
      </c>
      <c r="QNZ68" s="3">
        <f t="shared" si="165"/>
        <v>0</v>
      </c>
      <c r="QOA68" s="3">
        <f t="shared" si="165"/>
        <v>0</v>
      </c>
      <c r="QOB68" s="3">
        <f t="shared" ref="QOB68:QQM68" si="166">SUM(QOB60:QOB66)</f>
        <v>0</v>
      </c>
      <c r="QOC68" s="3">
        <f t="shared" si="166"/>
        <v>0</v>
      </c>
      <c r="QOD68" s="3">
        <f t="shared" si="166"/>
        <v>0</v>
      </c>
      <c r="QOE68" s="3">
        <f t="shared" si="166"/>
        <v>0</v>
      </c>
      <c r="QOF68" s="3">
        <f t="shared" si="166"/>
        <v>0</v>
      </c>
      <c r="QOG68" s="3">
        <f t="shared" si="166"/>
        <v>0</v>
      </c>
      <c r="QOH68" s="3">
        <f t="shared" si="166"/>
        <v>0</v>
      </c>
      <c r="QOI68" s="3">
        <f t="shared" si="166"/>
        <v>0</v>
      </c>
      <c r="QOJ68" s="3">
        <f t="shared" si="166"/>
        <v>0</v>
      </c>
      <c r="QOK68" s="3">
        <f t="shared" si="166"/>
        <v>0</v>
      </c>
      <c r="QOL68" s="3">
        <f t="shared" si="166"/>
        <v>0</v>
      </c>
      <c r="QOM68" s="3">
        <f t="shared" si="166"/>
        <v>0</v>
      </c>
      <c r="QON68" s="3">
        <f t="shared" si="166"/>
        <v>0</v>
      </c>
      <c r="QOO68" s="3">
        <f t="shared" si="166"/>
        <v>0</v>
      </c>
      <c r="QOP68" s="3">
        <f t="shared" si="166"/>
        <v>0</v>
      </c>
      <c r="QOQ68" s="3">
        <f t="shared" si="166"/>
        <v>0</v>
      </c>
      <c r="QOR68" s="3">
        <f t="shared" si="166"/>
        <v>0</v>
      </c>
      <c r="QOS68" s="3">
        <f t="shared" si="166"/>
        <v>0</v>
      </c>
      <c r="QOT68" s="3">
        <f t="shared" si="166"/>
        <v>0</v>
      </c>
      <c r="QOU68" s="3">
        <f t="shared" si="166"/>
        <v>0</v>
      </c>
      <c r="QOV68" s="3">
        <f t="shared" si="166"/>
        <v>0</v>
      </c>
      <c r="QOW68" s="3">
        <f t="shared" si="166"/>
        <v>0</v>
      </c>
      <c r="QOX68" s="3">
        <f t="shared" si="166"/>
        <v>0</v>
      </c>
      <c r="QOY68" s="3">
        <f t="shared" si="166"/>
        <v>0</v>
      </c>
      <c r="QOZ68" s="3">
        <f t="shared" si="166"/>
        <v>0</v>
      </c>
      <c r="QPA68" s="3">
        <f t="shared" si="166"/>
        <v>0</v>
      </c>
      <c r="QPB68" s="3">
        <f t="shared" si="166"/>
        <v>0</v>
      </c>
      <c r="QPC68" s="3">
        <f t="shared" si="166"/>
        <v>0</v>
      </c>
      <c r="QPD68" s="3">
        <f t="shared" si="166"/>
        <v>0</v>
      </c>
      <c r="QPE68" s="3">
        <f t="shared" si="166"/>
        <v>0</v>
      </c>
      <c r="QPF68" s="3">
        <f t="shared" si="166"/>
        <v>0</v>
      </c>
      <c r="QPG68" s="3">
        <f t="shared" si="166"/>
        <v>0</v>
      </c>
      <c r="QPH68" s="3">
        <f t="shared" si="166"/>
        <v>0</v>
      </c>
      <c r="QPI68" s="3">
        <f t="shared" si="166"/>
        <v>0</v>
      </c>
      <c r="QPJ68" s="3">
        <f t="shared" si="166"/>
        <v>0</v>
      </c>
      <c r="QPK68" s="3">
        <f t="shared" si="166"/>
        <v>0</v>
      </c>
      <c r="QPL68" s="3">
        <f t="shared" si="166"/>
        <v>0</v>
      </c>
      <c r="QPM68" s="3">
        <f t="shared" si="166"/>
        <v>0</v>
      </c>
      <c r="QPN68" s="3">
        <f t="shared" si="166"/>
        <v>0</v>
      </c>
      <c r="QPO68" s="3">
        <f t="shared" si="166"/>
        <v>0</v>
      </c>
      <c r="QPP68" s="3">
        <f t="shared" si="166"/>
        <v>0</v>
      </c>
      <c r="QPQ68" s="3">
        <f t="shared" si="166"/>
        <v>0</v>
      </c>
      <c r="QPR68" s="3">
        <f t="shared" si="166"/>
        <v>0</v>
      </c>
      <c r="QPS68" s="3">
        <f t="shared" si="166"/>
        <v>0</v>
      </c>
      <c r="QPT68" s="3">
        <f t="shared" si="166"/>
        <v>0</v>
      </c>
      <c r="QPU68" s="3">
        <f t="shared" si="166"/>
        <v>0</v>
      </c>
      <c r="QPV68" s="3">
        <f t="shared" si="166"/>
        <v>0</v>
      </c>
      <c r="QPW68" s="3">
        <f t="shared" si="166"/>
        <v>0</v>
      </c>
      <c r="QPX68" s="3">
        <f t="shared" si="166"/>
        <v>0</v>
      </c>
      <c r="QPY68" s="3">
        <f t="shared" si="166"/>
        <v>0</v>
      </c>
      <c r="QPZ68" s="3">
        <f t="shared" si="166"/>
        <v>0</v>
      </c>
      <c r="QQA68" s="3">
        <f t="shared" si="166"/>
        <v>0</v>
      </c>
      <c r="QQB68" s="3">
        <f t="shared" si="166"/>
        <v>0</v>
      </c>
      <c r="QQC68" s="3">
        <f t="shared" si="166"/>
        <v>0</v>
      </c>
      <c r="QQD68" s="3">
        <f t="shared" si="166"/>
        <v>0</v>
      </c>
      <c r="QQE68" s="3">
        <f t="shared" si="166"/>
        <v>0</v>
      </c>
      <c r="QQF68" s="3">
        <f t="shared" si="166"/>
        <v>0</v>
      </c>
      <c r="QQG68" s="3">
        <f t="shared" si="166"/>
        <v>0</v>
      </c>
      <c r="QQH68" s="3">
        <f t="shared" si="166"/>
        <v>0</v>
      </c>
      <c r="QQI68" s="3">
        <f t="shared" si="166"/>
        <v>0</v>
      </c>
      <c r="QQJ68" s="3">
        <f t="shared" si="166"/>
        <v>0</v>
      </c>
      <c r="QQK68" s="3">
        <f t="shared" si="166"/>
        <v>0</v>
      </c>
      <c r="QQL68" s="3">
        <f t="shared" si="166"/>
        <v>0</v>
      </c>
      <c r="QQM68" s="3">
        <f t="shared" si="166"/>
        <v>0</v>
      </c>
      <c r="QQN68" s="3">
        <f t="shared" ref="QQN68:QSY68" si="167">SUM(QQN60:QQN66)</f>
        <v>0</v>
      </c>
      <c r="QQO68" s="3">
        <f t="shared" si="167"/>
        <v>0</v>
      </c>
      <c r="QQP68" s="3">
        <f t="shared" si="167"/>
        <v>0</v>
      </c>
      <c r="QQQ68" s="3">
        <f t="shared" si="167"/>
        <v>0</v>
      </c>
      <c r="QQR68" s="3">
        <f t="shared" si="167"/>
        <v>0</v>
      </c>
      <c r="QQS68" s="3">
        <f t="shared" si="167"/>
        <v>0</v>
      </c>
      <c r="QQT68" s="3">
        <f t="shared" si="167"/>
        <v>0</v>
      </c>
      <c r="QQU68" s="3">
        <f t="shared" si="167"/>
        <v>0</v>
      </c>
      <c r="QQV68" s="3">
        <f t="shared" si="167"/>
        <v>0</v>
      </c>
      <c r="QQW68" s="3">
        <f t="shared" si="167"/>
        <v>0</v>
      </c>
      <c r="QQX68" s="3">
        <f t="shared" si="167"/>
        <v>0</v>
      </c>
      <c r="QQY68" s="3">
        <f t="shared" si="167"/>
        <v>0</v>
      </c>
      <c r="QQZ68" s="3">
        <f t="shared" si="167"/>
        <v>0</v>
      </c>
      <c r="QRA68" s="3">
        <f t="shared" si="167"/>
        <v>0</v>
      </c>
      <c r="QRB68" s="3">
        <f t="shared" si="167"/>
        <v>0</v>
      </c>
      <c r="QRC68" s="3">
        <f t="shared" si="167"/>
        <v>0</v>
      </c>
      <c r="QRD68" s="3">
        <f t="shared" si="167"/>
        <v>0</v>
      </c>
      <c r="QRE68" s="3">
        <f t="shared" si="167"/>
        <v>0</v>
      </c>
      <c r="QRF68" s="3">
        <f t="shared" si="167"/>
        <v>0</v>
      </c>
      <c r="QRG68" s="3">
        <f t="shared" si="167"/>
        <v>0</v>
      </c>
      <c r="QRH68" s="3">
        <f t="shared" si="167"/>
        <v>0</v>
      </c>
      <c r="QRI68" s="3">
        <f t="shared" si="167"/>
        <v>0</v>
      </c>
      <c r="QRJ68" s="3">
        <f t="shared" si="167"/>
        <v>0</v>
      </c>
      <c r="QRK68" s="3">
        <f t="shared" si="167"/>
        <v>0</v>
      </c>
      <c r="QRL68" s="3">
        <f t="shared" si="167"/>
        <v>0</v>
      </c>
      <c r="QRM68" s="3">
        <f t="shared" si="167"/>
        <v>0</v>
      </c>
      <c r="QRN68" s="3">
        <f t="shared" si="167"/>
        <v>0</v>
      </c>
      <c r="QRO68" s="3">
        <f t="shared" si="167"/>
        <v>0</v>
      </c>
      <c r="QRP68" s="3">
        <f t="shared" si="167"/>
        <v>0</v>
      </c>
      <c r="QRQ68" s="3">
        <f t="shared" si="167"/>
        <v>0</v>
      </c>
      <c r="QRR68" s="3">
        <f t="shared" si="167"/>
        <v>0</v>
      </c>
      <c r="QRS68" s="3">
        <f t="shared" si="167"/>
        <v>0</v>
      </c>
      <c r="QRT68" s="3">
        <f t="shared" si="167"/>
        <v>0</v>
      </c>
      <c r="QRU68" s="3">
        <f t="shared" si="167"/>
        <v>0</v>
      </c>
      <c r="QRV68" s="3">
        <f t="shared" si="167"/>
        <v>0</v>
      </c>
      <c r="QRW68" s="3">
        <f t="shared" si="167"/>
        <v>0</v>
      </c>
      <c r="QRX68" s="3">
        <f t="shared" si="167"/>
        <v>0</v>
      </c>
      <c r="QRY68" s="3">
        <f t="shared" si="167"/>
        <v>0</v>
      </c>
      <c r="QRZ68" s="3">
        <f t="shared" si="167"/>
        <v>0</v>
      </c>
      <c r="QSA68" s="3">
        <f t="shared" si="167"/>
        <v>0</v>
      </c>
      <c r="QSB68" s="3">
        <f t="shared" si="167"/>
        <v>0</v>
      </c>
      <c r="QSC68" s="3">
        <f t="shared" si="167"/>
        <v>0</v>
      </c>
      <c r="QSD68" s="3">
        <f t="shared" si="167"/>
        <v>0</v>
      </c>
      <c r="QSE68" s="3">
        <f t="shared" si="167"/>
        <v>0</v>
      </c>
      <c r="QSF68" s="3">
        <f t="shared" si="167"/>
        <v>0</v>
      </c>
      <c r="QSG68" s="3">
        <f t="shared" si="167"/>
        <v>0</v>
      </c>
      <c r="QSH68" s="3">
        <f t="shared" si="167"/>
        <v>0</v>
      </c>
      <c r="QSI68" s="3">
        <f t="shared" si="167"/>
        <v>0</v>
      </c>
      <c r="QSJ68" s="3">
        <f t="shared" si="167"/>
        <v>0</v>
      </c>
      <c r="QSK68" s="3">
        <f t="shared" si="167"/>
        <v>0</v>
      </c>
      <c r="QSL68" s="3">
        <f t="shared" si="167"/>
        <v>0</v>
      </c>
      <c r="QSM68" s="3">
        <f t="shared" si="167"/>
        <v>0</v>
      </c>
      <c r="QSN68" s="3">
        <f t="shared" si="167"/>
        <v>0</v>
      </c>
      <c r="QSO68" s="3">
        <f t="shared" si="167"/>
        <v>0</v>
      </c>
      <c r="QSP68" s="3">
        <f t="shared" si="167"/>
        <v>0</v>
      </c>
      <c r="QSQ68" s="3">
        <f t="shared" si="167"/>
        <v>0</v>
      </c>
      <c r="QSR68" s="3">
        <f t="shared" si="167"/>
        <v>0</v>
      </c>
      <c r="QSS68" s="3">
        <f t="shared" si="167"/>
        <v>0</v>
      </c>
      <c r="QST68" s="3">
        <f t="shared" si="167"/>
        <v>0</v>
      </c>
      <c r="QSU68" s="3">
        <f t="shared" si="167"/>
        <v>0</v>
      </c>
      <c r="QSV68" s="3">
        <f t="shared" si="167"/>
        <v>0</v>
      </c>
      <c r="QSW68" s="3">
        <f t="shared" si="167"/>
        <v>0</v>
      </c>
      <c r="QSX68" s="3">
        <f t="shared" si="167"/>
        <v>0</v>
      </c>
      <c r="QSY68" s="3">
        <f t="shared" si="167"/>
        <v>0</v>
      </c>
      <c r="QSZ68" s="3">
        <f t="shared" ref="QSZ68:QVK68" si="168">SUM(QSZ60:QSZ66)</f>
        <v>0</v>
      </c>
      <c r="QTA68" s="3">
        <f t="shared" si="168"/>
        <v>0</v>
      </c>
      <c r="QTB68" s="3">
        <f t="shared" si="168"/>
        <v>0</v>
      </c>
      <c r="QTC68" s="3">
        <f t="shared" si="168"/>
        <v>0</v>
      </c>
      <c r="QTD68" s="3">
        <f t="shared" si="168"/>
        <v>0</v>
      </c>
      <c r="QTE68" s="3">
        <f t="shared" si="168"/>
        <v>0</v>
      </c>
      <c r="QTF68" s="3">
        <f t="shared" si="168"/>
        <v>0</v>
      </c>
      <c r="QTG68" s="3">
        <f t="shared" si="168"/>
        <v>0</v>
      </c>
      <c r="QTH68" s="3">
        <f t="shared" si="168"/>
        <v>0</v>
      </c>
      <c r="QTI68" s="3">
        <f t="shared" si="168"/>
        <v>0</v>
      </c>
      <c r="QTJ68" s="3">
        <f t="shared" si="168"/>
        <v>0</v>
      </c>
      <c r="QTK68" s="3">
        <f t="shared" si="168"/>
        <v>0</v>
      </c>
      <c r="QTL68" s="3">
        <f t="shared" si="168"/>
        <v>0</v>
      </c>
      <c r="QTM68" s="3">
        <f t="shared" si="168"/>
        <v>0</v>
      </c>
      <c r="QTN68" s="3">
        <f t="shared" si="168"/>
        <v>0</v>
      </c>
      <c r="QTO68" s="3">
        <f t="shared" si="168"/>
        <v>0</v>
      </c>
      <c r="QTP68" s="3">
        <f t="shared" si="168"/>
        <v>0</v>
      </c>
      <c r="QTQ68" s="3">
        <f t="shared" si="168"/>
        <v>0</v>
      </c>
      <c r="QTR68" s="3">
        <f t="shared" si="168"/>
        <v>0</v>
      </c>
      <c r="QTS68" s="3">
        <f t="shared" si="168"/>
        <v>0</v>
      </c>
      <c r="QTT68" s="3">
        <f t="shared" si="168"/>
        <v>0</v>
      </c>
      <c r="QTU68" s="3">
        <f t="shared" si="168"/>
        <v>0</v>
      </c>
      <c r="QTV68" s="3">
        <f t="shared" si="168"/>
        <v>0</v>
      </c>
      <c r="QTW68" s="3">
        <f t="shared" si="168"/>
        <v>0</v>
      </c>
      <c r="QTX68" s="3">
        <f t="shared" si="168"/>
        <v>0</v>
      </c>
      <c r="QTY68" s="3">
        <f t="shared" si="168"/>
        <v>0</v>
      </c>
      <c r="QTZ68" s="3">
        <f t="shared" si="168"/>
        <v>0</v>
      </c>
      <c r="QUA68" s="3">
        <f t="shared" si="168"/>
        <v>0</v>
      </c>
      <c r="QUB68" s="3">
        <f t="shared" si="168"/>
        <v>0</v>
      </c>
      <c r="QUC68" s="3">
        <f t="shared" si="168"/>
        <v>0</v>
      </c>
      <c r="QUD68" s="3">
        <f t="shared" si="168"/>
        <v>0</v>
      </c>
      <c r="QUE68" s="3">
        <f t="shared" si="168"/>
        <v>0</v>
      </c>
      <c r="QUF68" s="3">
        <f t="shared" si="168"/>
        <v>0</v>
      </c>
      <c r="QUG68" s="3">
        <f t="shared" si="168"/>
        <v>0</v>
      </c>
      <c r="QUH68" s="3">
        <f t="shared" si="168"/>
        <v>0</v>
      </c>
      <c r="QUI68" s="3">
        <f t="shared" si="168"/>
        <v>0</v>
      </c>
      <c r="QUJ68" s="3">
        <f t="shared" si="168"/>
        <v>0</v>
      </c>
      <c r="QUK68" s="3">
        <f t="shared" si="168"/>
        <v>0</v>
      </c>
      <c r="QUL68" s="3">
        <f t="shared" si="168"/>
        <v>0</v>
      </c>
      <c r="QUM68" s="3">
        <f t="shared" si="168"/>
        <v>0</v>
      </c>
      <c r="QUN68" s="3">
        <f t="shared" si="168"/>
        <v>0</v>
      </c>
      <c r="QUO68" s="3">
        <f t="shared" si="168"/>
        <v>0</v>
      </c>
      <c r="QUP68" s="3">
        <f t="shared" si="168"/>
        <v>0</v>
      </c>
      <c r="QUQ68" s="3">
        <f t="shared" si="168"/>
        <v>0</v>
      </c>
      <c r="QUR68" s="3">
        <f t="shared" si="168"/>
        <v>0</v>
      </c>
      <c r="QUS68" s="3">
        <f t="shared" si="168"/>
        <v>0</v>
      </c>
      <c r="QUT68" s="3">
        <f t="shared" si="168"/>
        <v>0</v>
      </c>
      <c r="QUU68" s="3">
        <f t="shared" si="168"/>
        <v>0</v>
      </c>
      <c r="QUV68" s="3">
        <f t="shared" si="168"/>
        <v>0</v>
      </c>
      <c r="QUW68" s="3">
        <f t="shared" si="168"/>
        <v>0</v>
      </c>
      <c r="QUX68" s="3">
        <f t="shared" si="168"/>
        <v>0</v>
      </c>
      <c r="QUY68" s="3">
        <f t="shared" si="168"/>
        <v>0</v>
      </c>
      <c r="QUZ68" s="3">
        <f t="shared" si="168"/>
        <v>0</v>
      </c>
      <c r="QVA68" s="3">
        <f t="shared" si="168"/>
        <v>0</v>
      </c>
      <c r="QVB68" s="3">
        <f t="shared" si="168"/>
        <v>0</v>
      </c>
      <c r="QVC68" s="3">
        <f t="shared" si="168"/>
        <v>0</v>
      </c>
      <c r="QVD68" s="3">
        <f t="shared" si="168"/>
        <v>0</v>
      </c>
      <c r="QVE68" s="3">
        <f t="shared" si="168"/>
        <v>0</v>
      </c>
      <c r="QVF68" s="3">
        <f t="shared" si="168"/>
        <v>0</v>
      </c>
      <c r="QVG68" s="3">
        <f t="shared" si="168"/>
        <v>0</v>
      </c>
      <c r="QVH68" s="3">
        <f t="shared" si="168"/>
        <v>0</v>
      </c>
      <c r="QVI68" s="3">
        <f t="shared" si="168"/>
        <v>0</v>
      </c>
      <c r="QVJ68" s="3">
        <f t="shared" si="168"/>
        <v>0</v>
      </c>
      <c r="QVK68" s="3">
        <f t="shared" si="168"/>
        <v>0</v>
      </c>
      <c r="QVL68" s="3">
        <f t="shared" ref="QVL68:QXW68" si="169">SUM(QVL60:QVL66)</f>
        <v>0</v>
      </c>
      <c r="QVM68" s="3">
        <f t="shared" si="169"/>
        <v>0</v>
      </c>
      <c r="QVN68" s="3">
        <f t="shared" si="169"/>
        <v>0</v>
      </c>
      <c r="QVO68" s="3">
        <f t="shared" si="169"/>
        <v>0</v>
      </c>
      <c r="QVP68" s="3">
        <f t="shared" si="169"/>
        <v>0</v>
      </c>
      <c r="QVQ68" s="3">
        <f t="shared" si="169"/>
        <v>0</v>
      </c>
      <c r="QVR68" s="3">
        <f t="shared" si="169"/>
        <v>0</v>
      </c>
      <c r="QVS68" s="3">
        <f t="shared" si="169"/>
        <v>0</v>
      </c>
      <c r="QVT68" s="3">
        <f t="shared" si="169"/>
        <v>0</v>
      </c>
      <c r="QVU68" s="3">
        <f t="shared" si="169"/>
        <v>0</v>
      </c>
      <c r="QVV68" s="3">
        <f t="shared" si="169"/>
        <v>0</v>
      </c>
      <c r="QVW68" s="3">
        <f t="shared" si="169"/>
        <v>0</v>
      </c>
      <c r="QVX68" s="3">
        <f t="shared" si="169"/>
        <v>0</v>
      </c>
      <c r="QVY68" s="3">
        <f t="shared" si="169"/>
        <v>0</v>
      </c>
      <c r="QVZ68" s="3">
        <f t="shared" si="169"/>
        <v>0</v>
      </c>
      <c r="QWA68" s="3">
        <f t="shared" si="169"/>
        <v>0</v>
      </c>
      <c r="QWB68" s="3">
        <f t="shared" si="169"/>
        <v>0</v>
      </c>
      <c r="QWC68" s="3">
        <f t="shared" si="169"/>
        <v>0</v>
      </c>
      <c r="QWD68" s="3">
        <f t="shared" si="169"/>
        <v>0</v>
      </c>
      <c r="QWE68" s="3">
        <f t="shared" si="169"/>
        <v>0</v>
      </c>
      <c r="QWF68" s="3">
        <f t="shared" si="169"/>
        <v>0</v>
      </c>
      <c r="QWG68" s="3">
        <f t="shared" si="169"/>
        <v>0</v>
      </c>
      <c r="QWH68" s="3">
        <f t="shared" si="169"/>
        <v>0</v>
      </c>
      <c r="QWI68" s="3">
        <f t="shared" si="169"/>
        <v>0</v>
      </c>
      <c r="QWJ68" s="3">
        <f t="shared" si="169"/>
        <v>0</v>
      </c>
      <c r="QWK68" s="3">
        <f t="shared" si="169"/>
        <v>0</v>
      </c>
      <c r="QWL68" s="3">
        <f t="shared" si="169"/>
        <v>0</v>
      </c>
      <c r="QWM68" s="3">
        <f t="shared" si="169"/>
        <v>0</v>
      </c>
      <c r="QWN68" s="3">
        <f t="shared" si="169"/>
        <v>0</v>
      </c>
      <c r="QWO68" s="3">
        <f t="shared" si="169"/>
        <v>0</v>
      </c>
      <c r="QWP68" s="3">
        <f t="shared" si="169"/>
        <v>0</v>
      </c>
      <c r="QWQ68" s="3">
        <f t="shared" si="169"/>
        <v>0</v>
      </c>
      <c r="QWR68" s="3">
        <f t="shared" si="169"/>
        <v>0</v>
      </c>
      <c r="QWS68" s="3">
        <f t="shared" si="169"/>
        <v>0</v>
      </c>
      <c r="QWT68" s="3">
        <f t="shared" si="169"/>
        <v>0</v>
      </c>
      <c r="QWU68" s="3">
        <f t="shared" si="169"/>
        <v>0</v>
      </c>
      <c r="QWV68" s="3">
        <f t="shared" si="169"/>
        <v>0</v>
      </c>
      <c r="QWW68" s="3">
        <f t="shared" si="169"/>
        <v>0</v>
      </c>
      <c r="QWX68" s="3">
        <f t="shared" si="169"/>
        <v>0</v>
      </c>
      <c r="QWY68" s="3">
        <f t="shared" si="169"/>
        <v>0</v>
      </c>
      <c r="QWZ68" s="3">
        <f t="shared" si="169"/>
        <v>0</v>
      </c>
      <c r="QXA68" s="3">
        <f t="shared" si="169"/>
        <v>0</v>
      </c>
      <c r="QXB68" s="3">
        <f t="shared" si="169"/>
        <v>0</v>
      </c>
      <c r="QXC68" s="3">
        <f t="shared" si="169"/>
        <v>0</v>
      </c>
      <c r="QXD68" s="3">
        <f t="shared" si="169"/>
        <v>0</v>
      </c>
      <c r="QXE68" s="3">
        <f t="shared" si="169"/>
        <v>0</v>
      </c>
      <c r="QXF68" s="3">
        <f t="shared" si="169"/>
        <v>0</v>
      </c>
      <c r="QXG68" s="3">
        <f t="shared" si="169"/>
        <v>0</v>
      </c>
      <c r="QXH68" s="3">
        <f t="shared" si="169"/>
        <v>0</v>
      </c>
      <c r="QXI68" s="3">
        <f t="shared" si="169"/>
        <v>0</v>
      </c>
      <c r="QXJ68" s="3">
        <f t="shared" si="169"/>
        <v>0</v>
      </c>
      <c r="QXK68" s="3">
        <f t="shared" si="169"/>
        <v>0</v>
      </c>
      <c r="QXL68" s="3">
        <f t="shared" si="169"/>
        <v>0</v>
      </c>
      <c r="QXM68" s="3">
        <f t="shared" si="169"/>
        <v>0</v>
      </c>
      <c r="QXN68" s="3">
        <f t="shared" si="169"/>
        <v>0</v>
      </c>
      <c r="QXO68" s="3">
        <f t="shared" si="169"/>
        <v>0</v>
      </c>
      <c r="QXP68" s="3">
        <f t="shared" si="169"/>
        <v>0</v>
      </c>
      <c r="QXQ68" s="3">
        <f t="shared" si="169"/>
        <v>0</v>
      </c>
      <c r="QXR68" s="3">
        <f t="shared" si="169"/>
        <v>0</v>
      </c>
      <c r="QXS68" s="3">
        <f t="shared" si="169"/>
        <v>0</v>
      </c>
      <c r="QXT68" s="3">
        <f t="shared" si="169"/>
        <v>0</v>
      </c>
      <c r="QXU68" s="3">
        <f t="shared" si="169"/>
        <v>0</v>
      </c>
      <c r="QXV68" s="3">
        <f t="shared" si="169"/>
        <v>0</v>
      </c>
      <c r="QXW68" s="3">
        <f t="shared" si="169"/>
        <v>0</v>
      </c>
      <c r="QXX68" s="3">
        <f t="shared" ref="QXX68:RAI68" si="170">SUM(QXX60:QXX66)</f>
        <v>0</v>
      </c>
      <c r="QXY68" s="3">
        <f t="shared" si="170"/>
        <v>0</v>
      </c>
      <c r="QXZ68" s="3">
        <f t="shared" si="170"/>
        <v>0</v>
      </c>
      <c r="QYA68" s="3">
        <f t="shared" si="170"/>
        <v>0</v>
      </c>
      <c r="QYB68" s="3">
        <f t="shared" si="170"/>
        <v>0</v>
      </c>
      <c r="QYC68" s="3">
        <f t="shared" si="170"/>
        <v>0</v>
      </c>
      <c r="QYD68" s="3">
        <f t="shared" si="170"/>
        <v>0</v>
      </c>
      <c r="QYE68" s="3">
        <f t="shared" si="170"/>
        <v>0</v>
      </c>
      <c r="QYF68" s="3">
        <f t="shared" si="170"/>
        <v>0</v>
      </c>
      <c r="QYG68" s="3">
        <f t="shared" si="170"/>
        <v>0</v>
      </c>
      <c r="QYH68" s="3">
        <f t="shared" si="170"/>
        <v>0</v>
      </c>
      <c r="QYI68" s="3">
        <f t="shared" si="170"/>
        <v>0</v>
      </c>
      <c r="QYJ68" s="3">
        <f t="shared" si="170"/>
        <v>0</v>
      </c>
      <c r="QYK68" s="3">
        <f t="shared" si="170"/>
        <v>0</v>
      </c>
      <c r="QYL68" s="3">
        <f t="shared" si="170"/>
        <v>0</v>
      </c>
      <c r="QYM68" s="3">
        <f t="shared" si="170"/>
        <v>0</v>
      </c>
      <c r="QYN68" s="3">
        <f t="shared" si="170"/>
        <v>0</v>
      </c>
      <c r="QYO68" s="3">
        <f t="shared" si="170"/>
        <v>0</v>
      </c>
      <c r="QYP68" s="3">
        <f t="shared" si="170"/>
        <v>0</v>
      </c>
      <c r="QYQ68" s="3">
        <f t="shared" si="170"/>
        <v>0</v>
      </c>
      <c r="QYR68" s="3">
        <f t="shared" si="170"/>
        <v>0</v>
      </c>
      <c r="QYS68" s="3">
        <f t="shared" si="170"/>
        <v>0</v>
      </c>
      <c r="QYT68" s="3">
        <f t="shared" si="170"/>
        <v>0</v>
      </c>
      <c r="QYU68" s="3">
        <f t="shared" si="170"/>
        <v>0</v>
      </c>
      <c r="QYV68" s="3">
        <f t="shared" si="170"/>
        <v>0</v>
      </c>
      <c r="QYW68" s="3">
        <f t="shared" si="170"/>
        <v>0</v>
      </c>
      <c r="QYX68" s="3">
        <f t="shared" si="170"/>
        <v>0</v>
      </c>
      <c r="QYY68" s="3">
        <f t="shared" si="170"/>
        <v>0</v>
      </c>
      <c r="QYZ68" s="3">
        <f t="shared" si="170"/>
        <v>0</v>
      </c>
      <c r="QZA68" s="3">
        <f t="shared" si="170"/>
        <v>0</v>
      </c>
      <c r="QZB68" s="3">
        <f t="shared" si="170"/>
        <v>0</v>
      </c>
      <c r="QZC68" s="3">
        <f t="shared" si="170"/>
        <v>0</v>
      </c>
      <c r="QZD68" s="3">
        <f t="shared" si="170"/>
        <v>0</v>
      </c>
      <c r="QZE68" s="3">
        <f t="shared" si="170"/>
        <v>0</v>
      </c>
      <c r="QZF68" s="3">
        <f t="shared" si="170"/>
        <v>0</v>
      </c>
      <c r="QZG68" s="3">
        <f t="shared" si="170"/>
        <v>0</v>
      </c>
      <c r="QZH68" s="3">
        <f t="shared" si="170"/>
        <v>0</v>
      </c>
      <c r="QZI68" s="3">
        <f t="shared" si="170"/>
        <v>0</v>
      </c>
      <c r="QZJ68" s="3">
        <f t="shared" si="170"/>
        <v>0</v>
      </c>
      <c r="QZK68" s="3">
        <f t="shared" si="170"/>
        <v>0</v>
      </c>
      <c r="QZL68" s="3">
        <f t="shared" si="170"/>
        <v>0</v>
      </c>
      <c r="QZM68" s="3">
        <f t="shared" si="170"/>
        <v>0</v>
      </c>
      <c r="QZN68" s="3">
        <f t="shared" si="170"/>
        <v>0</v>
      </c>
      <c r="QZO68" s="3">
        <f t="shared" si="170"/>
        <v>0</v>
      </c>
      <c r="QZP68" s="3">
        <f t="shared" si="170"/>
        <v>0</v>
      </c>
      <c r="QZQ68" s="3">
        <f t="shared" si="170"/>
        <v>0</v>
      </c>
      <c r="QZR68" s="3">
        <f t="shared" si="170"/>
        <v>0</v>
      </c>
      <c r="QZS68" s="3">
        <f t="shared" si="170"/>
        <v>0</v>
      </c>
      <c r="QZT68" s="3">
        <f t="shared" si="170"/>
        <v>0</v>
      </c>
      <c r="QZU68" s="3">
        <f t="shared" si="170"/>
        <v>0</v>
      </c>
      <c r="QZV68" s="3">
        <f t="shared" si="170"/>
        <v>0</v>
      </c>
      <c r="QZW68" s="3">
        <f t="shared" si="170"/>
        <v>0</v>
      </c>
      <c r="QZX68" s="3">
        <f t="shared" si="170"/>
        <v>0</v>
      </c>
      <c r="QZY68" s="3">
        <f t="shared" si="170"/>
        <v>0</v>
      </c>
      <c r="QZZ68" s="3">
        <f t="shared" si="170"/>
        <v>0</v>
      </c>
      <c r="RAA68" s="3">
        <f t="shared" si="170"/>
        <v>0</v>
      </c>
      <c r="RAB68" s="3">
        <f t="shared" si="170"/>
        <v>0</v>
      </c>
      <c r="RAC68" s="3">
        <f t="shared" si="170"/>
        <v>0</v>
      </c>
      <c r="RAD68" s="3">
        <f t="shared" si="170"/>
        <v>0</v>
      </c>
      <c r="RAE68" s="3">
        <f t="shared" si="170"/>
        <v>0</v>
      </c>
      <c r="RAF68" s="3">
        <f t="shared" si="170"/>
        <v>0</v>
      </c>
      <c r="RAG68" s="3">
        <f t="shared" si="170"/>
        <v>0</v>
      </c>
      <c r="RAH68" s="3">
        <f t="shared" si="170"/>
        <v>0</v>
      </c>
      <c r="RAI68" s="3">
        <f t="shared" si="170"/>
        <v>0</v>
      </c>
      <c r="RAJ68" s="3">
        <f t="shared" ref="RAJ68:RCU68" si="171">SUM(RAJ60:RAJ66)</f>
        <v>0</v>
      </c>
      <c r="RAK68" s="3">
        <f t="shared" si="171"/>
        <v>0</v>
      </c>
      <c r="RAL68" s="3">
        <f t="shared" si="171"/>
        <v>0</v>
      </c>
      <c r="RAM68" s="3">
        <f t="shared" si="171"/>
        <v>0</v>
      </c>
      <c r="RAN68" s="3">
        <f t="shared" si="171"/>
        <v>0</v>
      </c>
      <c r="RAO68" s="3">
        <f t="shared" si="171"/>
        <v>0</v>
      </c>
      <c r="RAP68" s="3">
        <f t="shared" si="171"/>
        <v>0</v>
      </c>
      <c r="RAQ68" s="3">
        <f t="shared" si="171"/>
        <v>0</v>
      </c>
      <c r="RAR68" s="3">
        <f t="shared" si="171"/>
        <v>0</v>
      </c>
      <c r="RAS68" s="3">
        <f t="shared" si="171"/>
        <v>0</v>
      </c>
      <c r="RAT68" s="3">
        <f t="shared" si="171"/>
        <v>0</v>
      </c>
      <c r="RAU68" s="3">
        <f t="shared" si="171"/>
        <v>0</v>
      </c>
      <c r="RAV68" s="3">
        <f t="shared" si="171"/>
        <v>0</v>
      </c>
      <c r="RAW68" s="3">
        <f t="shared" si="171"/>
        <v>0</v>
      </c>
      <c r="RAX68" s="3">
        <f t="shared" si="171"/>
        <v>0</v>
      </c>
      <c r="RAY68" s="3">
        <f t="shared" si="171"/>
        <v>0</v>
      </c>
      <c r="RAZ68" s="3">
        <f t="shared" si="171"/>
        <v>0</v>
      </c>
      <c r="RBA68" s="3">
        <f t="shared" si="171"/>
        <v>0</v>
      </c>
      <c r="RBB68" s="3">
        <f t="shared" si="171"/>
        <v>0</v>
      </c>
      <c r="RBC68" s="3">
        <f t="shared" si="171"/>
        <v>0</v>
      </c>
      <c r="RBD68" s="3">
        <f t="shared" si="171"/>
        <v>0</v>
      </c>
      <c r="RBE68" s="3">
        <f t="shared" si="171"/>
        <v>0</v>
      </c>
      <c r="RBF68" s="3">
        <f t="shared" si="171"/>
        <v>0</v>
      </c>
      <c r="RBG68" s="3">
        <f t="shared" si="171"/>
        <v>0</v>
      </c>
      <c r="RBH68" s="3">
        <f t="shared" si="171"/>
        <v>0</v>
      </c>
      <c r="RBI68" s="3">
        <f t="shared" si="171"/>
        <v>0</v>
      </c>
      <c r="RBJ68" s="3">
        <f t="shared" si="171"/>
        <v>0</v>
      </c>
      <c r="RBK68" s="3">
        <f t="shared" si="171"/>
        <v>0</v>
      </c>
      <c r="RBL68" s="3">
        <f t="shared" si="171"/>
        <v>0</v>
      </c>
      <c r="RBM68" s="3">
        <f t="shared" si="171"/>
        <v>0</v>
      </c>
      <c r="RBN68" s="3">
        <f t="shared" si="171"/>
        <v>0</v>
      </c>
      <c r="RBO68" s="3">
        <f t="shared" si="171"/>
        <v>0</v>
      </c>
      <c r="RBP68" s="3">
        <f t="shared" si="171"/>
        <v>0</v>
      </c>
      <c r="RBQ68" s="3">
        <f t="shared" si="171"/>
        <v>0</v>
      </c>
      <c r="RBR68" s="3">
        <f t="shared" si="171"/>
        <v>0</v>
      </c>
      <c r="RBS68" s="3">
        <f t="shared" si="171"/>
        <v>0</v>
      </c>
      <c r="RBT68" s="3">
        <f t="shared" si="171"/>
        <v>0</v>
      </c>
      <c r="RBU68" s="3">
        <f t="shared" si="171"/>
        <v>0</v>
      </c>
      <c r="RBV68" s="3">
        <f t="shared" si="171"/>
        <v>0</v>
      </c>
      <c r="RBW68" s="3">
        <f t="shared" si="171"/>
        <v>0</v>
      </c>
      <c r="RBX68" s="3">
        <f t="shared" si="171"/>
        <v>0</v>
      </c>
      <c r="RBY68" s="3">
        <f t="shared" si="171"/>
        <v>0</v>
      </c>
      <c r="RBZ68" s="3">
        <f t="shared" si="171"/>
        <v>0</v>
      </c>
      <c r="RCA68" s="3">
        <f t="shared" si="171"/>
        <v>0</v>
      </c>
      <c r="RCB68" s="3">
        <f t="shared" si="171"/>
        <v>0</v>
      </c>
      <c r="RCC68" s="3">
        <f t="shared" si="171"/>
        <v>0</v>
      </c>
      <c r="RCD68" s="3">
        <f t="shared" si="171"/>
        <v>0</v>
      </c>
      <c r="RCE68" s="3">
        <f t="shared" si="171"/>
        <v>0</v>
      </c>
      <c r="RCF68" s="3">
        <f t="shared" si="171"/>
        <v>0</v>
      </c>
      <c r="RCG68" s="3">
        <f t="shared" si="171"/>
        <v>0</v>
      </c>
      <c r="RCH68" s="3">
        <f t="shared" si="171"/>
        <v>0</v>
      </c>
      <c r="RCI68" s="3">
        <f t="shared" si="171"/>
        <v>0</v>
      </c>
      <c r="RCJ68" s="3">
        <f t="shared" si="171"/>
        <v>0</v>
      </c>
      <c r="RCK68" s="3">
        <f t="shared" si="171"/>
        <v>0</v>
      </c>
      <c r="RCL68" s="3">
        <f t="shared" si="171"/>
        <v>0</v>
      </c>
      <c r="RCM68" s="3">
        <f t="shared" si="171"/>
        <v>0</v>
      </c>
      <c r="RCN68" s="3">
        <f t="shared" si="171"/>
        <v>0</v>
      </c>
      <c r="RCO68" s="3">
        <f t="shared" si="171"/>
        <v>0</v>
      </c>
      <c r="RCP68" s="3">
        <f t="shared" si="171"/>
        <v>0</v>
      </c>
      <c r="RCQ68" s="3">
        <f t="shared" si="171"/>
        <v>0</v>
      </c>
      <c r="RCR68" s="3">
        <f t="shared" si="171"/>
        <v>0</v>
      </c>
      <c r="RCS68" s="3">
        <f t="shared" si="171"/>
        <v>0</v>
      </c>
      <c r="RCT68" s="3">
        <f t="shared" si="171"/>
        <v>0</v>
      </c>
      <c r="RCU68" s="3">
        <f t="shared" si="171"/>
        <v>0</v>
      </c>
      <c r="RCV68" s="3">
        <f t="shared" ref="RCV68:RFG68" si="172">SUM(RCV60:RCV66)</f>
        <v>0</v>
      </c>
      <c r="RCW68" s="3">
        <f t="shared" si="172"/>
        <v>0</v>
      </c>
      <c r="RCX68" s="3">
        <f t="shared" si="172"/>
        <v>0</v>
      </c>
      <c r="RCY68" s="3">
        <f t="shared" si="172"/>
        <v>0</v>
      </c>
      <c r="RCZ68" s="3">
        <f t="shared" si="172"/>
        <v>0</v>
      </c>
      <c r="RDA68" s="3">
        <f t="shared" si="172"/>
        <v>0</v>
      </c>
      <c r="RDB68" s="3">
        <f t="shared" si="172"/>
        <v>0</v>
      </c>
      <c r="RDC68" s="3">
        <f t="shared" si="172"/>
        <v>0</v>
      </c>
      <c r="RDD68" s="3">
        <f t="shared" si="172"/>
        <v>0</v>
      </c>
      <c r="RDE68" s="3">
        <f t="shared" si="172"/>
        <v>0</v>
      </c>
      <c r="RDF68" s="3">
        <f t="shared" si="172"/>
        <v>0</v>
      </c>
      <c r="RDG68" s="3">
        <f t="shared" si="172"/>
        <v>0</v>
      </c>
      <c r="RDH68" s="3">
        <f t="shared" si="172"/>
        <v>0</v>
      </c>
      <c r="RDI68" s="3">
        <f t="shared" si="172"/>
        <v>0</v>
      </c>
      <c r="RDJ68" s="3">
        <f t="shared" si="172"/>
        <v>0</v>
      </c>
      <c r="RDK68" s="3">
        <f t="shared" si="172"/>
        <v>0</v>
      </c>
      <c r="RDL68" s="3">
        <f t="shared" si="172"/>
        <v>0</v>
      </c>
      <c r="RDM68" s="3">
        <f t="shared" si="172"/>
        <v>0</v>
      </c>
      <c r="RDN68" s="3">
        <f t="shared" si="172"/>
        <v>0</v>
      </c>
      <c r="RDO68" s="3">
        <f t="shared" si="172"/>
        <v>0</v>
      </c>
      <c r="RDP68" s="3">
        <f t="shared" si="172"/>
        <v>0</v>
      </c>
      <c r="RDQ68" s="3">
        <f t="shared" si="172"/>
        <v>0</v>
      </c>
      <c r="RDR68" s="3">
        <f t="shared" si="172"/>
        <v>0</v>
      </c>
      <c r="RDS68" s="3">
        <f t="shared" si="172"/>
        <v>0</v>
      </c>
      <c r="RDT68" s="3">
        <f t="shared" si="172"/>
        <v>0</v>
      </c>
      <c r="RDU68" s="3">
        <f t="shared" si="172"/>
        <v>0</v>
      </c>
      <c r="RDV68" s="3">
        <f t="shared" si="172"/>
        <v>0</v>
      </c>
      <c r="RDW68" s="3">
        <f t="shared" si="172"/>
        <v>0</v>
      </c>
      <c r="RDX68" s="3">
        <f t="shared" si="172"/>
        <v>0</v>
      </c>
      <c r="RDY68" s="3">
        <f t="shared" si="172"/>
        <v>0</v>
      </c>
      <c r="RDZ68" s="3">
        <f t="shared" si="172"/>
        <v>0</v>
      </c>
      <c r="REA68" s="3">
        <f t="shared" si="172"/>
        <v>0</v>
      </c>
      <c r="REB68" s="3">
        <f t="shared" si="172"/>
        <v>0</v>
      </c>
      <c r="REC68" s="3">
        <f t="shared" si="172"/>
        <v>0</v>
      </c>
      <c r="RED68" s="3">
        <f t="shared" si="172"/>
        <v>0</v>
      </c>
      <c r="REE68" s="3">
        <f t="shared" si="172"/>
        <v>0</v>
      </c>
      <c r="REF68" s="3">
        <f t="shared" si="172"/>
        <v>0</v>
      </c>
      <c r="REG68" s="3">
        <f t="shared" si="172"/>
        <v>0</v>
      </c>
      <c r="REH68" s="3">
        <f t="shared" si="172"/>
        <v>0</v>
      </c>
      <c r="REI68" s="3">
        <f t="shared" si="172"/>
        <v>0</v>
      </c>
      <c r="REJ68" s="3">
        <f t="shared" si="172"/>
        <v>0</v>
      </c>
      <c r="REK68" s="3">
        <f t="shared" si="172"/>
        <v>0</v>
      </c>
      <c r="REL68" s="3">
        <f t="shared" si="172"/>
        <v>0</v>
      </c>
      <c r="REM68" s="3">
        <f t="shared" si="172"/>
        <v>0</v>
      </c>
      <c r="REN68" s="3">
        <f t="shared" si="172"/>
        <v>0</v>
      </c>
      <c r="REO68" s="3">
        <f t="shared" si="172"/>
        <v>0</v>
      </c>
      <c r="REP68" s="3">
        <f t="shared" si="172"/>
        <v>0</v>
      </c>
      <c r="REQ68" s="3">
        <f t="shared" si="172"/>
        <v>0</v>
      </c>
      <c r="RER68" s="3">
        <f t="shared" si="172"/>
        <v>0</v>
      </c>
      <c r="RES68" s="3">
        <f t="shared" si="172"/>
        <v>0</v>
      </c>
      <c r="RET68" s="3">
        <f t="shared" si="172"/>
        <v>0</v>
      </c>
      <c r="REU68" s="3">
        <f t="shared" si="172"/>
        <v>0</v>
      </c>
      <c r="REV68" s="3">
        <f t="shared" si="172"/>
        <v>0</v>
      </c>
      <c r="REW68" s="3">
        <f t="shared" si="172"/>
        <v>0</v>
      </c>
      <c r="REX68" s="3">
        <f t="shared" si="172"/>
        <v>0</v>
      </c>
      <c r="REY68" s="3">
        <f t="shared" si="172"/>
        <v>0</v>
      </c>
      <c r="REZ68" s="3">
        <f t="shared" si="172"/>
        <v>0</v>
      </c>
      <c r="RFA68" s="3">
        <f t="shared" si="172"/>
        <v>0</v>
      </c>
      <c r="RFB68" s="3">
        <f t="shared" si="172"/>
        <v>0</v>
      </c>
      <c r="RFC68" s="3">
        <f t="shared" si="172"/>
        <v>0</v>
      </c>
      <c r="RFD68" s="3">
        <f t="shared" si="172"/>
        <v>0</v>
      </c>
      <c r="RFE68" s="3">
        <f t="shared" si="172"/>
        <v>0</v>
      </c>
      <c r="RFF68" s="3">
        <f t="shared" si="172"/>
        <v>0</v>
      </c>
      <c r="RFG68" s="3">
        <f t="shared" si="172"/>
        <v>0</v>
      </c>
      <c r="RFH68" s="3">
        <f t="shared" ref="RFH68:RHS68" si="173">SUM(RFH60:RFH66)</f>
        <v>0</v>
      </c>
      <c r="RFI68" s="3">
        <f t="shared" si="173"/>
        <v>0</v>
      </c>
      <c r="RFJ68" s="3">
        <f t="shared" si="173"/>
        <v>0</v>
      </c>
      <c r="RFK68" s="3">
        <f t="shared" si="173"/>
        <v>0</v>
      </c>
      <c r="RFL68" s="3">
        <f t="shared" si="173"/>
        <v>0</v>
      </c>
      <c r="RFM68" s="3">
        <f t="shared" si="173"/>
        <v>0</v>
      </c>
      <c r="RFN68" s="3">
        <f t="shared" si="173"/>
        <v>0</v>
      </c>
      <c r="RFO68" s="3">
        <f t="shared" si="173"/>
        <v>0</v>
      </c>
      <c r="RFP68" s="3">
        <f t="shared" si="173"/>
        <v>0</v>
      </c>
      <c r="RFQ68" s="3">
        <f t="shared" si="173"/>
        <v>0</v>
      </c>
      <c r="RFR68" s="3">
        <f t="shared" si="173"/>
        <v>0</v>
      </c>
      <c r="RFS68" s="3">
        <f t="shared" si="173"/>
        <v>0</v>
      </c>
      <c r="RFT68" s="3">
        <f t="shared" si="173"/>
        <v>0</v>
      </c>
      <c r="RFU68" s="3">
        <f t="shared" si="173"/>
        <v>0</v>
      </c>
      <c r="RFV68" s="3">
        <f t="shared" si="173"/>
        <v>0</v>
      </c>
      <c r="RFW68" s="3">
        <f t="shared" si="173"/>
        <v>0</v>
      </c>
      <c r="RFX68" s="3">
        <f t="shared" si="173"/>
        <v>0</v>
      </c>
      <c r="RFY68" s="3">
        <f t="shared" si="173"/>
        <v>0</v>
      </c>
      <c r="RFZ68" s="3">
        <f t="shared" si="173"/>
        <v>0</v>
      </c>
      <c r="RGA68" s="3">
        <f t="shared" si="173"/>
        <v>0</v>
      </c>
      <c r="RGB68" s="3">
        <f t="shared" si="173"/>
        <v>0</v>
      </c>
      <c r="RGC68" s="3">
        <f t="shared" si="173"/>
        <v>0</v>
      </c>
      <c r="RGD68" s="3">
        <f t="shared" si="173"/>
        <v>0</v>
      </c>
      <c r="RGE68" s="3">
        <f t="shared" si="173"/>
        <v>0</v>
      </c>
      <c r="RGF68" s="3">
        <f t="shared" si="173"/>
        <v>0</v>
      </c>
      <c r="RGG68" s="3">
        <f t="shared" si="173"/>
        <v>0</v>
      </c>
      <c r="RGH68" s="3">
        <f t="shared" si="173"/>
        <v>0</v>
      </c>
      <c r="RGI68" s="3">
        <f t="shared" si="173"/>
        <v>0</v>
      </c>
      <c r="RGJ68" s="3">
        <f t="shared" si="173"/>
        <v>0</v>
      </c>
      <c r="RGK68" s="3">
        <f t="shared" si="173"/>
        <v>0</v>
      </c>
      <c r="RGL68" s="3">
        <f t="shared" si="173"/>
        <v>0</v>
      </c>
      <c r="RGM68" s="3">
        <f t="shared" si="173"/>
        <v>0</v>
      </c>
      <c r="RGN68" s="3">
        <f t="shared" si="173"/>
        <v>0</v>
      </c>
      <c r="RGO68" s="3">
        <f t="shared" si="173"/>
        <v>0</v>
      </c>
      <c r="RGP68" s="3">
        <f t="shared" si="173"/>
        <v>0</v>
      </c>
      <c r="RGQ68" s="3">
        <f t="shared" si="173"/>
        <v>0</v>
      </c>
      <c r="RGR68" s="3">
        <f t="shared" si="173"/>
        <v>0</v>
      </c>
      <c r="RGS68" s="3">
        <f t="shared" si="173"/>
        <v>0</v>
      </c>
      <c r="RGT68" s="3">
        <f t="shared" si="173"/>
        <v>0</v>
      </c>
      <c r="RGU68" s="3">
        <f t="shared" si="173"/>
        <v>0</v>
      </c>
      <c r="RGV68" s="3">
        <f t="shared" si="173"/>
        <v>0</v>
      </c>
      <c r="RGW68" s="3">
        <f t="shared" si="173"/>
        <v>0</v>
      </c>
      <c r="RGX68" s="3">
        <f t="shared" si="173"/>
        <v>0</v>
      </c>
      <c r="RGY68" s="3">
        <f t="shared" si="173"/>
        <v>0</v>
      </c>
      <c r="RGZ68" s="3">
        <f t="shared" si="173"/>
        <v>0</v>
      </c>
      <c r="RHA68" s="3">
        <f t="shared" si="173"/>
        <v>0</v>
      </c>
      <c r="RHB68" s="3">
        <f t="shared" si="173"/>
        <v>0</v>
      </c>
      <c r="RHC68" s="3">
        <f t="shared" si="173"/>
        <v>0</v>
      </c>
      <c r="RHD68" s="3">
        <f t="shared" si="173"/>
        <v>0</v>
      </c>
      <c r="RHE68" s="3">
        <f t="shared" si="173"/>
        <v>0</v>
      </c>
      <c r="RHF68" s="3">
        <f t="shared" si="173"/>
        <v>0</v>
      </c>
      <c r="RHG68" s="3">
        <f t="shared" si="173"/>
        <v>0</v>
      </c>
      <c r="RHH68" s="3">
        <f t="shared" si="173"/>
        <v>0</v>
      </c>
      <c r="RHI68" s="3">
        <f t="shared" si="173"/>
        <v>0</v>
      </c>
      <c r="RHJ68" s="3">
        <f t="shared" si="173"/>
        <v>0</v>
      </c>
      <c r="RHK68" s="3">
        <f t="shared" si="173"/>
        <v>0</v>
      </c>
      <c r="RHL68" s="3">
        <f t="shared" si="173"/>
        <v>0</v>
      </c>
      <c r="RHM68" s="3">
        <f t="shared" si="173"/>
        <v>0</v>
      </c>
      <c r="RHN68" s="3">
        <f t="shared" si="173"/>
        <v>0</v>
      </c>
      <c r="RHO68" s="3">
        <f t="shared" si="173"/>
        <v>0</v>
      </c>
      <c r="RHP68" s="3">
        <f t="shared" si="173"/>
        <v>0</v>
      </c>
      <c r="RHQ68" s="3">
        <f t="shared" si="173"/>
        <v>0</v>
      </c>
      <c r="RHR68" s="3">
        <f t="shared" si="173"/>
        <v>0</v>
      </c>
      <c r="RHS68" s="3">
        <f t="shared" si="173"/>
        <v>0</v>
      </c>
      <c r="RHT68" s="3">
        <f t="shared" ref="RHT68:RKE68" si="174">SUM(RHT60:RHT66)</f>
        <v>0</v>
      </c>
      <c r="RHU68" s="3">
        <f t="shared" si="174"/>
        <v>0</v>
      </c>
      <c r="RHV68" s="3">
        <f t="shared" si="174"/>
        <v>0</v>
      </c>
      <c r="RHW68" s="3">
        <f t="shared" si="174"/>
        <v>0</v>
      </c>
      <c r="RHX68" s="3">
        <f t="shared" si="174"/>
        <v>0</v>
      </c>
      <c r="RHY68" s="3">
        <f t="shared" si="174"/>
        <v>0</v>
      </c>
      <c r="RHZ68" s="3">
        <f t="shared" si="174"/>
        <v>0</v>
      </c>
      <c r="RIA68" s="3">
        <f t="shared" si="174"/>
        <v>0</v>
      </c>
      <c r="RIB68" s="3">
        <f t="shared" si="174"/>
        <v>0</v>
      </c>
      <c r="RIC68" s="3">
        <f t="shared" si="174"/>
        <v>0</v>
      </c>
      <c r="RID68" s="3">
        <f t="shared" si="174"/>
        <v>0</v>
      </c>
      <c r="RIE68" s="3">
        <f t="shared" si="174"/>
        <v>0</v>
      </c>
      <c r="RIF68" s="3">
        <f t="shared" si="174"/>
        <v>0</v>
      </c>
      <c r="RIG68" s="3">
        <f t="shared" si="174"/>
        <v>0</v>
      </c>
      <c r="RIH68" s="3">
        <f t="shared" si="174"/>
        <v>0</v>
      </c>
      <c r="RII68" s="3">
        <f t="shared" si="174"/>
        <v>0</v>
      </c>
      <c r="RIJ68" s="3">
        <f t="shared" si="174"/>
        <v>0</v>
      </c>
      <c r="RIK68" s="3">
        <f t="shared" si="174"/>
        <v>0</v>
      </c>
      <c r="RIL68" s="3">
        <f t="shared" si="174"/>
        <v>0</v>
      </c>
      <c r="RIM68" s="3">
        <f t="shared" si="174"/>
        <v>0</v>
      </c>
      <c r="RIN68" s="3">
        <f t="shared" si="174"/>
        <v>0</v>
      </c>
      <c r="RIO68" s="3">
        <f t="shared" si="174"/>
        <v>0</v>
      </c>
      <c r="RIP68" s="3">
        <f t="shared" si="174"/>
        <v>0</v>
      </c>
      <c r="RIQ68" s="3">
        <f t="shared" si="174"/>
        <v>0</v>
      </c>
      <c r="RIR68" s="3">
        <f t="shared" si="174"/>
        <v>0</v>
      </c>
      <c r="RIS68" s="3">
        <f t="shared" si="174"/>
        <v>0</v>
      </c>
      <c r="RIT68" s="3">
        <f t="shared" si="174"/>
        <v>0</v>
      </c>
      <c r="RIU68" s="3">
        <f t="shared" si="174"/>
        <v>0</v>
      </c>
      <c r="RIV68" s="3">
        <f t="shared" si="174"/>
        <v>0</v>
      </c>
      <c r="RIW68" s="3">
        <f t="shared" si="174"/>
        <v>0</v>
      </c>
      <c r="RIX68" s="3">
        <f t="shared" si="174"/>
        <v>0</v>
      </c>
      <c r="RIY68" s="3">
        <f t="shared" si="174"/>
        <v>0</v>
      </c>
      <c r="RIZ68" s="3">
        <f t="shared" si="174"/>
        <v>0</v>
      </c>
      <c r="RJA68" s="3">
        <f t="shared" si="174"/>
        <v>0</v>
      </c>
      <c r="RJB68" s="3">
        <f t="shared" si="174"/>
        <v>0</v>
      </c>
      <c r="RJC68" s="3">
        <f t="shared" si="174"/>
        <v>0</v>
      </c>
      <c r="RJD68" s="3">
        <f t="shared" si="174"/>
        <v>0</v>
      </c>
      <c r="RJE68" s="3">
        <f t="shared" si="174"/>
        <v>0</v>
      </c>
      <c r="RJF68" s="3">
        <f t="shared" si="174"/>
        <v>0</v>
      </c>
      <c r="RJG68" s="3">
        <f t="shared" si="174"/>
        <v>0</v>
      </c>
      <c r="RJH68" s="3">
        <f t="shared" si="174"/>
        <v>0</v>
      </c>
      <c r="RJI68" s="3">
        <f t="shared" si="174"/>
        <v>0</v>
      </c>
      <c r="RJJ68" s="3">
        <f t="shared" si="174"/>
        <v>0</v>
      </c>
      <c r="RJK68" s="3">
        <f t="shared" si="174"/>
        <v>0</v>
      </c>
      <c r="RJL68" s="3">
        <f t="shared" si="174"/>
        <v>0</v>
      </c>
      <c r="RJM68" s="3">
        <f t="shared" si="174"/>
        <v>0</v>
      </c>
      <c r="RJN68" s="3">
        <f t="shared" si="174"/>
        <v>0</v>
      </c>
      <c r="RJO68" s="3">
        <f t="shared" si="174"/>
        <v>0</v>
      </c>
      <c r="RJP68" s="3">
        <f t="shared" si="174"/>
        <v>0</v>
      </c>
      <c r="RJQ68" s="3">
        <f t="shared" si="174"/>
        <v>0</v>
      </c>
      <c r="RJR68" s="3">
        <f t="shared" si="174"/>
        <v>0</v>
      </c>
      <c r="RJS68" s="3">
        <f t="shared" si="174"/>
        <v>0</v>
      </c>
      <c r="RJT68" s="3">
        <f t="shared" si="174"/>
        <v>0</v>
      </c>
      <c r="RJU68" s="3">
        <f t="shared" si="174"/>
        <v>0</v>
      </c>
      <c r="RJV68" s="3">
        <f t="shared" si="174"/>
        <v>0</v>
      </c>
      <c r="RJW68" s="3">
        <f t="shared" si="174"/>
        <v>0</v>
      </c>
      <c r="RJX68" s="3">
        <f t="shared" si="174"/>
        <v>0</v>
      </c>
      <c r="RJY68" s="3">
        <f t="shared" si="174"/>
        <v>0</v>
      </c>
      <c r="RJZ68" s="3">
        <f t="shared" si="174"/>
        <v>0</v>
      </c>
      <c r="RKA68" s="3">
        <f t="shared" si="174"/>
        <v>0</v>
      </c>
      <c r="RKB68" s="3">
        <f t="shared" si="174"/>
        <v>0</v>
      </c>
      <c r="RKC68" s="3">
        <f t="shared" si="174"/>
        <v>0</v>
      </c>
      <c r="RKD68" s="3">
        <f t="shared" si="174"/>
        <v>0</v>
      </c>
      <c r="RKE68" s="3">
        <f t="shared" si="174"/>
        <v>0</v>
      </c>
      <c r="RKF68" s="3">
        <f t="shared" ref="RKF68:RMQ68" si="175">SUM(RKF60:RKF66)</f>
        <v>0</v>
      </c>
      <c r="RKG68" s="3">
        <f t="shared" si="175"/>
        <v>0</v>
      </c>
      <c r="RKH68" s="3">
        <f t="shared" si="175"/>
        <v>0</v>
      </c>
      <c r="RKI68" s="3">
        <f t="shared" si="175"/>
        <v>0</v>
      </c>
      <c r="RKJ68" s="3">
        <f t="shared" si="175"/>
        <v>0</v>
      </c>
      <c r="RKK68" s="3">
        <f t="shared" si="175"/>
        <v>0</v>
      </c>
      <c r="RKL68" s="3">
        <f t="shared" si="175"/>
        <v>0</v>
      </c>
      <c r="RKM68" s="3">
        <f t="shared" si="175"/>
        <v>0</v>
      </c>
      <c r="RKN68" s="3">
        <f t="shared" si="175"/>
        <v>0</v>
      </c>
      <c r="RKO68" s="3">
        <f t="shared" si="175"/>
        <v>0</v>
      </c>
      <c r="RKP68" s="3">
        <f t="shared" si="175"/>
        <v>0</v>
      </c>
      <c r="RKQ68" s="3">
        <f t="shared" si="175"/>
        <v>0</v>
      </c>
      <c r="RKR68" s="3">
        <f t="shared" si="175"/>
        <v>0</v>
      </c>
      <c r="RKS68" s="3">
        <f t="shared" si="175"/>
        <v>0</v>
      </c>
      <c r="RKT68" s="3">
        <f t="shared" si="175"/>
        <v>0</v>
      </c>
      <c r="RKU68" s="3">
        <f t="shared" si="175"/>
        <v>0</v>
      </c>
      <c r="RKV68" s="3">
        <f t="shared" si="175"/>
        <v>0</v>
      </c>
      <c r="RKW68" s="3">
        <f t="shared" si="175"/>
        <v>0</v>
      </c>
      <c r="RKX68" s="3">
        <f t="shared" si="175"/>
        <v>0</v>
      </c>
      <c r="RKY68" s="3">
        <f t="shared" si="175"/>
        <v>0</v>
      </c>
      <c r="RKZ68" s="3">
        <f t="shared" si="175"/>
        <v>0</v>
      </c>
      <c r="RLA68" s="3">
        <f t="shared" si="175"/>
        <v>0</v>
      </c>
      <c r="RLB68" s="3">
        <f t="shared" si="175"/>
        <v>0</v>
      </c>
      <c r="RLC68" s="3">
        <f t="shared" si="175"/>
        <v>0</v>
      </c>
      <c r="RLD68" s="3">
        <f t="shared" si="175"/>
        <v>0</v>
      </c>
      <c r="RLE68" s="3">
        <f t="shared" si="175"/>
        <v>0</v>
      </c>
      <c r="RLF68" s="3">
        <f t="shared" si="175"/>
        <v>0</v>
      </c>
      <c r="RLG68" s="3">
        <f t="shared" si="175"/>
        <v>0</v>
      </c>
      <c r="RLH68" s="3">
        <f t="shared" si="175"/>
        <v>0</v>
      </c>
      <c r="RLI68" s="3">
        <f t="shared" si="175"/>
        <v>0</v>
      </c>
      <c r="RLJ68" s="3">
        <f t="shared" si="175"/>
        <v>0</v>
      </c>
      <c r="RLK68" s="3">
        <f t="shared" si="175"/>
        <v>0</v>
      </c>
      <c r="RLL68" s="3">
        <f t="shared" si="175"/>
        <v>0</v>
      </c>
      <c r="RLM68" s="3">
        <f t="shared" si="175"/>
        <v>0</v>
      </c>
      <c r="RLN68" s="3">
        <f t="shared" si="175"/>
        <v>0</v>
      </c>
      <c r="RLO68" s="3">
        <f t="shared" si="175"/>
        <v>0</v>
      </c>
      <c r="RLP68" s="3">
        <f t="shared" si="175"/>
        <v>0</v>
      </c>
      <c r="RLQ68" s="3">
        <f t="shared" si="175"/>
        <v>0</v>
      </c>
      <c r="RLR68" s="3">
        <f t="shared" si="175"/>
        <v>0</v>
      </c>
      <c r="RLS68" s="3">
        <f t="shared" si="175"/>
        <v>0</v>
      </c>
      <c r="RLT68" s="3">
        <f t="shared" si="175"/>
        <v>0</v>
      </c>
      <c r="RLU68" s="3">
        <f t="shared" si="175"/>
        <v>0</v>
      </c>
      <c r="RLV68" s="3">
        <f t="shared" si="175"/>
        <v>0</v>
      </c>
      <c r="RLW68" s="3">
        <f t="shared" si="175"/>
        <v>0</v>
      </c>
      <c r="RLX68" s="3">
        <f t="shared" si="175"/>
        <v>0</v>
      </c>
      <c r="RLY68" s="3">
        <f t="shared" si="175"/>
        <v>0</v>
      </c>
      <c r="RLZ68" s="3">
        <f t="shared" si="175"/>
        <v>0</v>
      </c>
      <c r="RMA68" s="3">
        <f t="shared" si="175"/>
        <v>0</v>
      </c>
      <c r="RMB68" s="3">
        <f t="shared" si="175"/>
        <v>0</v>
      </c>
      <c r="RMC68" s="3">
        <f t="shared" si="175"/>
        <v>0</v>
      </c>
      <c r="RMD68" s="3">
        <f t="shared" si="175"/>
        <v>0</v>
      </c>
      <c r="RME68" s="3">
        <f t="shared" si="175"/>
        <v>0</v>
      </c>
      <c r="RMF68" s="3">
        <f t="shared" si="175"/>
        <v>0</v>
      </c>
      <c r="RMG68" s="3">
        <f t="shared" si="175"/>
        <v>0</v>
      </c>
      <c r="RMH68" s="3">
        <f t="shared" si="175"/>
        <v>0</v>
      </c>
      <c r="RMI68" s="3">
        <f t="shared" si="175"/>
        <v>0</v>
      </c>
      <c r="RMJ68" s="3">
        <f t="shared" si="175"/>
        <v>0</v>
      </c>
      <c r="RMK68" s="3">
        <f t="shared" si="175"/>
        <v>0</v>
      </c>
      <c r="RML68" s="3">
        <f t="shared" si="175"/>
        <v>0</v>
      </c>
      <c r="RMM68" s="3">
        <f t="shared" si="175"/>
        <v>0</v>
      </c>
      <c r="RMN68" s="3">
        <f t="shared" si="175"/>
        <v>0</v>
      </c>
      <c r="RMO68" s="3">
        <f t="shared" si="175"/>
        <v>0</v>
      </c>
      <c r="RMP68" s="3">
        <f t="shared" si="175"/>
        <v>0</v>
      </c>
      <c r="RMQ68" s="3">
        <f t="shared" si="175"/>
        <v>0</v>
      </c>
      <c r="RMR68" s="3">
        <f t="shared" ref="RMR68:RPC68" si="176">SUM(RMR60:RMR66)</f>
        <v>0</v>
      </c>
      <c r="RMS68" s="3">
        <f t="shared" si="176"/>
        <v>0</v>
      </c>
      <c r="RMT68" s="3">
        <f t="shared" si="176"/>
        <v>0</v>
      </c>
      <c r="RMU68" s="3">
        <f t="shared" si="176"/>
        <v>0</v>
      </c>
      <c r="RMV68" s="3">
        <f t="shared" si="176"/>
        <v>0</v>
      </c>
      <c r="RMW68" s="3">
        <f t="shared" si="176"/>
        <v>0</v>
      </c>
      <c r="RMX68" s="3">
        <f t="shared" si="176"/>
        <v>0</v>
      </c>
      <c r="RMY68" s="3">
        <f t="shared" si="176"/>
        <v>0</v>
      </c>
      <c r="RMZ68" s="3">
        <f t="shared" si="176"/>
        <v>0</v>
      </c>
      <c r="RNA68" s="3">
        <f t="shared" si="176"/>
        <v>0</v>
      </c>
      <c r="RNB68" s="3">
        <f t="shared" si="176"/>
        <v>0</v>
      </c>
      <c r="RNC68" s="3">
        <f t="shared" si="176"/>
        <v>0</v>
      </c>
      <c r="RND68" s="3">
        <f t="shared" si="176"/>
        <v>0</v>
      </c>
      <c r="RNE68" s="3">
        <f t="shared" si="176"/>
        <v>0</v>
      </c>
      <c r="RNF68" s="3">
        <f t="shared" si="176"/>
        <v>0</v>
      </c>
      <c r="RNG68" s="3">
        <f t="shared" si="176"/>
        <v>0</v>
      </c>
      <c r="RNH68" s="3">
        <f t="shared" si="176"/>
        <v>0</v>
      </c>
      <c r="RNI68" s="3">
        <f t="shared" si="176"/>
        <v>0</v>
      </c>
      <c r="RNJ68" s="3">
        <f t="shared" si="176"/>
        <v>0</v>
      </c>
      <c r="RNK68" s="3">
        <f t="shared" si="176"/>
        <v>0</v>
      </c>
      <c r="RNL68" s="3">
        <f t="shared" si="176"/>
        <v>0</v>
      </c>
      <c r="RNM68" s="3">
        <f t="shared" si="176"/>
        <v>0</v>
      </c>
      <c r="RNN68" s="3">
        <f t="shared" si="176"/>
        <v>0</v>
      </c>
      <c r="RNO68" s="3">
        <f t="shared" si="176"/>
        <v>0</v>
      </c>
      <c r="RNP68" s="3">
        <f t="shared" si="176"/>
        <v>0</v>
      </c>
      <c r="RNQ68" s="3">
        <f t="shared" si="176"/>
        <v>0</v>
      </c>
      <c r="RNR68" s="3">
        <f t="shared" si="176"/>
        <v>0</v>
      </c>
      <c r="RNS68" s="3">
        <f t="shared" si="176"/>
        <v>0</v>
      </c>
      <c r="RNT68" s="3">
        <f t="shared" si="176"/>
        <v>0</v>
      </c>
      <c r="RNU68" s="3">
        <f t="shared" si="176"/>
        <v>0</v>
      </c>
      <c r="RNV68" s="3">
        <f t="shared" si="176"/>
        <v>0</v>
      </c>
      <c r="RNW68" s="3">
        <f t="shared" si="176"/>
        <v>0</v>
      </c>
      <c r="RNX68" s="3">
        <f t="shared" si="176"/>
        <v>0</v>
      </c>
      <c r="RNY68" s="3">
        <f t="shared" si="176"/>
        <v>0</v>
      </c>
      <c r="RNZ68" s="3">
        <f t="shared" si="176"/>
        <v>0</v>
      </c>
      <c r="ROA68" s="3">
        <f t="shared" si="176"/>
        <v>0</v>
      </c>
      <c r="ROB68" s="3">
        <f t="shared" si="176"/>
        <v>0</v>
      </c>
      <c r="ROC68" s="3">
        <f t="shared" si="176"/>
        <v>0</v>
      </c>
      <c r="ROD68" s="3">
        <f t="shared" si="176"/>
        <v>0</v>
      </c>
      <c r="ROE68" s="3">
        <f t="shared" si="176"/>
        <v>0</v>
      </c>
      <c r="ROF68" s="3">
        <f t="shared" si="176"/>
        <v>0</v>
      </c>
      <c r="ROG68" s="3">
        <f t="shared" si="176"/>
        <v>0</v>
      </c>
      <c r="ROH68" s="3">
        <f t="shared" si="176"/>
        <v>0</v>
      </c>
      <c r="ROI68" s="3">
        <f t="shared" si="176"/>
        <v>0</v>
      </c>
      <c r="ROJ68" s="3">
        <f t="shared" si="176"/>
        <v>0</v>
      </c>
      <c r="ROK68" s="3">
        <f t="shared" si="176"/>
        <v>0</v>
      </c>
      <c r="ROL68" s="3">
        <f t="shared" si="176"/>
        <v>0</v>
      </c>
      <c r="ROM68" s="3">
        <f t="shared" si="176"/>
        <v>0</v>
      </c>
      <c r="RON68" s="3">
        <f t="shared" si="176"/>
        <v>0</v>
      </c>
      <c r="ROO68" s="3">
        <f t="shared" si="176"/>
        <v>0</v>
      </c>
      <c r="ROP68" s="3">
        <f t="shared" si="176"/>
        <v>0</v>
      </c>
      <c r="ROQ68" s="3">
        <f t="shared" si="176"/>
        <v>0</v>
      </c>
      <c r="ROR68" s="3">
        <f t="shared" si="176"/>
        <v>0</v>
      </c>
      <c r="ROS68" s="3">
        <f t="shared" si="176"/>
        <v>0</v>
      </c>
      <c r="ROT68" s="3">
        <f t="shared" si="176"/>
        <v>0</v>
      </c>
      <c r="ROU68" s="3">
        <f t="shared" si="176"/>
        <v>0</v>
      </c>
      <c r="ROV68" s="3">
        <f t="shared" si="176"/>
        <v>0</v>
      </c>
      <c r="ROW68" s="3">
        <f t="shared" si="176"/>
        <v>0</v>
      </c>
      <c r="ROX68" s="3">
        <f t="shared" si="176"/>
        <v>0</v>
      </c>
      <c r="ROY68" s="3">
        <f t="shared" si="176"/>
        <v>0</v>
      </c>
      <c r="ROZ68" s="3">
        <f t="shared" si="176"/>
        <v>0</v>
      </c>
      <c r="RPA68" s="3">
        <f t="shared" si="176"/>
        <v>0</v>
      </c>
      <c r="RPB68" s="3">
        <f t="shared" si="176"/>
        <v>0</v>
      </c>
      <c r="RPC68" s="3">
        <f t="shared" si="176"/>
        <v>0</v>
      </c>
      <c r="RPD68" s="3">
        <f t="shared" ref="RPD68:RRO68" si="177">SUM(RPD60:RPD66)</f>
        <v>0</v>
      </c>
      <c r="RPE68" s="3">
        <f t="shared" si="177"/>
        <v>0</v>
      </c>
      <c r="RPF68" s="3">
        <f t="shared" si="177"/>
        <v>0</v>
      </c>
      <c r="RPG68" s="3">
        <f t="shared" si="177"/>
        <v>0</v>
      </c>
      <c r="RPH68" s="3">
        <f t="shared" si="177"/>
        <v>0</v>
      </c>
      <c r="RPI68" s="3">
        <f t="shared" si="177"/>
        <v>0</v>
      </c>
      <c r="RPJ68" s="3">
        <f t="shared" si="177"/>
        <v>0</v>
      </c>
      <c r="RPK68" s="3">
        <f t="shared" si="177"/>
        <v>0</v>
      </c>
      <c r="RPL68" s="3">
        <f t="shared" si="177"/>
        <v>0</v>
      </c>
      <c r="RPM68" s="3">
        <f t="shared" si="177"/>
        <v>0</v>
      </c>
      <c r="RPN68" s="3">
        <f t="shared" si="177"/>
        <v>0</v>
      </c>
      <c r="RPO68" s="3">
        <f t="shared" si="177"/>
        <v>0</v>
      </c>
      <c r="RPP68" s="3">
        <f t="shared" si="177"/>
        <v>0</v>
      </c>
      <c r="RPQ68" s="3">
        <f t="shared" si="177"/>
        <v>0</v>
      </c>
      <c r="RPR68" s="3">
        <f t="shared" si="177"/>
        <v>0</v>
      </c>
      <c r="RPS68" s="3">
        <f t="shared" si="177"/>
        <v>0</v>
      </c>
      <c r="RPT68" s="3">
        <f t="shared" si="177"/>
        <v>0</v>
      </c>
      <c r="RPU68" s="3">
        <f t="shared" si="177"/>
        <v>0</v>
      </c>
      <c r="RPV68" s="3">
        <f t="shared" si="177"/>
        <v>0</v>
      </c>
      <c r="RPW68" s="3">
        <f t="shared" si="177"/>
        <v>0</v>
      </c>
      <c r="RPX68" s="3">
        <f t="shared" si="177"/>
        <v>0</v>
      </c>
      <c r="RPY68" s="3">
        <f t="shared" si="177"/>
        <v>0</v>
      </c>
      <c r="RPZ68" s="3">
        <f t="shared" si="177"/>
        <v>0</v>
      </c>
      <c r="RQA68" s="3">
        <f t="shared" si="177"/>
        <v>0</v>
      </c>
      <c r="RQB68" s="3">
        <f t="shared" si="177"/>
        <v>0</v>
      </c>
      <c r="RQC68" s="3">
        <f t="shared" si="177"/>
        <v>0</v>
      </c>
      <c r="RQD68" s="3">
        <f t="shared" si="177"/>
        <v>0</v>
      </c>
      <c r="RQE68" s="3">
        <f t="shared" si="177"/>
        <v>0</v>
      </c>
      <c r="RQF68" s="3">
        <f t="shared" si="177"/>
        <v>0</v>
      </c>
      <c r="RQG68" s="3">
        <f t="shared" si="177"/>
        <v>0</v>
      </c>
      <c r="RQH68" s="3">
        <f t="shared" si="177"/>
        <v>0</v>
      </c>
      <c r="RQI68" s="3">
        <f t="shared" si="177"/>
        <v>0</v>
      </c>
      <c r="RQJ68" s="3">
        <f t="shared" si="177"/>
        <v>0</v>
      </c>
      <c r="RQK68" s="3">
        <f t="shared" si="177"/>
        <v>0</v>
      </c>
      <c r="RQL68" s="3">
        <f t="shared" si="177"/>
        <v>0</v>
      </c>
      <c r="RQM68" s="3">
        <f t="shared" si="177"/>
        <v>0</v>
      </c>
      <c r="RQN68" s="3">
        <f t="shared" si="177"/>
        <v>0</v>
      </c>
      <c r="RQO68" s="3">
        <f t="shared" si="177"/>
        <v>0</v>
      </c>
      <c r="RQP68" s="3">
        <f t="shared" si="177"/>
        <v>0</v>
      </c>
      <c r="RQQ68" s="3">
        <f t="shared" si="177"/>
        <v>0</v>
      </c>
      <c r="RQR68" s="3">
        <f t="shared" si="177"/>
        <v>0</v>
      </c>
      <c r="RQS68" s="3">
        <f t="shared" si="177"/>
        <v>0</v>
      </c>
      <c r="RQT68" s="3">
        <f t="shared" si="177"/>
        <v>0</v>
      </c>
      <c r="RQU68" s="3">
        <f t="shared" si="177"/>
        <v>0</v>
      </c>
      <c r="RQV68" s="3">
        <f t="shared" si="177"/>
        <v>0</v>
      </c>
      <c r="RQW68" s="3">
        <f t="shared" si="177"/>
        <v>0</v>
      </c>
      <c r="RQX68" s="3">
        <f t="shared" si="177"/>
        <v>0</v>
      </c>
      <c r="RQY68" s="3">
        <f t="shared" si="177"/>
        <v>0</v>
      </c>
      <c r="RQZ68" s="3">
        <f t="shared" si="177"/>
        <v>0</v>
      </c>
      <c r="RRA68" s="3">
        <f t="shared" si="177"/>
        <v>0</v>
      </c>
      <c r="RRB68" s="3">
        <f t="shared" si="177"/>
        <v>0</v>
      </c>
      <c r="RRC68" s="3">
        <f t="shared" si="177"/>
        <v>0</v>
      </c>
      <c r="RRD68" s="3">
        <f t="shared" si="177"/>
        <v>0</v>
      </c>
      <c r="RRE68" s="3">
        <f t="shared" si="177"/>
        <v>0</v>
      </c>
      <c r="RRF68" s="3">
        <f t="shared" si="177"/>
        <v>0</v>
      </c>
      <c r="RRG68" s="3">
        <f t="shared" si="177"/>
        <v>0</v>
      </c>
      <c r="RRH68" s="3">
        <f t="shared" si="177"/>
        <v>0</v>
      </c>
      <c r="RRI68" s="3">
        <f t="shared" si="177"/>
        <v>0</v>
      </c>
      <c r="RRJ68" s="3">
        <f t="shared" si="177"/>
        <v>0</v>
      </c>
      <c r="RRK68" s="3">
        <f t="shared" si="177"/>
        <v>0</v>
      </c>
      <c r="RRL68" s="3">
        <f t="shared" si="177"/>
        <v>0</v>
      </c>
      <c r="RRM68" s="3">
        <f t="shared" si="177"/>
        <v>0</v>
      </c>
      <c r="RRN68" s="3">
        <f t="shared" si="177"/>
        <v>0</v>
      </c>
      <c r="RRO68" s="3">
        <f t="shared" si="177"/>
        <v>0</v>
      </c>
      <c r="RRP68" s="3">
        <f t="shared" ref="RRP68:RUA68" si="178">SUM(RRP60:RRP66)</f>
        <v>0</v>
      </c>
      <c r="RRQ68" s="3">
        <f t="shared" si="178"/>
        <v>0</v>
      </c>
      <c r="RRR68" s="3">
        <f t="shared" si="178"/>
        <v>0</v>
      </c>
      <c r="RRS68" s="3">
        <f t="shared" si="178"/>
        <v>0</v>
      </c>
      <c r="RRT68" s="3">
        <f t="shared" si="178"/>
        <v>0</v>
      </c>
      <c r="RRU68" s="3">
        <f t="shared" si="178"/>
        <v>0</v>
      </c>
      <c r="RRV68" s="3">
        <f t="shared" si="178"/>
        <v>0</v>
      </c>
      <c r="RRW68" s="3">
        <f t="shared" si="178"/>
        <v>0</v>
      </c>
      <c r="RRX68" s="3">
        <f t="shared" si="178"/>
        <v>0</v>
      </c>
      <c r="RRY68" s="3">
        <f t="shared" si="178"/>
        <v>0</v>
      </c>
      <c r="RRZ68" s="3">
        <f t="shared" si="178"/>
        <v>0</v>
      </c>
      <c r="RSA68" s="3">
        <f t="shared" si="178"/>
        <v>0</v>
      </c>
      <c r="RSB68" s="3">
        <f t="shared" si="178"/>
        <v>0</v>
      </c>
      <c r="RSC68" s="3">
        <f t="shared" si="178"/>
        <v>0</v>
      </c>
      <c r="RSD68" s="3">
        <f t="shared" si="178"/>
        <v>0</v>
      </c>
      <c r="RSE68" s="3">
        <f t="shared" si="178"/>
        <v>0</v>
      </c>
      <c r="RSF68" s="3">
        <f t="shared" si="178"/>
        <v>0</v>
      </c>
      <c r="RSG68" s="3">
        <f t="shared" si="178"/>
        <v>0</v>
      </c>
      <c r="RSH68" s="3">
        <f t="shared" si="178"/>
        <v>0</v>
      </c>
      <c r="RSI68" s="3">
        <f t="shared" si="178"/>
        <v>0</v>
      </c>
      <c r="RSJ68" s="3">
        <f t="shared" si="178"/>
        <v>0</v>
      </c>
      <c r="RSK68" s="3">
        <f t="shared" si="178"/>
        <v>0</v>
      </c>
      <c r="RSL68" s="3">
        <f t="shared" si="178"/>
        <v>0</v>
      </c>
      <c r="RSM68" s="3">
        <f t="shared" si="178"/>
        <v>0</v>
      </c>
      <c r="RSN68" s="3">
        <f t="shared" si="178"/>
        <v>0</v>
      </c>
      <c r="RSO68" s="3">
        <f t="shared" si="178"/>
        <v>0</v>
      </c>
      <c r="RSP68" s="3">
        <f t="shared" si="178"/>
        <v>0</v>
      </c>
      <c r="RSQ68" s="3">
        <f t="shared" si="178"/>
        <v>0</v>
      </c>
      <c r="RSR68" s="3">
        <f t="shared" si="178"/>
        <v>0</v>
      </c>
      <c r="RSS68" s="3">
        <f t="shared" si="178"/>
        <v>0</v>
      </c>
      <c r="RST68" s="3">
        <f t="shared" si="178"/>
        <v>0</v>
      </c>
      <c r="RSU68" s="3">
        <f t="shared" si="178"/>
        <v>0</v>
      </c>
      <c r="RSV68" s="3">
        <f t="shared" si="178"/>
        <v>0</v>
      </c>
      <c r="RSW68" s="3">
        <f t="shared" si="178"/>
        <v>0</v>
      </c>
      <c r="RSX68" s="3">
        <f t="shared" si="178"/>
        <v>0</v>
      </c>
      <c r="RSY68" s="3">
        <f t="shared" si="178"/>
        <v>0</v>
      </c>
      <c r="RSZ68" s="3">
        <f t="shared" si="178"/>
        <v>0</v>
      </c>
      <c r="RTA68" s="3">
        <f t="shared" si="178"/>
        <v>0</v>
      </c>
      <c r="RTB68" s="3">
        <f t="shared" si="178"/>
        <v>0</v>
      </c>
      <c r="RTC68" s="3">
        <f t="shared" si="178"/>
        <v>0</v>
      </c>
      <c r="RTD68" s="3">
        <f t="shared" si="178"/>
        <v>0</v>
      </c>
      <c r="RTE68" s="3">
        <f t="shared" si="178"/>
        <v>0</v>
      </c>
      <c r="RTF68" s="3">
        <f t="shared" si="178"/>
        <v>0</v>
      </c>
      <c r="RTG68" s="3">
        <f t="shared" si="178"/>
        <v>0</v>
      </c>
      <c r="RTH68" s="3">
        <f t="shared" si="178"/>
        <v>0</v>
      </c>
      <c r="RTI68" s="3">
        <f t="shared" si="178"/>
        <v>0</v>
      </c>
      <c r="RTJ68" s="3">
        <f t="shared" si="178"/>
        <v>0</v>
      </c>
      <c r="RTK68" s="3">
        <f t="shared" si="178"/>
        <v>0</v>
      </c>
      <c r="RTL68" s="3">
        <f t="shared" si="178"/>
        <v>0</v>
      </c>
      <c r="RTM68" s="3">
        <f t="shared" si="178"/>
        <v>0</v>
      </c>
      <c r="RTN68" s="3">
        <f t="shared" si="178"/>
        <v>0</v>
      </c>
      <c r="RTO68" s="3">
        <f t="shared" si="178"/>
        <v>0</v>
      </c>
      <c r="RTP68" s="3">
        <f t="shared" si="178"/>
        <v>0</v>
      </c>
      <c r="RTQ68" s="3">
        <f t="shared" si="178"/>
        <v>0</v>
      </c>
      <c r="RTR68" s="3">
        <f t="shared" si="178"/>
        <v>0</v>
      </c>
      <c r="RTS68" s="3">
        <f t="shared" si="178"/>
        <v>0</v>
      </c>
      <c r="RTT68" s="3">
        <f t="shared" si="178"/>
        <v>0</v>
      </c>
      <c r="RTU68" s="3">
        <f t="shared" si="178"/>
        <v>0</v>
      </c>
      <c r="RTV68" s="3">
        <f t="shared" si="178"/>
        <v>0</v>
      </c>
      <c r="RTW68" s="3">
        <f t="shared" si="178"/>
        <v>0</v>
      </c>
      <c r="RTX68" s="3">
        <f t="shared" si="178"/>
        <v>0</v>
      </c>
      <c r="RTY68" s="3">
        <f t="shared" si="178"/>
        <v>0</v>
      </c>
      <c r="RTZ68" s="3">
        <f t="shared" si="178"/>
        <v>0</v>
      </c>
      <c r="RUA68" s="3">
        <f t="shared" si="178"/>
        <v>0</v>
      </c>
      <c r="RUB68" s="3">
        <f t="shared" ref="RUB68:RWM68" si="179">SUM(RUB60:RUB66)</f>
        <v>0</v>
      </c>
      <c r="RUC68" s="3">
        <f t="shared" si="179"/>
        <v>0</v>
      </c>
      <c r="RUD68" s="3">
        <f t="shared" si="179"/>
        <v>0</v>
      </c>
      <c r="RUE68" s="3">
        <f t="shared" si="179"/>
        <v>0</v>
      </c>
      <c r="RUF68" s="3">
        <f t="shared" si="179"/>
        <v>0</v>
      </c>
      <c r="RUG68" s="3">
        <f t="shared" si="179"/>
        <v>0</v>
      </c>
      <c r="RUH68" s="3">
        <f t="shared" si="179"/>
        <v>0</v>
      </c>
      <c r="RUI68" s="3">
        <f t="shared" si="179"/>
        <v>0</v>
      </c>
      <c r="RUJ68" s="3">
        <f t="shared" si="179"/>
        <v>0</v>
      </c>
      <c r="RUK68" s="3">
        <f t="shared" si="179"/>
        <v>0</v>
      </c>
      <c r="RUL68" s="3">
        <f t="shared" si="179"/>
        <v>0</v>
      </c>
      <c r="RUM68" s="3">
        <f t="shared" si="179"/>
        <v>0</v>
      </c>
      <c r="RUN68" s="3">
        <f t="shared" si="179"/>
        <v>0</v>
      </c>
      <c r="RUO68" s="3">
        <f t="shared" si="179"/>
        <v>0</v>
      </c>
      <c r="RUP68" s="3">
        <f t="shared" si="179"/>
        <v>0</v>
      </c>
      <c r="RUQ68" s="3">
        <f t="shared" si="179"/>
        <v>0</v>
      </c>
      <c r="RUR68" s="3">
        <f t="shared" si="179"/>
        <v>0</v>
      </c>
      <c r="RUS68" s="3">
        <f t="shared" si="179"/>
        <v>0</v>
      </c>
      <c r="RUT68" s="3">
        <f t="shared" si="179"/>
        <v>0</v>
      </c>
      <c r="RUU68" s="3">
        <f t="shared" si="179"/>
        <v>0</v>
      </c>
      <c r="RUV68" s="3">
        <f t="shared" si="179"/>
        <v>0</v>
      </c>
      <c r="RUW68" s="3">
        <f t="shared" si="179"/>
        <v>0</v>
      </c>
      <c r="RUX68" s="3">
        <f t="shared" si="179"/>
        <v>0</v>
      </c>
      <c r="RUY68" s="3">
        <f t="shared" si="179"/>
        <v>0</v>
      </c>
      <c r="RUZ68" s="3">
        <f t="shared" si="179"/>
        <v>0</v>
      </c>
      <c r="RVA68" s="3">
        <f t="shared" si="179"/>
        <v>0</v>
      </c>
      <c r="RVB68" s="3">
        <f t="shared" si="179"/>
        <v>0</v>
      </c>
      <c r="RVC68" s="3">
        <f t="shared" si="179"/>
        <v>0</v>
      </c>
      <c r="RVD68" s="3">
        <f t="shared" si="179"/>
        <v>0</v>
      </c>
      <c r="RVE68" s="3">
        <f t="shared" si="179"/>
        <v>0</v>
      </c>
      <c r="RVF68" s="3">
        <f t="shared" si="179"/>
        <v>0</v>
      </c>
      <c r="RVG68" s="3">
        <f t="shared" si="179"/>
        <v>0</v>
      </c>
      <c r="RVH68" s="3">
        <f t="shared" si="179"/>
        <v>0</v>
      </c>
      <c r="RVI68" s="3">
        <f t="shared" si="179"/>
        <v>0</v>
      </c>
      <c r="RVJ68" s="3">
        <f t="shared" si="179"/>
        <v>0</v>
      </c>
      <c r="RVK68" s="3">
        <f t="shared" si="179"/>
        <v>0</v>
      </c>
      <c r="RVL68" s="3">
        <f t="shared" si="179"/>
        <v>0</v>
      </c>
      <c r="RVM68" s="3">
        <f t="shared" si="179"/>
        <v>0</v>
      </c>
      <c r="RVN68" s="3">
        <f t="shared" si="179"/>
        <v>0</v>
      </c>
      <c r="RVO68" s="3">
        <f t="shared" si="179"/>
        <v>0</v>
      </c>
      <c r="RVP68" s="3">
        <f t="shared" si="179"/>
        <v>0</v>
      </c>
      <c r="RVQ68" s="3">
        <f t="shared" si="179"/>
        <v>0</v>
      </c>
      <c r="RVR68" s="3">
        <f t="shared" si="179"/>
        <v>0</v>
      </c>
      <c r="RVS68" s="3">
        <f t="shared" si="179"/>
        <v>0</v>
      </c>
      <c r="RVT68" s="3">
        <f t="shared" si="179"/>
        <v>0</v>
      </c>
      <c r="RVU68" s="3">
        <f t="shared" si="179"/>
        <v>0</v>
      </c>
      <c r="RVV68" s="3">
        <f t="shared" si="179"/>
        <v>0</v>
      </c>
      <c r="RVW68" s="3">
        <f t="shared" si="179"/>
        <v>0</v>
      </c>
      <c r="RVX68" s="3">
        <f t="shared" si="179"/>
        <v>0</v>
      </c>
      <c r="RVY68" s="3">
        <f t="shared" si="179"/>
        <v>0</v>
      </c>
      <c r="RVZ68" s="3">
        <f t="shared" si="179"/>
        <v>0</v>
      </c>
      <c r="RWA68" s="3">
        <f t="shared" si="179"/>
        <v>0</v>
      </c>
      <c r="RWB68" s="3">
        <f t="shared" si="179"/>
        <v>0</v>
      </c>
      <c r="RWC68" s="3">
        <f t="shared" si="179"/>
        <v>0</v>
      </c>
      <c r="RWD68" s="3">
        <f t="shared" si="179"/>
        <v>0</v>
      </c>
      <c r="RWE68" s="3">
        <f t="shared" si="179"/>
        <v>0</v>
      </c>
      <c r="RWF68" s="3">
        <f t="shared" si="179"/>
        <v>0</v>
      </c>
      <c r="RWG68" s="3">
        <f t="shared" si="179"/>
        <v>0</v>
      </c>
      <c r="RWH68" s="3">
        <f t="shared" si="179"/>
        <v>0</v>
      </c>
      <c r="RWI68" s="3">
        <f t="shared" si="179"/>
        <v>0</v>
      </c>
      <c r="RWJ68" s="3">
        <f t="shared" si="179"/>
        <v>0</v>
      </c>
      <c r="RWK68" s="3">
        <f t="shared" si="179"/>
        <v>0</v>
      </c>
      <c r="RWL68" s="3">
        <f t="shared" si="179"/>
        <v>0</v>
      </c>
      <c r="RWM68" s="3">
        <f t="shared" si="179"/>
        <v>0</v>
      </c>
      <c r="RWN68" s="3">
        <f t="shared" ref="RWN68:RYY68" si="180">SUM(RWN60:RWN66)</f>
        <v>0</v>
      </c>
      <c r="RWO68" s="3">
        <f t="shared" si="180"/>
        <v>0</v>
      </c>
      <c r="RWP68" s="3">
        <f t="shared" si="180"/>
        <v>0</v>
      </c>
      <c r="RWQ68" s="3">
        <f t="shared" si="180"/>
        <v>0</v>
      </c>
      <c r="RWR68" s="3">
        <f t="shared" si="180"/>
        <v>0</v>
      </c>
      <c r="RWS68" s="3">
        <f t="shared" si="180"/>
        <v>0</v>
      </c>
      <c r="RWT68" s="3">
        <f t="shared" si="180"/>
        <v>0</v>
      </c>
      <c r="RWU68" s="3">
        <f t="shared" si="180"/>
        <v>0</v>
      </c>
      <c r="RWV68" s="3">
        <f t="shared" si="180"/>
        <v>0</v>
      </c>
      <c r="RWW68" s="3">
        <f t="shared" si="180"/>
        <v>0</v>
      </c>
      <c r="RWX68" s="3">
        <f t="shared" si="180"/>
        <v>0</v>
      </c>
      <c r="RWY68" s="3">
        <f t="shared" si="180"/>
        <v>0</v>
      </c>
      <c r="RWZ68" s="3">
        <f t="shared" si="180"/>
        <v>0</v>
      </c>
      <c r="RXA68" s="3">
        <f t="shared" si="180"/>
        <v>0</v>
      </c>
      <c r="RXB68" s="3">
        <f t="shared" si="180"/>
        <v>0</v>
      </c>
      <c r="RXC68" s="3">
        <f t="shared" si="180"/>
        <v>0</v>
      </c>
      <c r="RXD68" s="3">
        <f t="shared" si="180"/>
        <v>0</v>
      </c>
      <c r="RXE68" s="3">
        <f t="shared" si="180"/>
        <v>0</v>
      </c>
      <c r="RXF68" s="3">
        <f t="shared" si="180"/>
        <v>0</v>
      </c>
      <c r="RXG68" s="3">
        <f t="shared" si="180"/>
        <v>0</v>
      </c>
      <c r="RXH68" s="3">
        <f t="shared" si="180"/>
        <v>0</v>
      </c>
      <c r="RXI68" s="3">
        <f t="shared" si="180"/>
        <v>0</v>
      </c>
      <c r="RXJ68" s="3">
        <f t="shared" si="180"/>
        <v>0</v>
      </c>
      <c r="RXK68" s="3">
        <f t="shared" si="180"/>
        <v>0</v>
      </c>
      <c r="RXL68" s="3">
        <f t="shared" si="180"/>
        <v>0</v>
      </c>
      <c r="RXM68" s="3">
        <f t="shared" si="180"/>
        <v>0</v>
      </c>
      <c r="RXN68" s="3">
        <f t="shared" si="180"/>
        <v>0</v>
      </c>
      <c r="RXO68" s="3">
        <f t="shared" si="180"/>
        <v>0</v>
      </c>
      <c r="RXP68" s="3">
        <f t="shared" si="180"/>
        <v>0</v>
      </c>
      <c r="RXQ68" s="3">
        <f t="shared" si="180"/>
        <v>0</v>
      </c>
      <c r="RXR68" s="3">
        <f t="shared" si="180"/>
        <v>0</v>
      </c>
      <c r="RXS68" s="3">
        <f t="shared" si="180"/>
        <v>0</v>
      </c>
      <c r="RXT68" s="3">
        <f t="shared" si="180"/>
        <v>0</v>
      </c>
      <c r="RXU68" s="3">
        <f t="shared" si="180"/>
        <v>0</v>
      </c>
      <c r="RXV68" s="3">
        <f t="shared" si="180"/>
        <v>0</v>
      </c>
      <c r="RXW68" s="3">
        <f t="shared" si="180"/>
        <v>0</v>
      </c>
      <c r="RXX68" s="3">
        <f t="shared" si="180"/>
        <v>0</v>
      </c>
      <c r="RXY68" s="3">
        <f t="shared" si="180"/>
        <v>0</v>
      </c>
      <c r="RXZ68" s="3">
        <f t="shared" si="180"/>
        <v>0</v>
      </c>
      <c r="RYA68" s="3">
        <f t="shared" si="180"/>
        <v>0</v>
      </c>
      <c r="RYB68" s="3">
        <f t="shared" si="180"/>
        <v>0</v>
      </c>
      <c r="RYC68" s="3">
        <f t="shared" si="180"/>
        <v>0</v>
      </c>
      <c r="RYD68" s="3">
        <f t="shared" si="180"/>
        <v>0</v>
      </c>
      <c r="RYE68" s="3">
        <f t="shared" si="180"/>
        <v>0</v>
      </c>
      <c r="RYF68" s="3">
        <f t="shared" si="180"/>
        <v>0</v>
      </c>
      <c r="RYG68" s="3">
        <f t="shared" si="180"/>
        <v>0</v>
      </c>
      <c r="RYH68" s="3">
        <f t="shared" si="180"/>
        <v>0</v>
      </c>
      <c r="RYI68" s="3">
        <f t="shared" si="180"/>
        <v>0</v>
      </c>
      <c r="RYJ68" s="3">
        <f t="shared" si="180"/>
        <v>0</v>
      </c>
      <c r="RYK68" s="3">
        <f t="shared" si="180"/>
        <v>0</v>
      </c>
      <c r="RYL68" s="3">
        <f t="shared" si="180"/>
        <v>0</v>
      </c>
      <c r="RYM68" s="3">
        <f t="shared" si="180"/>
        <v>0</v>
      </c>
      <c r="RYN68" s="3">
        <f t="shared" si="180"/>
        <v>0</v>
      </c>
      <c r="RYO68" s="3">
        <f t="shared" si="180"/>
        <v>0</v>
      </c>
      <c r="RYP68" s="3">
        <f t="shared" si="180"/>
        <v>0</v>
      </c>
      <c r="RYQ68" s="3">
        <f t="shared" si="180"/>
        <v>0</v>
      </c>
      <c r="RYR68" s="3">
        <f t="shared" si="180"/>
        <v>0</v>
      </c>
      <c r="RYS68" s="3">
        <f t="shared" si="180"/>
        <v>0</v>
      </c>
      <c r="RYT68" s="3">
        <f t="shared" si="180"/>
        <v>0</v>
      </c>
      <c r="RYU68" s="3">
        <f t="shared" si="180"/>
        <v>0</v>
      </c>
      <c r="RYV68" s="3">
        <f t="shared" si="180"/>
        <v>0</v>
      </c>
      <c r="RYW68" s="3">
        <f t="shared" si="180"/>
        <v>0</v>
      </c>
      <c r="RYX68" s="3">
        <f t="shared" si="180"/>
        <v>0</v>
      </c>
      <c r="RYY68" s="3">
        <f t="shared" si="180"/>
        <v>0</v>
      </c>
      <c r="RYZ68" s="3">
        <f t="shared" ref="RYZ68:SBK68" si="181">SUM(RYZ60:RYZ66)</f>
        <v>0</v>
      </c>
      <c r="RZA68" s="3">
        <f t="shared" si="181"/>
        <v>0</v>
      </c>
      <c r="RZB68" s="3">
        <f t="shared" si="181"/>
        <v>0</v>
      </c>
      <c r="RZC68" s="3">
        <f t="shared" si="181"/>
        <v>0</v>
      </c>
      <c r="RZD68" s="3">
        <f t="shared" si="181"/>
        <v>0</v>
      </c>
      <c r="RZE68" s="3">
        <f t="shared" si="181"/>
        <v>0</v>
      </c>
      <c r="RZF68" s="3">
        <f t="shared" si="181"/>
        <v>0</v>
      </c>
      <c r="RZG68" s="3">
        <f t="shared" si="181"/>
        <v>0</v>
      </c>
      <c r="RZH68" s="3">
        <f t="shared" si="181"/>
        <v>0</v>
      </c>
      <c r="RZI68" s="3">
        <f t="shared" si="181"/>
        <v>0</v>
      </c>
      <c r="RZJ68" s="3">
        <f t="shared" si="181"/>
        <v>0</v>
      </c>
      <c r="RZK68" s="3">
        <f t="shared" si="181"/>
        <v>0</v>
      </c>
      <c r="RZL68" s="3">
        <f t="shared" si="181"/>
        <v>0</v>
      </c>
      <c r="RZM68" s="3">
        <f t="shared" si="181"/>
        <v>0</v>
      </c>
      <c r="RZN68" s="3">
        <f t="shared" si="181"/>
        <v>0</v>
      </c>
      <c r="RZO68" s="3">
        <f t="shared" si="181"/>
        <v>0</v>
      </c>
      <c r="RZP68" s="3">
        <f t="shared" si="181"/>
        <v>0</v>
      </c>
      <c r="RZQ68" s="3">
        <f t="shared" si="181"/>
        <v>0</v>
      </c>
      <c r="RZR68" s="3">
        <f t="shared" si="181"/>
        <v>0</v>
      </c>
      <c r="RZS68" s="3">
        <f t="shared" si="181"/>
        <v>0</v>
      </c>
      <c r="RZT68" s="3">
        <f t="shared" si="181"/>
        <v>0</v>
      </c>
      <c r="RZU68" s="3">
        <f t="shared" si="181"/>
        <v>0</v>
      </c>
      <c r="RZV68" s="3">
        <f t="shared" si="181"/>
        <v>0</v>
      </c>
      <c r="RZW68" s="3">
        <f t="shared" si="181"/>
        <v>0</v>
      </c>
      <c r="RZX68" s="3">
        <f t="shared" si="181"/>
        <v>0</v>
      </c>
      <c r="RZY68" s="3">
        <f t="shared" si="181"/>
        <v>0</v>
      </c>
      <c r="RZZ68" s="3">
        <f t="shared" si="181"/>
        <v>0</v>
      </c>
      <c r="SAA68" s="3">
        <f t="shared" si="181"/>
        <v>0</v>
      </c>
      <c r="SAB68" s="3">
        <f t="shared" si="181"/>
        <v>0</v>
      </c>
      <c r="SAC68" s="3">
        <f t="shared" si="181"/>
        <v>0</v>
      </c>
      <c r="SAD68" s="3">
        <f t="shared" si="181"/>
        <v>0</v>
      </c>
      <c r="SAE68" s="3">
        <f t="shared" si="181"/>
        <v>0</v>
      </c>
      <c r="SAF68" s="3">
        <f t="shared" si="181"/>
        <v>0</v>
      </c>
      <c r="SAG68" s="3">
        <f t="shared" si="181"/>
        <v>0</v>
      </c>
      <c r="SAH68" s="3">
        <f t="shared" si="181"/>
        <v>0</v>
      </c>
      <c r="SAI68" s="3">
        <f t="shared" si="181"/>
        <v>0</v>
      </c>
      <c r="SAJ68" s="3">
        <f t="shared" si="181"/>
        <v>0</v>
      </c>
      <c r="SAK68" s="3">
        <f t="shared" si="181"/>
        <v>0</v>
      </c>
      <c r="SAL68" s="3">
        <f t="shared" si="181"/>
        <v>0</v>
      </c>
      <c r="SAM68" s="3">
        <f t="shared" si="181"/>
        <v>0</v>
      </c>
      <c r="SAN68" s="3">
        <f t="shared" si="181"/>
        <v>0</v>
      </c>
      <c r="SAO68" s="3">
        <f t="shared" si="181"/>
        <v>0</v>
      </c>
      <c r="SAP68" s="3">
        <f t="shared" si="181"/>
        <v>0</v>
      </c>
      <c r="SAQ68" s="3">
        <f t="shared" si="181"/>
        <v>0</v>
      </c>
      <c r="SAR68" s="3">
        <f t="shared" si="181"/>
        <v>0</v>
      </c>
      <c r="SAS68" s="3">
        <f t="shared" si="181"/>
        <v>0</v>
      </c>
      <c r="SAT68" s="3">
        <f t="shared" si="181"/>
        <v>0</v>
      </c>
      <c r="SAU68" s="3">
        <f t="shared" si="181"/>
        <v>0</v>
      </c>
      <c r="SAV68" s="3">
        <f t="shared" si="181"/>
        <v>0</v>
      </c>
      <c r="SAW68" s="3">
        <f t="shared" si="181"/>
        <v>0</v>
      </c>
      <c r="SAX68" s="3">
        <f t="shared" si="181"/>
        <v>0</v>
      </c>
      <c r="SAY68" s="3">
        <f t="shared" si="181"/>
        <v>0</v>
      </c>
      <c r="SAZ68" s="3">
        <f t="shared" si="181"/>
        <v>0</v>
      </c>
      <c r="SBA68" s="3">
        <f t="shared" si="181"/>
        <v>0</v>
      </c>
      <c r="SBB68" s="3">
        <f t="shared" si="181"/>
        <v>0</v>
      </c>
      <c r="SBC68" s="3">
        <f t="shared" si="181"/>
        <v>0</v>
      </c>
      <c r="SBD68" s="3">
        <f t="shared" si="181"/>
        <v>0</v>
      </c>
      <c r="SBE68" s="3">
        <f t="shared" si="181"/>
        <v>0</v>
      </c>
      <c r="SBF68" s="3">
        <f t="shared" si="181"/>
        <v>0</v>
      </c>
      <c r="SBG68" s="3">
        <f t="shared" si="181"/>
        <v>0</v>
      </c>
      <c r="SBH68" s="3">
        <f t="shared" si="181"/>
        <v>0</v>
      </c>
      <c r="SBI68" s="3">
        <f t="shared" si="181"/>
        <v>0</v>
      </c>
      <c r="SBJ68" s="3">
        <f t="shared" si="181"/>
        <v>0</v>
      </c>
      <c r="SBK68" s="3">
        <f t="shared" si="181"/>
        <v>0</v>
      </c>
      <c r="SBL68" s="3">
        <f t="shared" ref="SBL68:SDW68" si="182">SUM(SBL60:SBL66)</f>
        <v>0</v>
      </c>
      <c r="SBM68" s="3">
        <f t="shared" si="182"/>
        <v>0</v>
      </c>
      <c r="SBN68" s="3">
        <f t="shared" si="182"/>
        <v>0</v>
      </c>
      <c r="SBO68" s="3">
        <f t="shared" si="182"/>
        <v>0</v>
      </c>
      <c r="SBP68" s="3">
        <f t="shared" si="182"/>
        <v>0</v>
      </c>
      <c r="SBQ68" s="3">
        <f t="shared" si="182"/>
        <v>0</v>
      </c>
      <c r="SBR68" s="3">
        <f t="shared" si="182"/>
        <v>0</v>
      </c>
      <c r="SBS68" s="3">
        <f t="shared" si="182"/>
        <v>0</v>
      </c>
      <c r="SBT68" s="3">
        <f t="shared" si="182"/>
        <v>0</v>
      </c>
      <c r="SBU68" s="3">
        <f t="shared" si="182"/>
        <v>0</v>
      </c>
      <c r="SBV68" s="3">
        <f t="shared" si="182"/>
        <v>0</v>
      </c>
      <c r="SBW68" s="3">
        <f t="shared" si="182"/>
        <v>0</v>
      </c>
      <c r="SBX68" s="3">
        <f t="shared" si="182"/>
        <v>0</v>
      </c>
      <c r="SBY68" s="3">
        <f t="shared" si="182"/>
        <v>0</v>
      </c>
      <c r="SBZ68" s="3">
        <f t="shared" si="182"/>
        <v>0</v>
      </c>
      <c r="SCA68" s="3">
        <f t="shared" si="182"/>
        <v>0</v>
      </c>
      <c r="SCB68" s="3">
        <f t="shared" si="182"/>
        <v>0</v>
      </c>
      <c r="SCC68" s="3">
        <f t="shared" si="182"/>
        <v>0</v>
      </c>
      <c r="SCD68" s="3">
        <f t="shared" si="182"/>
        <v>0</v>
      </c>
      <c r="SCE68" s="3">
        <f t="shared" si="182"/>
        <v>0</v>
      </c>
      <c r="SCF68" s="3">
        <f t="shared" si="182"/>
        <v>0</v>
      </c>
      <c r="SCG68" s="3">
        <f t="shared" si="182"/>
        <v>0</v>
      </c>
      <c r="SCH68" s="3">
        <f t="shared" si="182"/>
        <v>0</v>
      </c>
      <c r="SCI68" s="3">
        <f t="shared" si="182"/>
        <v>0</v>
      </c>
      <c r="SCJ68" s="3">
        <f t="shared" si="182"/>
        <v>0</v>
      </c>
      <c r="SCK68" s="3">
        <f t="shared" si="182"/>
        <v>0</v>
      </c>
      <c r="SCL68" s="3">
        <f t="shared" si="182"/>
        <v>0</v>
      </c>
      <c r="SCM68" s="3">
        <f t="shared" si="182"/>
        <v>0</v>
      </c>
      <c r="SCN68" s="3">
        <f t="shared" si="182"/>
        <v>0</v>
      </c>
      <c r="SCO68" s="3">
        <f t="shared" si="182"/>
        <v>0</v>
      </c>
      <c r="SCP68" s="3">
        <f t="shared" si="182"/>
        <v>0</v>
      </c>
      <c r="SCQ68" s="3">
        <f t="shared" si="182"/>
        <v>0</v>
      </c>
      <c r="SCR68" s="3">
        <f t="shared" si="182"/>
        <v>0</v>
      </c>
      <c r="SCS68" s="3">
        <f t="shared" si="182"/>
        <v>0</v>
      </c>
      <c r="SCT68" s="3">
        <f t="shared" si="182"/>
        <v>0</v>
      </c>
      <c r="SCU68" s="3">
        <f t="shared" si="182"/>
        <v>0</v>
      </c>
      <c r="SCV68" s="3">
        <f t="shared" si="182"/>
        <v>0</v>
      </c>
      <c r="SCW68" s="3">
        <f t="shared" si="182"/>
        <v>0</v>
      </c>
      <c r="SCX68" s="3">
        <f t="shared" si="182"/>
        <v>0</v>
      </c>
      <c r="SCY68" s="3">
        <f t="shared" si="182"/>
        <v>0</v>
      </c>
      <c r="SCZ68" s="3">
        <f t="shared" si="182"/>
        <v>0</v>
      </c>
      <c r="SDA68" s="3">
        <f t="shared" si="182"/>
        <v>0</v>
      </c>
      <c r="SDB68" s="3">
        <f t="shared" si="182"/>
        <v>0</v>
      </c>
      <c r="SDC68" s="3">
        <f t="shared" si="182"/>
        <v>0</v>
      </c>
      <c r="SDD68" s="3">
        <f t="shared" si="182"/>
        <v>0</v>
      </c>
      <c r="SDE68" s="3">
        <f t="shared" si="182"/>
        <v>0</v>
      </c>
      <c r="SDF68" s="3">
        <f t="shared" si="182"/>
        <v>0</v>
      </c>
      <c r="SDG68" s="3">
        <f t="shared" si="182"/>
        <v>0</v>
      </c>
      <c r="SDH68" s="3">
        <f t="shared" si="182"/>
        <v>0</v>
      </c>
      <c r="SDI68" s="3">
        <f t="shared" si="182"/>
        <v>0</v>
      </c>
      <c r="SDJ68" s="3">
        <f t="shared" si="182"/>
        <v>0</v>
      </c>
      <c r="SDK68" s="3">
        <f t="shared" si="182"/>
        <v>0</v>
      </c>
      <c r="SDL68" s="3">
        <f t="shared" si="182"/>
        <v>0</v>
      </c>
      <c r="SDM68" s="3">
        <f t="shared" si="182"/>
        <v>0</v>
      </c>
      <c r="SDN68" s="3">
        <f t="shared" si="182"/>
        <v>0</v>
      </c>
      <c r="SDO68" s="3">
        <f t="shared" si="182"/>
        <v>0</v>
      </c>
      <c r="SDP68" s="3">
        <f t="shared" si="182"/>
        <v>0</v>
      </c>
      <c r="SDQ68" s="3">
        <f t="shared" si="182"/>
        <v>0</v>
      </c>
      <c r="SDR68" s="3">
        <f t="shared" si="182"/>
        <v>0</v>
      </c>
      <c r="SDS68" s="3">
        <f t="shared" si="182"/>
        <v>0</v>
      </c>
      <c r="SDT68" s="3">
        <f t="shared" si="182"/>
        <v>0</v>
      </c>
      <c r="SDU68" s="3">
        <f t="shared" si="182"/>
        <v>0</v>
      </c>
      <c r="SDV68" s="3">
        <f t="shared" si="182"/>
        <v>0</v>
      </c>
      <c r="SDW68" s="3">
        <f t="shared" si="182"/>
        <v>0</v>
      </c>
      <c r="SDX68" s="3">
        <f t="shared" ref="SDX68:SGI68" si="183">SUM(SDX60:SDX66)</f>
        <v>0</v>
      </c>
      <c r="SDY68" s="3">
        <f t="shared" si="183"/>
        <v>0</v>
      </c>
      <c r="SDZ68" s="3">
        <f t="shared" si="183"/>
        <v>0</v>
      </c>
      <c r="SEA68" s="3">
        <f t="shared" si="183"/>
        <v>0</v>
      </c>
      <c r="SEB68" s="3">
        <f t="shared" si="183"/>
        <v>0</v>
      </c>
      <c r="SEC68" s="3">
        <f t="shared" si="183"/>
        <v>0</v>
      </c>
      <c r="SED68" s="3">
        <f t="shared" si="183"/>
        <v>0</v>
      </c>
      <c r="SEE68" s="3">
        <f t="shared" si="183"/>
        <v>0</v>
      </c>
      <c r="SEF68" s="3">
        <f t="shared" si="183"/>
        <v>0</v>
      </c>
      <c r="SEG68" s="3">
        <f t="shared" si="183"/>
        <v>0</v>
      </c>
      <c r="SEH68" s="3">
        <f t="shared" si="183"/>
        <v>0</v>
      </c>
      <c r="SEI68" s="3">
        <f t="shared" si="183"/>
        <v>0</v>
      </c>
      <c r="SEJ68" s="3">
        <f t="shared" si="183"/>
        <v>0</v>
      </c>
      <c r="SEK68" s="3">
        <f t="shared" si="183"/>
        <v>0</v>
      </c>
      <c r="SEL68" s="3">
        <f t="shared" si="183"/>
        <v>0</v>
      </c>
      <c r="SEM68" s="3">
        <f t="shared" si="183"/>
        <v>0</v>
      </c>
      <c r="SEN68" s="3">
        <f t="shared" si="183"/>
        <v>0</v>
      </c>
      <c r="SEO68" s="3">
        <f t="shared" si="183"/>
        <v>0</v>
      </c>
      <c r="SEP68" s="3">
        <f t="shared" si="183"/>
        <v>0</v>
      </c>
      <c r="SEQ68" s="3">
        <f t="shared" si="183"/>
        <v>0</v>
      </c>
      <c r="SER68" s="3">
        <f t="shared" si="183"/>
        <v>0</v>
      </c>
      <c r="SES68" s="3">
        <f t="shared" si="183"/>
        <v>0</v>
      </c>
      <c r="SET68" s="3">
        <f t="shared" si="183"/>
        <v>0</v>
      </c>
      <c r="SEU68" s="3">
        <f t="shared" si="183"/>
        <v>0</v>
      </c>
      <c r="SEV68" s="3">
        <f t="shared" si="183"/>
        <v>0</v>
      </c>
      <c r="SEW68" s="3">
        <f t="shared" si="183"/>
        <v>0</v>
      </c>
      <c r="SEX68" s="3">
        <f t="shared" si="183"/>
        <v>0</v>
      </c>
      <c r="SEY68" s="3">
        <f t="shared" si="183"/>
        <v>0</v>
      </c>
      <c r="SEZ68" s="3">
        <f t="shared" si="183"/>
        <v>0</v>
      </c>
      <c r="SFA68" s="3">
        <f t="shared" si="183"/>
        <v>0</v>
      </c>
      <c r="SFB68" s="3">
        <f t="shared" si="183"/>
        <v>0</v>
      </c>
      <c r="SFC68" s="3">
        <f t="shared" si="183"/>
        <v>0</v>
      </c>
      <c r="SFD68" s="3">
        <f t="shared" si="183"/>
        <v>0</v>
      </c>
      <c r="SFE68" s="3">
        <f t="shared" si="183"/>
        <v>0</v>
      </c>
      <c r="SFF68" s="3">
        <f t="shared" si="183"/>
        <v>0</v>
      </c>
      <c r="SFG68" s="3">
        <f t="shared" si="183"/>
        <v>0</v>
      </c>
      <c r="SFH68" s="3">
        <f t="shared" si="183"/>
        <v>0</v>
      </c>
      <c r="SFI68" s="3">
        <f t="shared" si="183"/>
        <v>0</v>
      </c>
      <c r="SFJ68" s="3">
        <f t="shared" si="183"/>
        <v>0</v>
      </c>
      <c r="SFK68" s="3">
        <f t="shared" si="183"/>
        <v>0</v>
      </c>
      <c r="SFL68" s="3">
        <f t="shared" si="183"/>
        <v>0</v>
      </c>
      <c r="SFM68" s="3">
        <f t="shared" si="183"/>
        <v>0</v>
      </c>
      <c r="SFN68" s="3">
        <f t="shared" si="183"/>
        <v>0</v>
      </c>
      <c r="SFO68" s="3">
        <f t="shared" si="183"/>
        <v>0</v>
      </c>
      <c r="SFP68" s="3">
        <f t="shared" si="183"/>
        <v>0</v>
      </c>
      <c r="SFQ68" s="3">
        <f t="shared" si="183"/>
        <v>0</v>
      </c>
      <c r="SFR68" s="3">
        <f t="shared" si="183"/>
        <v>0</v>
      </c>
      <c r="SFS68" s="3">
        <f t="shared" si="183"/>
        <v>0</v>
      </c>
      <c r="SFT68" s="3">
        <f t="shared" si="183"/>
        <v>0</v>
      </c>
      <c r="SFU68" s="3">
        <f t="shared" si="183"/>
        <v>0</v>
      </c>
      <c r="SFV68" s="3">
        <f t="shared" si="183"/>
        <v>0</v>
      </c>
      <c r="SFW68" s="3">
        <f t="shared" si="183"/>
        <v>0</v>
      </c>
      <c r="SFX68" s="3">
        <f t="shared" si="183"/>
        <v>0</v>
      </c>
      <c r="SFY68" s="3">
        <f t="shared" si="183"/>
        <v>0</v>
      </c>
      <c r="SFZ68" s="3">
        <f t="shared" si="183"/>
        <v>0</v>
      </c>
      <c r="SGA68" s="3">
        <f t="shared" si="183"/>
        <v>0</v>
      </c>
      <c r="SGB68" s="3">
        <f t="shared" si="183"/>
        <v>0</v>
      </c>
      <c r="SGC68" s="3">
        <f t="shared" si="183"/>
        <v>0</v>
      </c>
      <c r="SGD68" s="3">
        <f t="shared" si="183"/>
        <v>0</v>
      </c>
      <c r="SGE68" s="3">
        <f t="shared" si="183"/>
        <v>0</v>
      </c>
      <c r="SGF68" s="3">
        <f t="shared" si="183"/>
        <v>0</v>
      </c>
      <c r="SGG68" s="3">
        <f t="shared" si="183"/>
        <v>0</v>
      </c>
      <c r="SGH68" s="3">
        <f t="shared" si="183"/>
        <v>0</v>
      </c>
      <c r="SGI68" s="3">
        <f t="shared" si="183"/>
        <v>0</v>
      </c>
      <c r="SGJ68" s="3">
        <f t="shared" ref="SGJ68:SIU68" si="184">SUM(SGJ60:SGJ66)</f>
        <v>0</v>
      </c>
      <c r="SGK68" s="3">
        <f t="shared" si="184"/>
        <v>0</v>
      </c>
      <c r="SGL68" s="3">
        <f t="shared" si="184"/>
        <v>0</v>
      </c>
      <c r="SGM68" s="3">
        <f t="shared" si="184"/>
        <v>0</v>
      </c>
      <c r="SGN68" s="3">
        <f t="shared" si="184"/>
        <v>0</v>
      </c>
      <c r="SGO68" s="3">
        <f t="shared" si="184"/>
        <v>0</v>
      </c>
      <c r="SGP68" s="3">
        <f t="shared" si="184"/>
        <v>0</v>
      </c>
      <c r="SGQ68" s="3">
        <f t="shared" si="184"/>
        <v>0</v>
      </c>
      <c r="SGR68" s="3">
        <f t="shared" si="184"/>
        <v>0</v>
      </c>
      <c r="SGS68" s="3">
        <f t="shared" si="184"/>
        <v>0</v>
      </c>
      <c r="SGT68" s="3">
        <f t="shared" si="184"/>
        <v>0</v>
      </c>
      <c r="SGU68" s="3">
        <f t="shared" si="184"/>
        <v>0</v>
      </c>
      <c r="SGV68" s="3">
        <f t="shared" si="184"/>
        <v>0</v>
      </c>
      <c r="SGW68" s="3">
        <f t="shared" si="184"/>
        <v>0</v>
      </c>
      <c r="SGX68" s="3">
        <f t="shared" si="184"/>
        <v>0</v>
      </c>
      <c r="SGY68" s="3">
        <f t="shared" si="184"/>
        <v>0</v>
      </c>
      <c r="SGZ68" s="3">
        <f t="shared" si="184"/>
        <v>0</v>
      </c>
      <c r="SHA68" s="3">
        <f t="shared" si="184"/>
        <v>0</v>
      </c>
      <c r="SHB68" s="3">
        <f t="shared" si="184"/>
        <v>0</v>
      </c>
      <c r="SHC68" s="3">
        <f t="shared" si="184"/>
        <v>0</v>
      </c>
      <c r="SHD68" s="3">
        <f t="shared" si="184"/>
        <v>0</v>
      </c>
      <c r="SHE68" s="3">
        <f t="shared" si="184"/>
        <v>0</v>
      </c>
      <c r="SHF68" s="3">
        <f t="shared" si="184"/>
        <v>0</v>
      </c>
      <c r="SHG68" s="3">
        <f t="shared" si="184"/>
        <v>0</v>
      </c>
      <c r="SHH68" s="3">
        <f t="shared" si="184"/>
        <v>0</v>
      </c>
      <c r="SHI68" s="3">
        <f t="shared" si="184"/>
        <v>0</v>
      </c>
      <c r="SHJ68" s="3">
        <f t="shared" si="184"/>
        <v>0</v>
      </c>
      <c r="SHK68" s="3">
        <f t="shared" si="184"/>
        <v>0</v>
      </c>
      <c r="SHL68" s="3">
        <f t="shared" si="184"/>
        <v>0</v>
      </c>
      <c r="SHM68" s="3">
        <f t="shared" si="184"/>
        <v>0</v>
      </c>
      <c r="SHN68" s="3">
        <f t="shared" si="184"/>
        <v>0</v>
      </c>
      <c r="SHO68" s="3">
        <f t="shared" si="184"/>
        <v>0</v>
      </c>
      <c r="SHP68" s="3">
        <f t="shared" si="184"/>
        <v>0</v>
      </c>
      <c r="SHQ68" s="3">
        <f t="shared" si="184"/>
        <v>0</v>
      </c>
      <c r="SHR68" s="3">
        <f t="shared" si="184"/>
        <v>0</v>
      </c>
      <c r="SHS68" s="3">
        <f t="shared" si="184"/>
        <v>0</v>
      </c>
      <c r="SHT68" s="3">
        <f t="shared" si="184"/>
        <v>0</v>
      </c>
      <c r="SHU68" s="3">
        <f t="shared" si="184"/>
        <v>0</v>
      </c>
      <c r="SHV68" s="3">
        <f t="shared" si="184"/>
        <v>0</v>
      </c>
      <c r="SHW68" s="3">
        <f t="shared" si="184"/>
        <v>0</v>
      </c>
      <c r="SHX68" s="3">
        <f t="shared" si="184"/>
        <v>0</v>
      </c>
      <c r="SHY68" s="3">
        <f t="shared" si="184"/>
        <v>0</v>
      </c>
      <c r="SHZ68" s="3">
        <f t="shared" si="184"/>
        <v>0</v>
      </c>
      <c r="SIA68" s="3">
        <f t="shared" si="184"/>
        <v>0</v>
      </c>
      <c r="SIB68" s="3">
        <f t="shared" si="184"/>
        <v>0</v>
      </c>
      <c r="SIC68" s="3">
        <f t="shared" si="184"/>
        <v>0</v>
      </c>
      <c r="SID68" s="3">
        <f t="shared" si="184"/>
        <v>0</v>
      </c>
      <c r="SIE68" s="3">
        <f t="shared" si="184"/>
        <v>0</v>
      </c>
      <c r="SIF68" s="3">
        <f t="shared" si="184"/>
        <v>0</v>
      </c>
      <c r="SIG68" s="3">
        <f t="shared" si="184"/>
        <v>0</v>
      </c>
      <c r="SIH68" s="3">
        <f t="shared" si="184"/>
        <v>0</v>
      </c>
      <c r="SII68" s="3">
        <f t="shared" si="184"/>
        <v>0</v>
      </c>
      <c r="SIJ68" s="3">
        <f t="shared" si="184"/>
        <v>0</v>
      </c>
      <c r="SIK68" s="3">
        <f t="shared" si="184"/>
        <v>0</v>
      </c>
      <c r="SIL68" s="3">
        <f t="shared" si="184"/>
        <v>0</v>
      </c>
      <c r="SIM68" s="3">
        <f t="shared" si="184"/>
        <v>0</v>
      </c>
      <c r="SIN68" s="3">
        <f t="shared" si="184"/>
        <v>0</v>
      </c>
      <c r="SIO68" s="3">
        <f t="shared" si="184"/>
        <v>0</v>
      </c>
      <c r="SIP68" s="3">
        <f t="shared" si="184"/>
        <v>0</v>
      </c>
      <c r="SIQ68" s="3">
        <f t="shared" si="184"/>
        <v>0</v>
      </c>
      <c r="SIR68" s="3">
        <f t="shared" si="184"/>
        <v>0</v>
      </c>
      <c r="SIS68" s="3">
        <f t="shared" si="184"/>
        <v>0</v>
      </c>
      <c r="SIT68" s="3">
        <f t="shared" si="184"/>
        <v>0</v>
      </c>
      <c r="SIU68" s="3">
        <f t="shared" si="184"/>
        <v>0</v>
      </c>
      <c r="SIV68" s="3">
        <f t="shared" ref="SIV68:SLG68" si="185">SUM(SIV60:SIV66)</f>
        <v>0</v>
      </c>
      <c r="SIW68" s="3">
        <f t="shared" si="185"/>
        <v>0</v>
      </c>
      <c r="SIX68" s="3">
        <f t="shared" si="185"/>
        <v>0</v>
      </c>
      <c r="SIY68" s="3">
        <f t="shared" si="185"/>
        <v>0</v>
      </c>
      <c r="SIZ68" s="3">
        <f t="shared" si="185"/>
        <v>0</v>
      </c>
      <c r="SJA68" s="3">
        <f t="shared" si="185"/>
        <v>0</v>
      </c>
      <c r="SJB68" s="3">
        <f t="shared" si="185"/>
        <v>0</v>
      </c>
      <c r="SJC68" s="3">
        <f t="shared" si="185"/>
        <v>0</v>
      </c>
      <c r="SJD68" s="3">
        <f t="shared" si="185"/>
        <v>0</v>
      </c>
      <c r="SJE68" s="3">
        <f t="shared" si="185"/>
        <v>0</v>
      </c>
      <c r="SJF68" s="3">
        <f t="shared" si="185"/>
        <v>0</v>
      </c>
      <c r="SJG68" s="3">
        <f t="shared" si="185"/>
        <v>0</v>
      </c>
      <c r="SJH68" s="3">
        <f t="shared" si="185"/>
        <v>0</v>
      </c>
      <c r="SJI68" s="3">
        <f t="shared" si="185"/>
        <v>0</v>
      </c>
      <c r="SJJ68" s="3">
        <f t="shared" si="185"/>
        <v>0</v>
      </c>
      <c r="SJK68" s="3">
        <f t="shared" si="185"/>
        <v>0</v>
      </c>
      <c r="SJL68" s="3">
        <f t="shared" si="185"/>
        <v>0</v>
      </c>
      <c r="SJM68" s="3">
        <f t="shared" si="185"/>
        <v>0</v>
      </c>
      <c r="SJN68" s="3">
        <f t="shared" si="185"/>
        <v>0</v>
      </c>
      <c r="SJO68" s="3">
        <f t="shared" si="185"/>
        <v>0</v>
      </c>
      <c r="SJP68" s="3">
        <f t="shared" si="185"/>
        <v>0</v>
      </c>
      <c r="SJQ68" s="3">
        <f t="shared" si="185"/>
        <v>0</v>
      </c>
      <c r="SJR68" s="3">
        <f t="shared" si="185"/>
        <v>0</v>
      </c>
      <c r="SJS68" s="3">
        <f t="shared" si="185"/>
        <v>0</v>
      </c>
      <c r="SJT68" s="3">
        <f t="shared" si="185"/>
        <v>0</v>
      </c>
      <c r="SJU68" s="3">
        <f t="shared" si="185"/>
        <v>0</v>
      </c>
      <c r="SJV68" s="3">
        <f t="shared" si="185"/>
        <v>0</v>
      </c>
      <c r="SJW68" s="3">
        <f t="shared" si="185"/>
        <v>0</v>
      </c>
      <c r="SJX68" s="3">
        <f t="shared" si="185"/>
        <v>0</v>
      </c>
      <c r="SJY68" s="3">
        <f t="shared" si="185"/>
        <v>0</v>
      </c>
      <c r="SJZ68" s="3">
        <f t="shared" si="185"/>
        <v>0</v>
      </c>
      <c r="SKA68" s="3">
        <f t="shared" si="185"/>
        <v>0</v>
      </c>
      <c r="SKB68" s="3">
        <f t="shared" si="185"/>
        <v>0</v>
      </c>
      <c r="SKC68" s="3">
        <f t="shared" si="185"/>
        <v>0</v>
      </c>
      <c r="SKD68" s="3">
        <f t="shared" si="185"/>
        <v>0</v>
      </c>
      <c r="SKE68" s="3">
        <f t="shared" si="185"/>
        <v>0</v>
      </c>
      <c r="SKF68" s="3">
        <f t="shared" si="185"/>
        <v>0</v>
      </c>
      <c r="SKG68" s="3">
        <f t="shared" si="185"/>
        <v>0</v>
      </c>
      <c r="SKH68" s="3">
        <f t="shared" si="185"/>
        <v>0</v>
      </c>
      <c r="SKI68" s="3">
        <f t="shared" si="185"/>
        <v>0</v>
      </c>
      <c r="SKJ68" s="3">
        <f t="shared" si="185"/>
        <v>0</v>
      </c>
      <c r="SKK68" s="3">
        <f t="shared" si="185"/>
        <v>0</v>
      </c>
      <c r="SKL68" s="3">
        <f t="shared" si="185"/>
        <v>0</v>
      </c>
      <c r="SKM68" s="3">
        <f t="shared" si="185"/>
        <v>0</v>
      </c>
      <c r="SKN68" s="3">
        <f t="shared" si="185"/>
        <v>0</v>
      </c>
      <c r="SKO68" s="3">
        <f t="shared" si="185"/>
        <v>0</v>
      </c>
      <c r="SKP68" s="3">
        <f t="shared" si="185"/>
        <v>0</v>
      </c>
      <c r="SKQ68" s="3">
        <f t="shared" si="185"/>
        <v>0</v>
      </c>
      <c r="SKR68" s="3">
        <f t="shared" si="185"/>
        <v>0</v>
      </c>
      <c r="SKS68" s="3">
        <f t="shared" si="185"/>
        <v>0</v>
      </c>
      <c r="SKT68" s="3">
        <f t="shared" si="185"/>
        <v>0</v>
      </c>
      <c r="SKU68" s="3">
        <f t="shared" si="185"/>
        <v>0</v>
      </c>
      <c r="SKV68" s="3">
        <f t="shared" si="185"/>
        <v>0</v>
      </c>
      <c r="SKW68" s="3">
        <f t="shared" si="185"/>
        <v>0</v>
      </c>
      <c r="SKX68" s="3">
        <f t="shared" si="185"/>
        <v>0</v>
      </c>
      <c r="SKY68" s="3">
        <f t="shared" si="185"/>
        <v>0</v>
      </c>
      <c r="SKZ68" s="3">
        <f t="shared" si="185"/>
        <v>0</v>
      </c>
      <c r="SLA68" s="3">
        <f t="shared" si="185"/>
        <v>0</v>
      </c>
      <c r="SLB68" s="3">
        <f t="shared" si="185"/>
        <v>0</v>
      </c>
      <c r="SLC68" s="3">
        <f t="shared" si="185"/>
        <v>0</v>
      </c>
      <c r="SLD68" s="3">
        <f t="shared" si="185"/>
        <v>0</v>
      </c>
      <c r="SLE68" s="3">
        <f t="shared" si="185"/>
        <v>0</v>
      </c>
      <c r="SLF68" s="3">
        <f t="shared" si="185"/>
        <v>0</v>
      </c>
      <c r="SLG68" s="3">
        <f t="shared" si="185"/>
        <v>0</v>
      </c>
      <c r="SLH68" s="3">
        <f t="shared" ref="SLH68:SNS68" si="186">SUM(SLH60:SLH66)</f>
        <v>0</v>
      </c>
      <c r="SLI68" s="3">
        <f t="shared" si="186"/>
        <v>0</v>
      </c>
      <c r="SLJ68" s="3">
        <f t="shared" si="186"/>
        <v>0</v>
      </c>
      <c r="SLK68" s="3">
        <f t="shared" si="186"/>
        <v>0</v>
      </c>
      <c r="SLL68" s="3">
        <f t="shared" si="186"/>
        <v>0</v>
      </c>
      <c r="SLM68" s="3">
        <f t="shared" si="186"/>
        <v>0</v>
      </c>
      <c r="SLN68" s="3">
        <f t="shared" si="186"/>
        <v>0</v>
      </c>
      <c r="SLO68" s="3">
        <f t="shared" si="186"/>
        <v>0</v>
      </c>
      <c r="SLP68" s="3">
        <f t="shared" si="186"/>
        <v>0</v>
      </c>
      <c r="SLQ68" s="3">
        <f t="shared" si="186"/>
        <v>0</v>
      </c>
      <c r="SLR68" s="3">
        <f t="shared" si="186"/>
        <v>0</v>
      </c>
      <c r="SLS68" s="3">
        <f t="shared" si="186"/>
        <v>0</v>
      </c>
      <c r="SLT68" s="3">
        <f t="shared" si="186"/>
        <v>0</v>
      </c>
      <c r="SLU68" s="3">
        <f t="shared" si="186"/>
        <v>0</v>
      </c>
      <c r="SLV68" s="3">
        <f t="shared" si="186"/>
        <v>0</v>
      </c>
      <c r="SLW68" s="3">
        <f t="shared" si="186"/>
        <v>0</v>
      </c>
      <c r="SLX68" s="3">
        <f t="shared" si="186"/>
        <v>0</v>
      </c>
      <c r="SLY68" s="3">
        <f t="shared" si="186"/>
        <v>0</v>
      </c>
      <c r="SLZ68" s="3">
        <f t="shared" si="186"/>
        <v>0</v>
      </c>
      <c r="SMA68" s="3">
        <f t="shared" si="186"/>
        <v>0</v>
      </c>
      <c r="SMB68" s="3">
        <f t="shared" si="186"/>
        <v>0</v>
      </c>
      <c r="SMC68" s="3">
        <f t="shared" si="186"/>
        <v>0</v>
      </c>
      <c r="SMD68" s="3">
        <f t="shared" si="186"/>
        <v>0</v>
      </c>
      <c r="SME68" s="3">
        <f t="shared" si="186"/>
        <v>0</v>
      </c>
      <c r="SMF68" s="3">
        <f t="shared" si="186"/>
        <v>0</v>
      </c>
      <c r="SMG68" s="3">
        <f t="shared" si="186"/>
        <v>0</v>
      </c>
      <c r="SMH68" s="3">
        <f t="shared" si="186"/>
        <v>0</v>
      </c>
      <c r="SMI68" s="3">
        <f t="shared" si="186"/>
        <v>0</v>
      </c>
      <c r="SMJ68" s="3">
        <f t="shared" si="186"/>
        <v>0</v>
      </c>
      <c r="SMK68" s="3">
        <f t="shared" si="186"/>
        <v>0</v>
      </c>
      <c r="SML68" s="3">
        <f t="shared" si="186"/>
        <v>0</v>
      </c>
      <c r="SMM68" s="3">
        <f t="shared" si="186"/>
        <v>0</v>
      </c>
      <c r="SMN68" s="3">
        <f t="shared" si="186"/>
        <v>0</v>
      </c>
      <c r="SMO68" s="3">
        <f t="shared" si="186"/>
        <v>0</v>
      </c>
      <c r="SMP68" s="3">
        <f t="shared" si="186"/>
        <v>0</v>
      </c>
      <c r="SMQ68" s="3">
        <f t="shared" si="186"/>
        <v>0</v>
      </c>
      <c r="SMR68" s="3">
        <f t="shared" si="186"/>
        <v>0</v>
      </c>
      <c r="SMS68" s="3">
        <f t="shared" si="186"/>
        <v>0</v>
      </c>
      <c r="SMT68" s="3">
        <f t="shared" si="186"/>
        <v>0</v>
      </c>
      <c r="SMU68" s="3">
        <f t="shared" si="186"/>
        <v>0</v>
      </c>
      <c r="SMV68" s="3">
        <f t="shared" si="186"/>
        <v>0</v>
      </c>
      <c r="SMW68" s="3">
        <f t="shared" si="186"/>
        <v>0</v>
      </c>
      <c r="SMX68" s="3">
        <f t="shared" si="186"/>
        <v>0</v>
      </c>
      <c r="SMY68" s="3">
        <f t="shared" si="186"/>
        <v>0</v>
      </c>
      <c r="SMZ68" s="3">
        <f t="shared" si="186"/>
        <v>0</v>
      </c>
      <c r="SNA68" s="3">
        <f t="shared" si="186"/>
        <v>0</v>
      </c>
      <c r="SNB68" s="3">
        <f t="shared" si="186"/>
        <v>0</v>
      </c>
      <c r="SNC68" s="3">
        <f t="shared" si="186"/>
        <v>0</v>
      </c>
      <c r="SND68" s="3">
        <f t="shared" si="186"/>
        <v>0</v>
      </c>
      <c r="SNE68" s="3">
        <f t="shared" si="186"/>
        <v>0</v>
      </c>
      <c r="SNF68" s="3">
        <f t="shared" si="186"/>
        <v>0</v>
      </c>
      <c r="SNG68" s="3">
        <f t="shared" si="186"/>
        <v>0</v>
      </c>
      <c r="SNH68" s="3">
        <f t="shared" si="186"/>
        <v>0</v>
      </c>
      <c r="SNI68" s="3">
        <f t="shared" si="186"/>
        <v>0</v>
      </c>
      <c r="SNJ68" s="3">
        <f t="shared" si="186"/>
        <v>0</v>
      </c>
      <c r="SNK68" s="3">
        <f t="shared" si="186"/>
        <v>0</v>
      </c>
      <c r="SNL68" s="3">
        <f t="shared" si="186"/>
        <v>0</v>
      </c>
      <c r="SNM68" s="3">
        <f t="shared" si="186"/>
        <v>0</v>
      </c>
      <c r="SNN68" s="3">
        <f t="shared" si="186"/>
        <v>0</v>
      </c>
      <c r="SNO68" s="3">
        <f t="shared" si="186"/>
        <v>0</v>
      </c>
      <c r="SNP68" s="3">
        <f t="shared" si="186"/>
        <v>0</v>
      </c>
      <c r="SNQ68" s="3">
        <f t="shared" si="186"/>
        <v>0</v>
      </c>
      <c r="SNR68" s="3">
        <f t="shared" si="186"/>
        <v>0</v>
      </c>
      <c r="SNS68" s="3">
        <f t="shared" si="186"/>
        <v>0</v>
      </c>
      <c r="SNT68" s="3">
        <f t="shared" ref="SNT68:SQE68" si="187">SUM(SNT60:SNT66)</f>
        <v>0</v>
      </c>
      <c r="SNU68" s="3">
        <f t="shared" si="187"/>
        <v>0</v>
      </c>
      <c r="SNV68" s="3">
        <f t="shared" si="187"/>
        <v>0</v>
      </c>
      <c r="SNW68" s="3">
        <f t="shared" si="187"/>
        <v>0</v>
      </c>
      <c r="SNX68" s="3">
        <f t="shared" si="187"/>
        <v>0</v>
      </c>
      <c r="SNY68" s="3">
        <f t="shared" si="187"/>
        <v>0</v>
      </c>
      <c r="SNZ68" s="3">
        <f t="shared" si="187"/>
        <v>0</v>
      </c>
      <c r="SOA68" s="3">
        <f t="shared" si="187"/>
        <v>0</v>
      </c>
      <c r="SOB68" s="3">
        <f t="shared" si="187"/>
        <v>0</v>
      </c>
      <c r="SOC68" s="3">
        <f t="shared" si="187"/>
        <v>0</v>
      </c>
      <c r="SOD68" s="3">
        <f t="shared" si="187"/>
        <v>0</v>
      </c>
      <c r="SOE68" s="3">
        <f t="shared" si="187"/>
        <v>0</v>
      </c>
      <c r="SOF68" s="3">
        <f t="shared" si="187"/>
        <v>0</v>
      </c>
      <c r="SOG68" s="3">
        <f t="shared" si="187"/>
        <v>0</v>
      </c>
      <c r="SOH68" s="3">
        <f t="shared" si="187"/>
        <v>0</v>
      </c>
      <c r="SOI68" s="3">
        <f t="shared" si="187"/>
        <v>0</v>
      </c>
      <c r="SOJ68" s="3">
        <f t="shared" si="187"/>
        <v>0</v>
      </c>
      <c r="SOK68" s="3">
        <f t="shared" si="187"/>
        <v>0</v>
      </c>
      <c r="SOL68" s="3">
        <f t="shared" si="187"/>
        <v>0</v>
      </c>
      <c r="SOM68" s="3">
        <f t="shared" si="187"/>
        <v>0</v>
      </c>
      <c r="SON68" s="3">
        <f t="shared" si="187"/>
        <v>0</v>
      </c>
      <c r="SOO68" s="3">
        <f t="shared" si="187"/>
        <v>0</v>
      </c>
      <c r="SOP68" s="3">
        <f t="shared" si="187"/>
        <v>0</v>
      </c>
      <c r="SOQ68" s="3">
        <f t="shared" si="187"/>
        <v>0</v>
      </c>
      <c r="SOR68" s="3">
        <f t="shared" si="187"/>
        <v>0</v>
      </c>
      <c r="SOS68" s="3">
        <f t="shared" si="187"/>
        <v>0</v>
      </c>
      <c r="SOT68" s="3">
        <f t="shared" si="187"/>
        <v>0</v>
      </c>
      <c r="SOU68" s="3">
        <f t="shared" si="187"/>
        <v>0</v>
      </c>
      <c r="SOV68" s="3">
        <f t="shared" si="187"/>
        <v>0</v>
      </c>
      <c r="SOW68" s="3">
        <f t="shared" si="187"/>
        <v>0</v>
      </c>
      <c r="SOX68" s="3">
        <f t="shared" si="187"/>
        <v>0</v>
      </c>
      <c r="SOY68" s="3">
        <f t="shared" si="187"/>
        <v>0</v>
      </c>
      <c r="SOZ68" s="3">
        <f t="shared" si="187"/>
        <v>0</v>
      </c>
      <c r="SPA68" s="3">
        <f t="shared" si="187"/>
        <v>0</v>
      </c>
      <c r="SPB68" s="3">
        <f t="shared" si="187"/>
        <v>0</v>
      </c>
      <c r="SPC68" s="3">
        <f t="shared" si="187"/>
        <v>0</v>
      </c>
      <c r="SPD68" s="3">
        <f t="shared" si="187"/>
        <v>0</v>
      </c>
      <c r="SPE68" s="3">
        <f t="shared" si="187"/>
        <v>0</v>
      </c>
      <c r="SPF68" s="3">
        <f t="shared" si="187"/>
        <v>0</v>
      </c>
      <c r="SPG68" s="3">
        <f t="shared" si="187"/>
        <v>0</v>
      </c>
      <c r="SPH68" s="3">
        <f t="shared" si="187"/>
        <v>0</v>
      </c>
      <c r="SPI68" s="3">
        <f t="shared" si="187"/>
        <v>0</v>
      </c>
      <c r="SPJ68" s="3">
        <f t="shared" si="187"/>
        <v>0</v>
      </c>
      <c r="SPK68" s="3">
        <f t="shared" si="187"/>
        <v>0</v>
      </c>
      <c r="SPL68" s="3">
        <f t="shared" si="187"/>
        <v>0</v>
      </c>
      <c r="SPM68" s="3">
        <f t="shared" si="187"/>
        <v>0</v>
      </c>
      <c r="SPN68" s="3">
        <f t="shared" si="187"/>
        <v>0</v>
      </c>
      <c r="SPO68" s="3">
        <f t="shared" si="187"/>
        <v>0</v>
      </c>
      <c r="SPP68" s="3">
        <f t="shared" si="187"/>
        <v>0</v>
      </c>
      <c r="SPQ68" s="3">
        <f t="shared" si="187"/>
        <v>0</v>
      </c>
      <c r="SPR68" s="3">
        <f t="shared" si="187"/>
        <v>0</v>
      </c>
      <c r="SPS68" s="3">
        <f t="shared" si="187"/>
        <v>0</v>
      </c>
      <c r="SPT68" s="3">
        <f t="shared" si="187"/>
        <v>0</v>
      </c>
      <c r="SPU68" s="3">
        <f t="shared" si="187"/>
        <v>0</v>
      </c>
      <c r="SPV68" s="3">
        <f t="shared" si="187"/>
        <v>0</v>
      </c>
      <c r="SPW68" s="3">
        <f t="shared" si="187"/>
        <v>0</v>
      </c>
      <c r="SPX68" s="3">
        <f t="shared" si="187"/>
        <v>0</v>
      </c>
      <c r="SPY68" s="3">
        <f t="shared" si="187"/>
        <v>0</v>
      </c>
      <c r="SPZ68" s="3">
        <f t="shared" si="187"/>
        <v>0</v>
      </c>
      <c r="SQA68" s="3">
        <f t="shared" si="187"/>
        <v>0</v>
      </c>
      <c r="SQB68" s="3">
        <f t="shared" si="187"/>
        <v>0</v>
      </c>
      <c r="SQC68" s="3">
        <f t="shared" si="187"/>
        <v>0</v>
      </c>
      <c r="SQD68" s="3">
        <f t="shared" si="187"/>
        <v>0</v>
      </c>
      <c r="SQE68" s="3">
        <f t="shared" si="187"/>
        <v>0</v>
      </c>
      <c r="SQF68" s="3">
        <f t="shared" ref="SQF68:SSQ68" si="188">SUM(SQF60:SQF66)</f>
        <v>0</v>
      </c>
      <c r="SQG68" s="3">
        <f t="shared" si="188"/>
        <v>0</v>
      </c>
      <c r="SQH68" s="3">
        <f t="shared" si="188"/>
        <v>0</v>
      </c>
      <c r="SQI68" s="3">
        <f t="shared" si="188"/>
        <v>0</v>
      </c>
      <c r="SQJ68" s="3">
        <f t="shared" si="188"/>
        <v>0</v>
      </c>
      <c r="SQK68" s="3">
        <f t="shared" si="188"/>
        <v>0</v>
      </c>
      <c r="SQL68" s="3">
        <f t="shared" si="188"/>
        <v>0</v>
      </c>
      <c r="SQM68" s="3">
        <f t="shared" si="188"/>
        <v>0</v>
      </c>
      <c r="SQN68" s="3">
        <f t="shared" si="188"/>
        <v>0</v>
      </c>
      <c r="SQO68" s="3">
        <f t="shared" si="188"/>
        <v>0</v>
      </c>
      <c r="SQP68" s="3">
        <f t="shared" si="188"/>
        <v>0</v>
      </c>
      <c r="SQQ68" s="3">
        <f t="shared" si="188"/>
        <v>0</v>
      </c>
      <c r="SQR68" s="3">
        <f t="shared" si="188"/>
        <v>0</v>
      </c>
      <c r="SQS68" s="3">
        <f t="shared" si="188"/>
        <v>0</v>
      </c>
      <c r="SQT68" s="3">
        <f t="shared" si="188"/>
        <v>0</v>
      </c>
      <c r="SQU68" s="3">
        <f t="shared" si="188"/>
        <v>0</v>
      </c>
      <c r="SQV68" s="3">
        <f t="shared" si="188"/>
        <v>0</v>
      </c>
      <c r="SQW68" s="3">
        <f t="shared" si="188"/>
        <v>0</v>
      </c>
      <c r="SQX68" s="3">
        <f t="shared" si="188"/>
        <v>0</v>
      </c>
      <c r="SQY68" s="3">
        <f t="shared" si="188"/>
        <v>0</v>
      </c>
      <c r="SQZ68" s="3">
        <f t="shared" si="188"/>
        <v>0</v>
      </c>
      <c r="SRA68" s="3">
        <f t="shared" si="188"/>
        <v>0</v>
      </c>
      <c r="SRB68" s="3">
        <f t="shared" si="188"/>
        <v>0</v>
      </c>
      <c r="SRC68" s="3">
        <f t="shared" si="188"/>
        <v>0</v>
      </c>
      <c r="SRD68" s="3">
        <f t="shared" si="188"/>
        <v>0</v>
      </c>
      <c r="SRE68" s="3">
        <f t="shared" si="188"/>
        <v>0</v>
      </c>
      <c r="SRF68" s="3">
        <f t="shared" si="188"/>
        <v>0</v>
      </c>
      <c r="SRG68" s="3">
        <f t="shared" si="188"/>
        <v>0</v>
      </c>
      <c r="SRH68" s="3">
        <f t="shared" si="188"/>
        <v>0</v>
      </c>
      <c r="SRI68" s="3">
        <f t="shared" si="188"/>
        <v>0</v>
      </c>
      <c r="SRJ68" s="3">
        <f t="shared" si="188"/>
        <v>0</v>
      </c>
      <c r="SRK68" s="3">
        <f t="shared" si="188"/>
        <v>0</v>
      </c>
      <c r="SRL68" s="3">
        <f t="shared" si="188"/>
        <v>0</v>
      </c>
      <c r="SRM68" s="3">
        <f t="shared" si="188"/>
        <v>0</v>
      </c>
      <c r="SRN68" s="3">
        <f t="shared" si="188"/>
        <v>0</v>
      </c>
      <c r="SRO68" s="3">
        <f t="shared" si="188"/>
        <v>0</v>
      </c>
      <c r="SRP68" s="3">
        <f t="shared" si="188"/>
        <v>0</v>
      </c>
      <c r="SRQ68" s="3">
        <f t="shared" si="188"/>
        <v>0</v>
      </c>
      <c r="SRR68" s="3">
        <f t="shared" si="188"/>
        <v>0</v>
      </c>
      <c r="SRS68" s="3">
        <f t="shared" si="188"/>
        <v>0</v>
      </c>
      <c r="SRT68" s="3">
        <f t="shared" si="188"/>
        <v>0</v>
      </c>
      <c r="SRU68" s="3">
        <f t="shared" si="188"/>
        <v>0</v>
      </c>
      <c r="SRV68" s="3">
        <f t="shared" si="188"/>
        <v>0</v>
      </c>
      <c r="SRW68" s="3">
        <f t="shared" si="188"/>
        <v>0</v>
      </c>
      <c r="SRX68" s="3">
        <f t="shared" si="188"/>
        <v>0</v>
      </c>
      <c r="SRY68" s="3">
        <f t="shared" si="188"/>
        <v>0</v>
      </c>
      <c r="SRZ68" s="3">
        <f t="shared" si="188"/>
        <v>0</v>
      </c>
      <c r="SSA68" s="3">
        <f t="shared" si="188"/>
        <v>0</v>
      </c>
      <c r="SSB68" s="3">
        <f t="shared" si="188"/>
        <v>0</v>
      </c>
      <c r="SSC68" s="3">
        <f t="shared" si="188"/>
        <v>0</v>
      </c>
      <c r="SSD68" s="3">
        <f t="shared" si="188"/>
        <v>0</v>
      </c>
      <c r="SSE68" s="3">
        <f t="shared" si="188"/>
        <v>0</v>
      </c>
      <c r="SSF68" s="3">
        <f t="shared" si="188"/>
        <v>0</v>
      </c>
      <c r="SSG68" s="3">
        <f t="shared" si="188"/>
        <v>0</v>
      </c>
      <c r="SSH68" s="3">
        <f t="shared" si="188"/>
        <v>0</v>
      </c>
      <c r="SSI68" s="3">
        <f t="shared" si="188"/>
        <v>0</v>
      </c>
      <c r="SSJ68" s="3">
        <f t="shared" si="188"/>
        <v>0</v>
      </c>
      <c r="SSK68" s="3">
        <f t="shared" si="188"/>
        <v>0</v>
      </c>
      <c r="SSL68" s="3">
        <f t="shared" si="188"/>
        <v>0</v>
      </c>
      <c r="SSM68" s="3">
        <f t="shared" si="188"/>
        <v>0</v>
      </c>
      <c r="SSN68" s="3">
        <f t="shared" si="188"/>
        <v>0</v>
      </c>
      <c r="SSO68" s="3">
        <f t="shared" si="188"/>
        <v>0</v>
      </c>
      <c r="SSP68" s="3">
        <f t="shared" si="188"/>
        <v>0</v>
      </c>
      <c r="SSQ68" s="3">
        <f t="shared" si="188"/>
        <v>0</v>
      </c>
      <c r="SSR68" s="3">
        <f t="shared" ref="SSR68:SVC68" si="189">SUM(SSR60:SSR66)</f>
        <v>0</v>
      </c>
      <c r="SSS68" s="3">
        <f t="shared" si="189"/>
        <v>0</v>
      </c>
      <c r="SST68" s="3">
        <f t="shared" si="189"/>
        <v>0</v>
      </c>
      <c r="SSU68" s="3">
        <f t="shared" si="189"/>
        <v>0</v>
      </c>
      <c r="SSV68" s="3">
        <f t="shared" si="189"/>
        <v>0</v>
      </c>
      <c r="SSW68" s="3">
        <f t="shared" si="189"/>
        <v>0</v>
      </c>
      <c r="SSX68" s="3">
        <f t="shared" si="189"/>
        <v>0</v>
      </c>
      <c r="SSY68" s="3">
        <f t="shared" si="189"/>
        <v>0</v>
      </c>
      <c r="SSZ68" s="3">
        <f t="shared" si="189"/>
        <v>0</v>
      </c>
      <c r="STA68" s="3">
        <f t="shared" si="189"/>
        <v>0</v>
      </c>
      <c r="STB68" s="3">
        <f t="shared" si="189"/>
        <v>0</v>
      </c>
      <c r="STC68" s="3">
        <f t="shared" si="189"/>
        <v>0</v>
      </c>
      <c r="STD68" s="3">
        <f t="shared" si="189"/>
        <v>0</v>
      </c>
      <c r="STE68" s="3">
        <f t="shared" si="189"/>
        <v>0</v>
      </c>
      <c r="STF68" s="3">
        <f t="shared" si="189"/>
        <v>0</v>
      </c>
      <c r="STG68" s="3">
        <f t="shared" si="189"/>
        <v>0</v>
      </c>
      <c r="STH68" s="3">
        <f t="shared" si="189"/>
        <v>0</v>
      </c>
      <c r="STI68" s="3">
        <f t="shared" si="189"/>
        <v>0</v>
      </c>
      <c r="STJ68" s="3">
        <f t="shared" si="189"/>
        <v>0</v>
      </c>
      <c r="STK68" s="3">
        <f t="shared" si="189"/>
        <v>0</v>
      </c>
      <c r="STL68" s="3">
        <f t="shared" si="189"/>
        <v>0</v>
      </c>
      <c r="STM68" s="3">
        <f t="shared" si="189"/>
        <v>0</v>
      </c>
      <c r="STN68" s="3">
        <f t="shared" si="189"/>
        <v>0</v>
      </c>
      <c r="STO68" s="3">
        <f t="shared" si="189"/>
        <v>0</v>
      </c>
      <c r="STP68" s="3">
        <f t="shared" si="189"/>
        <v>0</v>
      </c>
      <c r="STQ68" s="3">
        <f t="shared" si="189"/>
        <v>0</v>
      </c>
      <c r="STR68" s="3">
        <f t="shared" si="189"/>
        <v>0</v>
      </c>
      <c r="STS68" s="3">
        <f t="shared" si="189"/>
        <v>0</v>
      </c>
      <c r="STT68" s="3">
        <f t="shared" si="189"/>
        <v>0</v>
      </c>
      <c r="STU68" s="3">
        <f t="shared" si="189"/>
        <v>0</v>
      </c>
      <c r="STV68" s="3">
        <f t="shared" si="189"/>
        <v>0</v>
      </c>
      <c r="STW68" s="3">
        <f t="shared" si="189"/>
        <v>0</v>
      </c>
      <c r="STX68" s="3">
        <f t="shared" si="189"/>
        <v>0</v>
      </c>
      <c r="STY68" s="3">
        <f t="shared" si="189"/>
        <v>0</v>
      </c>
      <c r="STZ68" s="3">
        <f t="shared" si="189"/>
        <v>0</v>
      </c>
      <c r="SUA68" s="3">
        <f t="shared" si="189"/>
        <v>0</v>
      </c>
      <c r="SUB68" s="3">
        <f t="shared" si="189"/>
        <v>0</v>
      </c>
      <c r="SUC68" s="3">
        <f t="shared" si="189"/>
        <v>0</v>
      </c>
      <c r="SUD68" s="3">
        <f t="shared" si="189"/>
        <v>0</v>
      </c>
      <c r="SUE68" s="3">
        <f t="shared" si="189"/>
        <v>0</v>
      </c>
      <c r="SUF68" s="3">
        <f t="shared" si="189"/>
        <v>0</v>
      </c>
      <c r="SUG68" s="3">
        <f t="shared" si="189"/>
        <v>0</v>
      </c>
      <c r="SUH68" s="3">
        <f t="shared" si="189"/>
        <v>0</v>
      </c>
      <c r="SUI68" s="3">
        <f t="shared" si="189"/>
        <v>0</v>
      </c>
      <c r="SUJ68" s="3">
        <f t="shared" si="189"/>
        <v>0</v>
      </c>
      <c r="SUK68" s="3">
        <f t="shared" si="189"/>
        <v>0</v>
      </c>
      <c r="SUL68" s="3">
        <f t="shared" si="189"/>
        <v>0</v>
      </c>
      <c r="SUM68" s="3">
        <f t="shared" si="189"/>
        <v>0</v>
      </c>
      <c r="SUN68" s="3">
        <f t="shared" si="189"/>
        <v>0</v>
      </c>
      <c r="SUO68" s="3">
        <f t="shared" si="189"/>
        <v>0</v>
      </c>
      <c r="SUP68" s="3">
        <f t="shared" si="189"/>
        <v>0</v>
      </c>
      <c r="SUQ68" s="3">
        <f t="shared" si="189"/>
        <v>0</v>
      </c>
      <c r="SUR68" s="3">
        <f t="shared" si="189"/>
        <v>0</v>
      </c>
      <c r="SUS68" s="3">
        <f t="shared" si="189"/>
        <v>0</v>
      </c>
      <c r="SUT68" s="3">
        <f t="shared" si="189"/>
        <v>0</v>
      </c>
      <c r="SUU68" s="3">
        <f t="shared" si="189"/>
        <v>0</v>
      </c>
      <c r="SUV68" s="3">
        <f t="shared" si="189"/>
        <v>0</v>
      </c>
      <c r="SUW68" s="3">
        <f t="shared" si="189"/>
        <v>0</v>
      </c>
      <c r="SUX68" s="3">
        <f t="shared" si="189"/>
        <v>0</v>
      </c>
      <c r="SUY68" s="3">
        <f t="shared" si="189"/>
        <v>0</v>
      </c>
      <c r="SUZ68" s="3">
        <f t="shared" si="189"/>
        <v>0</v>
      </c>
      <c r="SVA68" s="3">
        <f t="shared" si="189"/>
        <v>0</v>
      </c>
      <c r="SVB68" s="3">
        <f t="shared" si="189"/>
        <v>0</v>
      </c>
      <c r="SVC68" s="3">
        <f t="shared" si="189"/>
        <v>0</v>
      </c>
      <c r="SVD68" s="3">
        <f t="shared" ref="SVD68:SXO68" si="190">SUM(SVD60:SVD66)</f>
        <v>0</v>
      </c>
      <c r="SVE68" s="3">
        <f t="shared" si="190"/>
        <v>0</v>
      </c>
      <c r="SVF68" s="3">
        <f t="shared" si="190"/>
        <v>0</v>
      </c>
      <c r="SVG68" s="3">
        <f t="shared" si="190"/>
        <v>0</v>
      </c>
      <c r="SVH68" s="3">
        <f t="shared" si="190"/>
        <v>0</v>
      </c>
      <c r="SVI68" s="3">
        <f t="shared" si="190"/>
        <v>0</v>
      </c>
      <c r="SVJ68" s="3">
        <f t="shared" si="190"/>
        <v>0</v>
      </c>
      <c r="SVK68" s="3">
        <f t="shared" si="190"/>
        <v>0</v>
      </c>
      <c r="SVL68" s="3">
        <f t="shared" si="190"/>
        <v>0</v>
      </c>
      <c r="SVM68" s="3">
        <f t="shared" si="190"/>
        <v>0</v>
      </c>
      <c r="SVN68" s="3">
        <f t="shared" si="190"/>
        <v>0</v>
      </c>
      <c r="SVO68" s="3">
        <f t="shared" si="190"/>
        <v>0</v>
      </c>
      <c r="SVP68" s="3">
        <f t="shared" si="190"/>
        <v>0</v>
      </c>
      <c r="SVQ68" s="3">
        <f t="shared" si="190"/>
        <v>0</v>
      </c>
      <c r="SVR68" s="3">
        <f t="shared" si="190"/>
        <v>0</v>
      </c>
      <c r="SVS68" s="3">
        <f t="shared" si="190"/>
        <v>0</v>
      </c>
      <c r="SVT68" s="3">
        <f t="shared" si="190"/>
        <v>0</v>
      </c>
      <c r="SVU68" s="3">
        <f t="shared" si="190"/>
        <v>0</v>
      </c>
      <c r="SVV68" s="3">
        <f t="shared" si="190"/>
        <v>0</v>
      </c>
      <c r="SVW68" s="3">
        <f t="shared" si="190"/>
        <v>0</v>
      </c>
      <c r="SVX68" s="3">
        <f t="shared" si="190"/>
        <v>0</v>
      </c>
      <c r="SVY68" s="3">
        <f t="shared" si="190"/>
        <v>0</v>
      </c>
      <c r="SVZ68" s="3">
        <f t="shared" si="190"/>
        <v>0</v>
      </c>
      <c r="SWA68" s="3">
        <f t="shared" si="190"/>
        <v>0</v>
      </c>
      <c r="SWB68" s="3">
        <f t="shared" si="190"/>
        <v>0</v>
      </c>
      <c r="SWC68" s="3">
        <f t="shared" si="190"/>
        <v>0</v>
      </c>
      <c r="SWD68" s="3">
        <f t="shared" si="190"/>
        <v>0</v>
      </c>
      <c r="SWE68" s="3">
        <f t="shared" si="190"/>
        <v>0</v>
      </c>
      <c r="SWF68" s="3">
        <f t="shared" si="190"/>
        <v>0</v>
      </c>
      <c r="SWG68" s="3">
        <f t="shared" si="190"/>
        <v>0</v>
      </c>
      <c r="SWH68" s="3">
        <f t="shared" si="190"/>
        <v>0</v>
      </c>
      <c r="SWI68" s="3">
        <f t="shared" si="190"/>
        <v>0</v>
      </c>
      <c r="SWJ68" s="3">
        <f t="shared" si="190"/>
        <v>0</v>
      </c>
      <c r="SWK68" s="3">
        <f t="shared" si="190"/>
        <v>0</v>
      </c>
      <c r="SWL68" s="3">
        <f t="shared" si="190"/>
        <v>0</v>
      </c>
      <c r="SWM68" s="3">
        <f t="shared" si="190"/>
        <v>0</v>
      </c>
      <c r="SWN68" s="3">
        <f t="shared" si="190"/>
        <v>0</v>
      </c>
      <c r="SWO68" s="3">
        <f t="shared" si="190"/>
        <v>0</v>
      </c>
      <c r="SWP68" s="3">
        <f t="shared" si="190"/>
        <v>0</v>
      </c>
      <c r="SWQ68" s="3">
        <f t="shared" si="190"/>
        <v>0</v>
      </c>
      <c r="SWR68" s="3">
        <f t="shared" si="190"/>
        <v>0</v>
      </c>
      <c r="SWS68" s="3">
        <f t="shared" si="190"/>
        <v>0</v>
      </c>
      <c r="SWT68" s="3">
        <f t="shared" si="190"/>
        <v>0</v>
      </c>
      <c r="SWU68" s="3">
        <f t="shared" si="190"/>
        <v>0</v>
      </c>
      <c r="SWV68" s="3">
        <f t="shared" si="190"/>
        <v>0</v>
      </c>
      <c r="SWW68" s="3">
        <f t="shared" si="190"/>
        <v>0</v>
      </c>
      <c r="SWX68" s="3">
        <f t="shared" si="190"/>
        <v>0</v>
      </c>
      <c r="SWY68" s="3">
        <f t="shared" si="190"/>
        <v>0</v>
      </c>
      <c r="SWZ68" s="3">
        <f t="shared" si="190"/>
        <v>0</v>
      </c>
      <c r="SXA68" s="3">
        <f t="shared" si="190"/>
        <v>0</v>
      </c>
      <c r="SXB68" s="3">
        <f t="shared" si="190"/>
        <v>0</v>
      </c>
      <c r="SXC68" s="3">
        <f t="shared" si="190"/>
        <v>0</v>
      </c>
      <c r="SXD68" s="3">
        <f t="shared" si="190"/>
        <v>0</v>
      </c>
      <c r="SXE68" s="3">
        <f t="shared" si="190"/>
        <v>0</v>
      </c>
      <c r="SXF68" s="3">
        <f t="shared" si="190"/>
        <v>0</v>
      </c>
      <c r="SXG68" s="3">
        <f t="shared" si="190"/>
        <v>0</v>
      </c>
      <c r="SXH68" s="3">
        <f t="shared" si="190"/>
        <v>0</v>
      </c>
      <c r="SXI68" s="3">
        <f t="shared" si="190"/>
        <v>0</v>
      </c>
      <c r="SXJ68" s="3">
        <f t="shared" si="190"/>
        <v>0</v>
      </c>
      <c r="SXK68" s="3">
        <f t="shared" si="190"/>
        <v>0</v>
      </c>
      <c r="SXL68" s="3">
        <f t="shared" si="190"/>
        <v>0</v>
      </c>
      <c r="SXM68" s="3">
        <f t="shared" si="190"/>
        <v>0</v>
      </c>
      <c r="SXN68" s="3">
        <f t="shared" si="190"/>
        <v>0</v>
      </c>
      <c r="SXO68" s="3">
        <f t="shared" si="190"/>
        <v>0</v>
      </c>
      <c r="SXP68" s="3">
        <f t="shared" ref="SXP68:TAA68" si="191">SUM(SXP60:SXP66)</f>
        <v>0</v>
      </c>
      <c r="SXQ68" s="3">
        <f t="shared" si="191"/>
        <v>0</v>
      </c>
      <c r="SXR68" s="3">
        <f t="shared" si="191"/>
        <v>0</v>
      </c>
      <c r="SXS68" s="3">
        <f t="shared" si="191"/>
        <v>0</v>
      </c>
      <c r="SXT68" s="3">
        <f t="shared" si="191"/>
        <v>0</v>
      </c>
      <c r="SXU68" s="3">
        <f t="shared" si="191"/>
        <v>0</v>
      </c>
      <c r="SXV68" s="3">
        <f t="shared" si="191"/>
        <v>0</v>
      </c>
      <c r="SXW68" s="3">
        <f t="shared" si="191"/>
        <v>0</v>
      </c>
      <c r="SXX68" s="3">
        <f t="shared" si="191"/>
        <v>0</v>
      </c>
      <c r="SXY68" s="3">
        <f t="shared" si="191"/>
        <v>0</v>
      </c>
      <c r="SXZ68" s="3">
        <f t="shared" si="191"/>
        <v>0</v>
      </c>
      <c r="SYA68" s="3">
        <f t="shared" si="191"/>
        <v>0</v>
      </c>
      <c r="SYB68" s="3">
        <f t="shared" si="191"/>
        <v>0</v>
      </c>
      <c r="SYC68" s="3">
        <f t="shared" si="191"/>
        <v>0</v>
      </c>
      <c r="SYD68" s="3">
        <f t="shared" si="191"/>
        <v>0</v>
      </c>
      <c r="SYE68" s="3">
        <f t="shared" si="191"/>
        <v>0</v>
      </c>
      <c r="SYF68" s="3">
        <f t="shared" si="191"/>
        <v>0</v>
      </c>
      <c r="SYG68" s="3">
        <f t="shared" si="191"/>
        <v>0</v>
      </c>
      <c r="SYH68" s="3">
        <f t="shared" si="191"/>
        <v>0</v>
      </c>
      <c r="SYI68" s="3">
        <f t="shared" si="191"/>
        <v>0</v>
      </c>
      <c r="SYJ68" s="3">
        <f t="shared" si="191"/>
        <v>0</v>
      </c>
      <c r="SYK68" s="3">
        <f t="shared" si="191"/>
        <v>0</v>
      </c>
      <c r="SYL68" s="3">
        <f t="shared" si="191"/>
        <v>0</v>
      </c>
      <c r="SYM68" s="3">
        <f t="shared" si="191"/>
        <v>0</v>
      </c>
      <c r="SYN68" s="3">
        <f t="shared" si="191"/>
        <v>0</v>
      </c>
      <c r="SYO68" s="3">
        <f t="shared" si="191"/>
        <v>0</v>
      </c>
      <c r="SYP68" s="3">
        <f t="shared" si="191"/>
        <v>0</v>
      </c>
      <c r="SYQ68" s="3">
        <f t="shared" si="191"/>
        <v>0</v>
      </c>
      <c r="SYR68" s="3">
        <f t="shared" si="191"/>
        <v>0</v>
      </c>
      <c r="SYS68" s="3">
        <f t="shared" si="191"/>
        <v>0</v>
      </c>
      <c r="SYT68" s="3">
        <f t="shared" si="191"/>
        <v>0</v>
      </c>
      <c r="SYU68" s="3">
        <f t="shared" si="191"/>
        <v>0</v>
      </c>
      <c r="SYV68" s="3">
        <f t="shared" si="191"/>
        <v>0</v>
      </c>
      <c r="SYW68" s="3">
        <f t="shared" si="191"/>
        <v>0</v>
      </c>
      <c r="SYX68" s="3">
        <f t="shared" si="191"/>
        <v>0</v>
      </c>
      <c r="SYY68" s="3">
        <f t="shared" si="191"/>
        <v>0</v>
      </c>
      <c r="SYZ68" s="3">
        <f t="shared" si="191"/>
        <v>0</v>
      </c>
      <c r="SZA68" s="3">
        <f t="shared" si="191"/>
        <v>0</v>
      </c>
      <c r="SZB68" s="3">
        <f t="shared" si="191"/>
        <v>0</v>
      </c>
      <c r="SZC68" s="3">
        <f t="shared" si="191"/>
        <v>0</v>
      </c>
      <c r="SZD68" s="3">
        <f t="shared" si="191"/>
        <v>0</v>
      </c>
      <c r="SZE68" s="3">
        <f t="shared" si="191"/>
        <v>0</v>
      </c>
      <c r="SZF68" s="3">
        <f t="shared" si="191"/>
        <v>0</v>
      </c>
      <c r="SZG68" s="3">
        <f t="shared" si="191"/>
        <v>0</v>
      </c>
      <c r="SZH68" s="3">
        <f t="shared" si="191"/>
        <v>0</v>
      </c>
      <c r="SZI68" s="3">
        <f t="shared" si="191"/>
        <v>0</v>
      </c>
      <c r="SZJ68" s="3">
        <f t="shared" si="191"/>
        <v>0</v>
      </c>
      <c r="SZK68" s="3">
        <f t="shared" si="191"/>
        <v>0</v>
      </c>
      <c r="SZL68" s="3">
        <f t="shared" si="191"/>
        <v>0</v>
      </c>
      <c r="SZM68" s="3">
        <f t="shared" si="191"/>
        <v>0</v>
      </c>
      <c r="SZN68" s="3">
        <f t="shared" si="191"/>
        <v>0</v>
      </c>
      <c r="SZO68" s="3">
        <f t="shared" si="191"/>
        <v>0</v>
      </c>
      <c r="SZP68" s="3">
        <f t="shared" si="191"/>
        <v>0</v>
      </c>
      <c r="SZQ68" s="3">
        <f t="shared" si="191"/>
        <v>0</v>
      </c>
      <c r="SZR68" s="3">
        <f t="shared" si="191"/>
        <v>0</v>
      </c>
      <c r="SZS68" s="3">
        <f t="shared" si="191"/>
        <v>0</v>
      </c>
      <c r="SZT68" s="3">
        <f t="shared" si="191"/>
        <v>0</v>
      </c>
      <c r="SZU68" s="3">
        <f t="shared" si="191"/>
        <v>0</v>
      </c>
      <c r="SZV68" s="3">
        <f t="shared" si="191"/>
        <v>0</v>
      </c>
      <c r="SZW68" s="3">
        <f t="shared" si="191"/>
        <v>0</v>
      </c>
      <c r="SZX68" s="3">
        <f t="shared" si="191"/>
        <v>0</v>
      </c>
      <c r="SZY68" s="3">
        <f t="shared" si="191"/>
        <v>0</v>
      </c>
      <c r="SZZ68" s="3">
        <f t="shared" si="191"/>
        <v>0</v>
      </c>
      <c r="TAA68" s="3">
        <f t="shared" si="191"/>
        <v>0</v>
      </c>
      <c r="TAB68" s="3">
        <f t="shared" ref="TAB68:TCM68" si="192">SUM(TAB60:TAB66)</f>
        <v>0</v>
      </c>
      <c r="TAC68" s="3">
        <f t="shared" si="192"/>
        <v>0</v>
      </c>
      <c r="TAD68" s="3">
        <f t="shared" si="192"/>
        <v>0</v>
      </c>
      <c r="TAE68" s="3">
        <f t="shared" si="192"/>
        <v>0</v>
      </c>
      <c r="TAF68" s="3">
        <f t="shared" si="192"/>
        <v>0</v>
      </c>
      <c r="TAG68" s="3">
        <f t="shared" si="192"/>
        <v>0</v>
      </c>
      <c r="TAH68" s="3">
        <f t="shared" si="192"/>
        <v>0</v>
      </c>
      <c r="TAI68" s="3">
        <f t="shared" si="192"/>
        <v>0</v>
      </c>
      <c r="TAJ68" s="3">
        <f t="shared" si="192"/>
        <v>0</v>
      </c>
      <c r="TAK68" s="3">
        <f t="shared" si="192"/>
        <v>0</v>
      </c>
      <c r="TAL68" s="3">
        <f t="shared" si="192"/>
        <v>0</v>
      </c>
      <c r="TAM68" s="3">
        <f t="shared" si="192"/>
        <v>0</v>
      </c>
      <c r="TAN68" s="3">
        <f t="shared" si="192"/>
        <v>0</v>
      </c>
      <c r="TAO68" s="3">
        <f t="shared" si="192"/>
        <v>0</v>
      </c>
      <c r="TAP68" s="3">
        <f t="shared" si="192"/>
        <v>0</v>
      </c>
      <c r="TAQ68" s="3">
        <f t="shared" si="192"/>
        <v>0</v>
      </c>
      <c r="TAR68" s="3">
        <f t="shared" si="192"/>
        <v>0</v>
      </c>
      <c r="TAS68" s="3">
        <f t="shared" si="192"/>
        <v>0</v>
      </c>
      <c r="TAT68" s="3">
        <f t="shared" si="192"/>
        <v>0</v>
      </c>
      <c r="TAU68" s="3">
        <f t="shared" si="192"/>
        <v>0</v>
      </c>
      <c r="TAV68" s="3">
        <f t="shared" si="192"/>
        <v>0</v>
      </c>
      <c r="TAW68" s="3">
        <f t="shared" si="192"/>
        <v>0</v>
      </c>
      <c r="TAX68" s="3">
        <f t="shared" si="192"/>
        <v>0</v>
      </c>
      <c r="TAY68" s="3">
        <f t="shared" si="192"/>
        <v>0</v>
      </c>
      <c r="TAZ68" s="3">
        <f t="shared" si="192"/>
        <v>0</v>
      </c>
      <c r="TBA68" s="3">
        <f t="shared" si="192"/>
        <v>0</v>
      </c>
      <c r="TBB68" s="3">
        <f t="shared" si="192"/>
        <v>0</v>
      </c>
      <c r="TBC68" s="3">
        <f t="shared" si="192"/>
        <v>0</v>
      </c>
      <c r="TBD68" s="3">
        <f t="shared" si="192"/>
        <v>0</v>
      </c>
      <c r="TBE68" s="3">
        <f t="shared" si="192"/>
        <v>0</v>
      </c>
      <c r="TBF68" s="3">
        <f t="shared" si="192"/>
        <v>0</v>
      </c>
      <c r="TBG68" s="3">
        <f t="shared" si="192"/>
        <v>0</v>
      </c>
      <c r="TBH68" s="3">
        <f t="shared" si="192"/>
        <v>0</v>
      </c>
      <c r="TBI68" s="3">
        <f t="shared" si="192"/>
        <v>0</v>
      </c>
      <c r="TBJ68" s="3">
        <f t="shared" si="192"/>
        <v>0</v>
      </c>
      <c r="TBK68" s="3">
        <f t="shared" si="192"/>
        <v>0</v>
      </c>
      <c r="TBL68" s="3">
        <f t="shared" si="192"/>
        <v>0</v>
      </c>
      <c r="TBM68" s="3">
        <f t="shared" si="192"/>
        <v>0</v>
      </c>
      <c r="TBN68" s="3">
        <f t="shared" si="192"/>
        <v>0</v>
      </c>
      <c r="TBO68" s="3">
        <f t="shared" si="192"/>
        <v>0</v>
      </c>
      <c r="TBP68" s="3">
        <f t="shared" si="192"/>
        <v>0</v>
      </c>
      <c r="TBQ68" s="3">
        <f t="shared" si="192"/>
        <v>0</v>
      </c>
      <c r="TBR68" s="3">
        <f t="shared" si="192"/>
        <v>0</v>
      </c>
      <c r="TBS68" s="3">
        <f t="shared" si="192"/>
        <v>0</v>
      </c>
      <c r="TBT68" s="3">
        <f t="shared" si="192"/>
        <v>0</v>
      </c>
      <c r="TBU68" s="3">
        <f t="shared" si="192"/>
        <v>0</v>
      </c>
      <c r="TBV68" s="3">
        <f t="shared" si="192"/>
        <v>0</v>
      </c>
      <c r="TBW68" s="3">
        <f t="shared" si="192"/>
        <v>0</v>
      </c>
      <c r="TBX68" s="3">
        <f t="shared" si="192"/>
        <v>0</v>
      </c>
      <c r="TBY68" s="3">
        <f t="shared" si="192"/>
        <v>0</v>
      </c>
      <c r="TBZ68" s="3">
        <f t="shared" si="192"/>
        <v>0</v>
      </c>
      <c r="TCA68" s="3">
        <f t="shared" si="192"/>
        <v>0</v>
      </c>
      <c r="TCB68" s="3">
        <f t="shared" si="192"/>
        <v>0</v>
      </c>
      <c r="TCC68" s="3">
        <f t="shared" si="192"/>
        <v>0</v>
      </c>
      <c r="TCD68" s="3">
        <f t="shared" si="192"/>
        <v>0</v>
      </c>
      <c r="TCE68" s="3">
        <f t="shared" si="192"/>
        <v>0</v>
      </c>
      <c r="TCF68" s="3">
        <f t="shared" si="192"/>
        <v>0</v>
      </c>
      <c r="TCG68" s="3">
        <f t="shared" si="192"/>
        <v>0</v>
      </c>
      <c r="TCH68" s="3">
        <f t="shared" si="192"/>
        <v>0</v>
      </c>
      <c r="TCI68" s="3">
        <f t="shared" si="192"/>
        <v>0</v>
      </c>
      <c r="TCJ68" s="3">
        <f t="shared" si="192"/>
        <v>0</v>
      </c>
      <c r="TCK68" s="3">
        <f t="shared" si="192"/>
        <v>0</v>
      </c>
      <c r="TCL68" s="3">
        <f t="shared" si="192"/>
        <v>0</v>
      </c>
      <c r="TCM68" s="3">
        <f t="shared" si="192"/>
        <v>0</v>
      </c>
      <c r="TCN68" s="3">
        <f t="shared" ref="TCN68:TEY68" si="193">SUM(TCN60:TCN66)</f>
        <v>0</v>
      </c>
      <c r="TCO68" s="3">
        <f t="shared" si="193"/>
        <v>0</v>
      </c>
      <c r="TCP68" s="3">
        <f t="shared" si="193"/>
        <v>0</v>
      </c>
      <c r="TCQ68" s="3">
        <f t="shared" si="193"/>
        <v>0</v>
      </c>
      <c r="TCR68" s="3">
        <f t="shared" si="193"/>
        <v>0</v>
      </c>
      <c r="TCS68" s="3">
        <f t="shared" si="193"/>
        <v>0</v>
      </c>
      <c r="TCT68" s="3">
        <f t="shared" si="193"/>
        <v>0</v>
      </c>
      <c r="TCU68" s="3">
        <f t="shared" si="193"/>
        <v>0</v>
      </c>
      <c r="TCV68" s="3">
        <f t="shared" si="193"/>
        <v>0</v>
      </c>
      <c r="TCW68" s="3">
        <f t="shared" si="193"/>
        <v>0</v>
      </c>
      <c r="TCX68" s="3">
        <f t="shared" si="193"/>
        <v>0</v>
      </c>
      <c r="TCY68" s="3">
        <f t="shared" si="193"/>
        <v>0</v>
      </c>
      <c r="TCZ68" s="3">
        <f t="shared" si="193"/>
        <v>0</v>
      </c>
      <c r="TDA68" s="3">
        <f t="shared" si="193"/>
        <v>0</v>
      </c>
      <c r="TDB68" s="3">
        <f t="shared" si="193"/>
        <v>0</v>
      </c>
      <c r="TDC68" s="3">
        <f t="shared" si="193"/>
        <v>0</v>
      </c>
      <c r="TDD68" s="3">
        <f t="shared" si="193"/>
        <v>0</v>
      </c>
      <c r="TDE68" s="3">
        <f t="shared" si="193"/>
        <v>0</v>
      </c>
      <c r="TDF68" s="3">
        <f t="shared" si="193"/>
        <v>0</v>
      </c>
      <c r="TDG68" s="3">
        <f t="shared" si="193"/>
        <v>0</v>
      </c>
      <c r="TDH68" s="3">
        <f t="shared" si="193"/>
        <v>0</v>
      </c>
      <c r="TDI68" s="3">
        <f t="shared" si="193"/>
        <v>0</v>
      </c>
      <c r="TDJ68" s="3">
        <f t="shared" si="193"/>
        <v>0</v>
      </c>
      <c r="TDK68" s="3">
        <f t="shared" si="193"/>
        <v>0</v>
      </c>
      <c r="TDL68" s="3">
        <f t="shared" si="193"/>
        <v>0</v>
      </c>
      <c r="TDM68" s="3">
        <f t="shared" si="193"/>
        <v>0</v>
      </c>
      <c r="TDN68" s="3">
        <f t="shared" si="193"/>
        <v>0</v>
      </c>
      <c r="TDO68" s="3">
        <f t="shared" si="193"/>
        <v>0</v>
      </c>
      <c r="TDP68" s="3">
        <f t="shared" si="193"/>
        <v>0</v>
      </c>
      <c r="TDQ68" s="3">
        <f t="shared" si="193"/>
        <v>0</v>
      </c>
      <c r="TDR68" s="3">
        <f t="shared" si="193"/>
        <v>0</v>
      </c>
      <c r="TDS68" s="3">
        <f t="shared" si="193"/>
        <v>0</v>
      </c>
      <c r="TDT68" s="3">
        <f t="shared" si="193"/>
        <v>0</v>
      </c>
      <c r="TDU68" s="3">
        <f t="shared" si="193"/>
        <v>0</v>
      </c>
      <c r="TDV68" s="3">
        <f t="shared" si="193"/>
        <v>0</v>
      </c>
      <c r="TDW68" s="3">
        <f t="shared" si="193"/>
        <v>0</v>
      </c>
      <c r="TDX68" s="3">
        <f t="shared" si="193"/>
        <v>0</v>
      </c>
      <c r="TDY68" s="3">
        <f t="shared" si="193"/>
        <v>0</v>
      </c>
      <c r="TDZ68" s="3">
        <f t="shared" si="193"/>
        <v>0</v>
      </c>
      <c r="TEA68" s="3">
        <f t="shared" si="193"/>
        <v>0</v>
      </c>
      <c r="TEB68" s="3">
        <f t="shared" si="193"/>
        <v>0</v>
      </c>
      <c r="TEC68" s="3">
        <f t="shared" si="193"/>
        <v>0</v>
      </c>
      <c r="TED68" s="3">
        <f t="shared" si="193"/>
        <v>0</v>
      </c>
      <c r="TEE68" s="3">
        <f t="shared" si="193"/>
        <v>0</v>
      </c>
      <c r="TEF68" s="3">
        <f t="shared" si="193"/>
        <v>0</v>
      </c>
      <c r="TEG68" s="3">
        <f t="shared" si="193"/>
        <v>0</v>
      </c>
      <c r="TEH68" s="3">
        <f t="shared" si="193"/>
        <v>0</v>
      </c>
      <c r="TEI68" s="3">
        <f t="shared" si="193"/>
        <v>0</v>
      </c>
      <c r="TEJ68" s="3">
        <f t="shared" si="193"/>
        <v>0</v>
      </c>
      <c r="TEK68" s="3">
        <f t="shared" si="193"/>
        <v>0</v>
      </c>
      <c r="TEL68" s="3">
        <f t="shared" si="193"/>
        <v>0</v>
      </c>
      <c r="TEM68" s="3">
        <f t="shared" si="193"/>
        <v>0</v>
      </c>
      <c r="TEN68" s="3">
        <f t="shared" si="193"/>
        <v>0</v>
      </c>
      <c r="TEO68" s="3">
        <f t="shared" si="193"/>
        <v>0</v>
      </c>
      <c r="TEP68" s="3">
        <f t="shared" si="193"/>
        <v>0</v>
      </c>
      <c r="TEQ68" s="3">
        <f t="shared" si="193"/>
        <v>0</v>
      </c>
      <c r="TER68" s="3">
        <f t="shared" si="193"/>
        <v>0</v>
      </c>
      <c r="TES68" s="3">
        <f t="shared" si="193"/>
        <v>0</v>
      </c>
      <c r="TET68" s="3">
        <f t="shared" si="193"/>
        <v>0</v>
      </c>
      <c r="TEU68" s="3">
        <f t="shared" si="193"/>
        <v>0</v>
      </c>
      <c r="TEV68" s="3">
        <f t="shared" si="193"/>
        <v>0</v>
      </c>
      <c r="TEW68" s="3">
        <f t="shared" si="193"/>
        <v>0</v>
      </c>
      <c r="TEX68" s="3">
        <f t="shared" si="193"/>
        <v>0</v>
      </c>
      <c r="TEY68" s="3">
        <f t="shared" si="193"/>
        <v>0</v>
      </c>
      <c r="TEZ68" s="3">
        <f t="shared" ref="TEZ68:THK68" si="194">SUM(TEZ60:TEZ66)</f>
        <v>0</v>
      </c>
      <c r="TFA68" s="3">
        <f t="shared" si="194"/>
        <v>0</v>
      </c>
      <c r="TFB68" s="3">
        <f t="shared" si="194"/>
        <v>0</v>
      </c>
      <c r="TFC68" s="3">
        <f t="shared" si="194"/>
        <v>0</v>
      </c>
      <c r="TFD68" s="3">
        <f t="shared" si="194"/>
        <v>0</v>
      </c>
      <c r="TFE68" s="3">
        <f t="shared" si="194"/>
        <v>0</v>
      </c>
      <c r="TFF68" s="3">
        <f t="shared" si="194"/>
        <v>0</v>
      </c>
      <c r="TFG68" s="3">
        <f t="shared" si="194"/>
        <v>0</v>
      </c>
      <c r="TFH68" s="3">
        <f t="shared" si="194"/>
        <v>0</v>
      </c>
      <c r="TFI68" s="3">
        <f t="shared" si="194"/>
        <v>0</v>
      </c>
      <c r="TFJ68" s="3">
        <f t="shared" si="194"/>
        <v>0</v>
      </c>
      <c r="TFK68" s="3">
        <f t="shared" si="194"/>
        <v>0</v>
      </c>
      <c r="TFL68" s="3">
        <f t="shared" si="194"/>
        <v>0</v>
      </c>
      <c r="TFM68" s="3">
        <f t="shared" si="194"/>
        <v>0</v>
      </c>
      <c r="TFN68" s="3">
        <f t="shared" si="194"/>
        <v>0</v>
      </c>
      <c r="TFO68" s="3">
        <f t="shared" si="194"/>
        <v>0</v>
      </c>
      <c r="TFP68" s="3">
        <f t="shared" si="194"/>
        <v>0</v>
      </c>
      <c r="TFQ68" s="3">
        <f t="shared" si="194"/>
        <v>0</v>
      </c>
      <c r="TFR68" s="3">
        <f t="shared" si="194"/>
        <v>0</v>
      </c>
      <c r="TFS68" s="3">
        <f t="shared" si="194"/>
        <v>0</v>
      </c>
      <c r="TFT68" s="3">
        <f t="shared" si="194"/>
        <v>0</v>
      </c>
      <c r="TFU68" s="3">
        <f t="shared" si="194"/>
        <v>0</v>
      </c>
      <c r="TFV68" s="3">
        <f t="shared" si="194"/>
        <v>0</v>
      </c>
      <c r="TFW68" s="3">
        <f t="shared" si="194"/>
        <v>0</v>
      </c>
      <c r="TFX68" s="3">
        <f t="shared" si="194"/>
        <v>0</v>
      </c>
      <c r="TFY68" s="3">
        <f t="shared" si="194"/>
        <v>0</v>
      </c>
      <c r="TFZ68" s="3">
        <f t="shared" si="194"/>
        <v>0</v>
      </c>
      <c r="TGA68" s="3">
        <f t="shared" si="194"/>
        <v>0</v>
      </c>
      <c r="TGB68" s="3">
        <f t="shared" si="194"/>
        <v>0</v>
      </c>
      <c r="TGC68" s="3">
        <f t="shared" si="194"/>
        <v>0</v>
      </c>
      <c r="TGD68" s="3">
        <f t="shared" si="194"/>
        <v>0</v>
      </c>
      <c r="TGE68" s="3">
        <f t="shared" si="194"/>
        <v>0</v>
      </c>
      <c r="TGF68" s="3">
        <f t="shared" si="194"/>
        <v>0</v>
      </c>
      <c r="TGG68" s="3">
        <f t="shared" si="194"/>
        <v>0</v>
      </c>
      <c r="TGH68" s="3">
        <f t="shared" si="194"/>
        <v>0</v>
      </c>
      <c r="TGI68" s="3">
        <f t="shared" si="194"/>
        <v>0</v>
      </c>
      <c r="TGJ68" s="3">
        <f t="shared" si="194"/>
        <v>0</v>
      </c>
      <c r="TGK68" s="3">
        <f t="shared" si="194"/>
        <v>0</v>
      </c>
      <c r="TGL68" s="3">
        <f t="shared" si="194"/>
        <v>0</v>
      </c>
      <c r="TGM68" s="3">
        <f t="shared" si="194"/>
        <v>0</v>
      </c>
      <c r="TGN68" s="3">
        <f t="shared" si="194"/>
        <v>0</v>
      </c>
      <c r="TGO68" s="3">
        <f t="shared" si="194"/>
        <v>0</v>
      </c>
      <c r="TGP68" s="3">
        <f t="shared" si="194"/>
        <v>0</v>
      </c>
      <c r="TGQ68" s="3">
        <f t="shared" si="194"/>
        <v>0</v>
      </c>
      <c r="TGR68" s="3">
        <f t="shared" si="194"/>
        <v>0</v>
      </c>
      <c r="TGS68" s="3">
        <f t="shared" si="194"/>
        <v>0</v>
      </c>
      <c r="TGT68" s="3">
        <f t="shared" si="194"/>
        <v>0</v>
      </c>
      <c r="TGU68" s="3">
        <f t="shared" si="194"/>
        <v>0</v>
      </c>
      <c r="TGV68" s="3">
        <f t="shared" si="194"/>
        <v>0</v>
      </c>
      <c r="TGW68" s="3">
        <f t="shared" si="194"/>
        <v>0</v>
      </c>
      <c r="TGX68" s="3">
        <f t="shared" si="194"/>
        <v>0</v>
      </c>
      <c r="TGY68" s="3">
        <f t="shared" si="194"/>
        <v>0</v>
      </c>
      <c r="TGZ68" s="3">
        <f t="shared" si="194"/>
        <v>0</v>
      </c>
      <c r="THA68" s="3">
        <f t="shared" si="194"/>
        <v>0</v>
      </c>
      <c r="THB68" s="3">
        <f t="shared" si="194"/>
        <v>0</v>
      </c>
      <c r="THC68" s="3">
        <f t="shared" si="194"/>
        <v>0</v>
      </c>
      <c r="THD68" s="3">
        <f t="shared" si="194"/>
        <v>0</v>
      </c>
      <c r="THE68" s="3">
        <f t="shared" si="194"/>
        <v>0</v>
      </c>
      <c r="THF68" s="3">
        <f t="shared" si="194"/>
        <v>0</v>
      </c>
      <c r="THG68" s="3">
        <f t="shared" si="194"/>
        <v>0</v>
      </c>
      <c r="THH68" s="3">
        <f t="shared" si="194"/>
        <v>0</v>
      </c>
      <c r="THI68" s="3">
        <f t="shared" si="194"/>
        <v>0</v>
      </c>
      <c r="THJ68" s="3">
        <f t="shared" si="194"/>
        <v>0</v>
      </c>
      <c r="THK68" s="3">
        <f t="shared" si="194"/>
        <v>0</v>
      </c>
      <c r="THL68" s="3">
        <f t="shared" ref="THL68:TJW68" si="195">SUM(THL60:THL66)</f>
        <v>0</v>
      </c>
      <c r="THM68" s="3">
        <f t="shared" si="195"/>
        <v>0</v>
      </c>
      <c r="THN68" s="3">
        <f t="shared" si="195"/>
        <v>0</v>
      </c>
      <c r="THO68" s="3">
        <f t="shared" si="195"/>
        <v>0</v>
      </c>
      <c r="THP68" s="3">
        <f t="shared" si="195"/>
        <v>0</v>
      </c>
      <c r="THQ68" s="3">
        <f t="shared" si="195"/>
        <v>0</v>
      </c>
      <c r="THR68" s="3">
        <f t="shared" si="195"/>
        <v>0</v>
      </c>
      <c r="THS68" s="3">
        <f t="shared" si="195"/>
        <v>0</v>
      </c>
      <c r="THT68" s="3">
        <f t="shared" si="195"/>
        <v>0</v>
      </c>
      <c r="THU68" s="3">
        <f t="shared" si="195"/>
        <v>0</v>
      </c>
      <c r="THV68" s="3">
        <f t="shared" si="195"/>
        <v>0</v>
      </c>
      <c r="THW68" s="3">
        <f t="shared" si="195"/>
        <v>0</v>
      </c>
      <c r="THX68" s="3">
        <f t="shared" si="195"/>
        <v>0</v>
      </c>
      <c r="THY68" s="3">
        <f t="shared" si="195"/>
        <v>0</v>
      </c>
      <c r="THZ68" s="3">
        <f t="shared" si="195"/>
        <v>0</v>
      </c>
      <c r="TIA68" s="3">
        <f t="shared" si="195"/>
        <v>0</v>
      </c>
      <c r="TIB68" s="3">
        <f t="shared" si="195"/>
        <v>0</v>
      </c>
      <c r="TIC68" s="3">
        <f t="shared" si="195"/>
        <v>0</v>
      </c>
      <c r="TID68" s="3">
        <f t="shared" si="195"/>
        <v>0</v>
      </c>
      <c r="TIE68" s="3">
        <f t="shared" si="195"/>
        <v>0</v>
      </c>
      <c r="TIF68" s="3">
        <f t="shared" si="195"/>
        <v>0</v>
      </c>
      <c r="TIG68" s="3">
        <f t="shared" si="195"/>
        <v>0</v>
      </c>
      <c r="TIH68" s="3">
        <f t="shared" si="195"/>
        <v>0</v>
      </c>
      <c r="TII68" s="3">
        <f t="shared" si="195"/>
        <v>0</v>
      </c>
      <c r="TIJ68" s="3">
        <f t="shared" si="195"/>
        <v>0</v>
      </c>
      <c r="TIK68" s="3">
        <f t="shared" si="195"/>
        <v>0</v>
      </c>
      <c r="TIL68" s="3">
        <f t="shared" si="195"/>
        <v>0</v>
      </c>
      <c r="TIM68" s="3">
        <f t="shared" si="195"/>
        <v>0</v>
      </c>
      <c r="TIN68" s="3">
        <f t="shared" si="195"/>
        <v>0</v>
      </c>
      <c r="TIO68" s="3">
        <f t="shared" si="195"/>
        <v>0</v>
      </c>
      <c r="TIP68" s="3">
        <f t="shared" si="195"/>
        <v>0</v>
      </c>
      <c r="TIQ68" s="3">
        <f t="shared" si="195"/>
        <v>0</v>
      </c>
      <c r="TIR68" s="3">
        <f t="shared" si="195"/>
        <v>0</v>
      </c>
      <c r="TIS68" s="3">
        <f t="shared" si="195"/>
        <v>0</v>
      </c>
      <c r="TIT68" s="3">
        <f t="shared" si="195"/>
        <v>0</v>
      </c>
      <c r="TIU68" s="3">
        <f t="shared" si="195"/>
        <v>0</v>
      </c>
      <c r="TIV68" s="3">
        <f t="shared" si="195"/>
        <v>0</v>
      </c>
      <c r="TIW68" s="3">
        <f t="shared" si="195"/>
        <v>0</v>
      </c>
      <c r="TIX68" s="3">
        <f t="shared" si="195"/>
        <v>0</v>
      </c>
      <c r="TIY68" s="3">
        <f t="shared" si="195"/>
        <v>0</v>
      </c>
      <c r="TIZ68" s="3">
        <f t="shared" si="195"/>
        <v>0</v>
      </c>
      <c r="TJA68" s="3">
        <f t="shared" si="195"/>
        <v>0</v>
      </c>
      <c r="TJB68" s="3">
        <f t="shared" si="195"/>
        <v>0</v>
      </c>
      <c r="TJC68" s="3">
        <f t="shared" si="195"/>
        <v>0</v>
      </c>
      <c r="TJD68" s="3">
        <f t="shared" si="195"/>
        <v>0</v>
      </c>
      <c r="TJE68" s="3">
        <f t="shared" si="195"/>
        <v>0</v>
      </c>
      <c r="TJF68" s="3">
        <f t="shared" si="195"/>
        <v>0</v>
      </c>
      <c r="TJG68" s="3">
        <f t="shared" si="195"/>
        <v>0</v>
      </c>
      <c r="TJH68" s="3">
        <f t="shared" si="195"/>
        <v>0</v>
      </c>
      <c r="TJI68" s="3">
        <f t="shared" si="195"/>
        <v>0</v>
      </c>
      <c r="TJJ68" s="3">
        <f t="shared" si="195"/>
        <v>0</v>
      </c>
      <c r="TJK68" s="3">
        <f t="shared" si="195"/>
        <v>0</v>
      </c>
      <c r="TJL68" s="3">
        <f t="shared" si="195"/>
        <v>0</v>
      </c>
      <c r="TJM68" s="3">
        <f t="shared" si="195"/>
        <v>0</v>
      </c>
      <c r="TJN68" s="3">
        <f t="shared" si="195"/>
        <v>0</v>
      </c>
      <c r="TJO68" s="3">
        <f t="shared" si="195"/>
        <v>0</v>
      </c>
      <c r="TJP68" s="3">
        <f t="shared" si="195"/>
        <v>0</v>
      </c>
      <c r="TJQ68" s="3">
        <f t="shared" si="195"/>
        <v>0</v>
      </c>
      <c r="TJR68" s="3">
        <f t="shared" si="195"/>
        <v>0</v>
      </c>
      <c r="TJS68" s="3">
        <f t="shared" si="195"/>
        <v>0</v>
      </c>
      <c r="TJT68" s="3">
        <f t="shared" si="195"/>
        <v>0</v>
      </c>
      <c r="TJU68" s="3">
        <f t="shared" si="195"/>
        <v>0</v>
      </c>
      <c r="TJV68" s="3">
        <f t="shared" si="195"/>
        <v>0</v>
      </c>
      <c r="TJW68" s="3">
        <f t="shared" si="195"/>
        <v>0</v>
      </c>
      <c r="TJX68" s="3">
        <f t="shared" ref="TJX68:TMI68" si="196">SUM(TJX60:TJX66)</f>
        <v>0</v>
      </c>
      <c r="TJY68" s="3">
        <f t="shared" si="196"/>
        <v>0</v>
      </c>
      <c r="TJZ68" s="3">
        <f t="shared" si="196"/>
        <v>0</v>
      </c>
      <c r="TKA68" s="3">
        <f t="shared" si="196"/>
        <v>0</v>
      </c>
      <c r="TKB68" s="3">
        <f t="shared" si="196"/>
        <v>0</v>
      </c>
      <c r="TKC68" s="3">
        <f t="shared" si="196"/>
        <v>0</v>
      </c>
      <c r="TKD68" s="3">
        <f t="shared" si="196"/>
        <v>0</v>
      </c>
      <c r="TKE68" s="3">
        <f t="shared" si="196"/>
        <v>0</v>
      </c>
      <c r="TKF68" s="3">
        <f t="shared" si="196"/>
        <v>0</v>
      </c>
      <c r="TKG68" s="3">
        <f t="shared" si="196"/>
        <v>0</v>
      </c>
      <c r="TKH68" s="3">
        <f t="shared" si="196"/>
        <v>0</v>
      </c>
      <c r="TKI68" s="3">
        <f t="shared" si="196"/>
        <v>0</v>
      </c>
      <c r="TKJ68" s="3">
        <f t="shared" si="196"/>
        <v>0</v>
      </c>
      <c r="TKK68" s="3">
        <f t="shared" si="196"/>
        <v>0</v>
      </c>
      <c r="TKL68" s="3">
        <f t="shared" si="196"/>
        <v>0</v>
      </c>
      <c r="TKM68" s="3">
        <f t="shared" si="196"/>
        <v>0</v>
      </c>
      <c r="TKN68" s="3">
        <f t="shared" si="196"/>
        <v>0</v>
      </c>
      <c r="TKO68" s="3">
        <f t="shared" si="196"/>
        <v>0</v>
      </c>
      <c r="TKP68" s="3">
        <f t="shared" si="196"/>
        <v>0</v>
      </c>
      <c r="TKQ68" s="3">
        <f t="shared" si="196"/>
        <v>0</v>
      </c>
      <c r="TKR68" s="3">
        <f t="shared" si="196"/>
        <v>0</v>
      </c>
      <c r="TKS68" s="3">
        <f t="shared" si="196"/>
        <v>0</v>
      </c>
      <c r="TKT68" s="3">
        <f t="shared" si="196"/>
        <v>0</v>
      </c>
      <c r="TKU68" s="3">
        <f t="shared" si="196"/>
        <v>0</v>
      </c>
      <c r="TKV68" s="3">
        <f t="shared" si="196"/>
        <v>0</v>
      </c>
      <c r="TKW68" s="3">
        <f t="shared" si="196"/>
        <v>0</v>
      </c>
      <c r="TKX68" s="3">
        <f t="shared" si="196"/>
        <v>0</v>
      </c>
      <c r="TKY68" s="3">
        <f t="shared" si="196"/>
        <v>0</v>
      </c>
      <c r="TKZ68" s="3">
        <f t="shared" si="196"/>
        <v>0</v>
      </c>
      <c r="TLA68" s="3">
        <f t="shared" si="196"/>
        <v>0</v>
      </c>
      <c r="TLB68" s="3">
        <f t="shared" si="196"/>
        <v>0</v>
      </c>
      <c r="TLC68" s="3">
        <f t="shared" si="196"/>
        <v>0</v>
      </c>
      <c r="TLD68" s="3">
        <f t="shared" si="196"/>
        <v>0</v>
      </c>
      <c r="TLE68" s="3">
        <f t="shared" si="196"/>
        <v>0</v>
      </c>
      <c r="TLF68" s="3">
        <f t="shared" si="196"/>
        <v>0</v>
      </c>
      <c r="TLG68" s="3">
        <f t="shared" si="196"/>
        <v>0</v>
      </c>
      <c r="TLH68" s="3">
        <f t="shared" si="196"/>
        <v>0</v>
      </c>
      <c r="TLI68" s="3">
        <f t="shared" si="196"/>
        <v>0</v>
      </c>
      <c r="TLJ68" s="3">
        <f t="shared" si="196"/>
        <v>0</v>
      </c>
      <c r="TLK68" s="3">
        <f t="shared" si="196"/>
        <v>0</v>
      </c>
      <c r="TLL68" s="3">
        <f t="shared" si="196"/>
        <v>0</v>
      </c>
      <c r="TLM68" s="3">
        <f t="shared" si="196"/>
        <v>0</v>
      </c>
      <c r="TLN68" s="3">
        <f t="shared" si="196"/>
        <v>0</v>
      </c>
      <c r="TLO68" s="3">
        <f t="shared" si="196"/>
        <v>0</v>
      </c>
      <c r="TLP68" s="3">
        <f t="shared" si="196"/>
        <v>0</v>
      </c>
      <c r="TLQ68" s="3">
        <f t="shared" si="196"/>
        <v>0</v>
      </c>
      <c r="TLR68" s="3">
        <f t="shared" si="196"/>
        <v>0</v>
      </c>
      <c r="TLS68" s="3">
        <f t="shared" si="196"/>
        <v>0</v>
      </c>
      <c r="TLT68" s="3">
        <f t="shared" si="196"/>
        <v>0</v>
      </c>
      <c r="TLU68" s="3">
        <f t="shared" si="196"/>
        <v>0</v>
      </c>
      <c r="TLV68" s="3">
        <f t="shared" si="196"/>
        <v>0</v>
      </c>
      <c r="TLW68" s="3">
        <f t="shared" si="196"/>
        <v>0</v>
      </c>
      <c r="TLX68" s="3">
        <f t="shared" si="196"/>
        <v>0</v>
      </c>
      <c r="TLY68" s="3">
        <f t="shared" si="196"/>
        <v>0</v>
      </c>
      <c r="TLZ68" s="3">
        <f t="shared" si="196"/>
        <v>0</v>
      </c>
      <c r="TMA68" s="3">
        <f t="shared" si="196"/>
        <v>0</v>
      </c>
      <c r="TMB68" s="3">
        <f t="shared" si="196"/>
        <v>0</v>
      </c>
      <c r="TMC68" s="3">
        <f t="shared" si="196"/>
        <v>0</v>
      </c>
      <c r="TMD68" s="3">
        <f t="shared" si="196"/>
        <v>0</v>
      </c>
      <c r="TME68" s="3">
        <f t="shared" si="196"/>
        <v>0</v>
      </c>
      <c r="TMF68" s="3">
        <f t="shared" si="196"/>
        <v>0</v>
      </c>
      <c r="TMG68" s="3">
        <f t="shared" si="196"/>
        <v>0</v>
      </c>
      <c r="TMH68" s="3">
        <f t="shared" si="196"/>
        <v>0</v>
      </c>
      <c r="TMI68" s="3">
        <f t="shared" si="196"/>
        <v>0</v>
      </c>
      <c r="TMJ68" s="3">
        <f t="shared" ref="TMJ68:TOU68" si="197">SUM(TMJ60:TMJ66)</f>
        <v>0</v>
      </c>
      <c r="TMK68" s="3">
        <f t="shared" si="197"/>
        <v>0</v>
      </c>
      <c r="TML68" s="3">
        <f t="shared" si="197"/>
        <v>0</v>
      </c>
      <c r="TMM68" s="3">
        <f t="shared" si="197"/>
        <v>0</v>
      </c>
      <c r="TMN68" s="3">
        <f t="shared" si="197"/>
        <v>0</v>
      </c>
      <c r="TMO68" s="3">
        <f t="shared" si="197"/>
        <v>0</v>
      </c>
      <c r="TMP68" s="3">
        <f t="shared" si="197"/>
        <v>0</v>
      </c>
      <c r="TMQ68" s="3">
        <f t="shared" si="197"/>
        <v>0</v>
      </c>
      <c r="TMR68" s="3">
        <f t="shared" si="197"/>
        <v>0</v>
      </c>
      <c r="TMS68" s="3">
        <f t="shared" si="197"/>
        <v>0</v>
      </c>
      <c r="TMT68" s="3">
        <f t="shared" si="197"/>
        <v>0</v>
      </c>
      <c r="TMU68" s="3">
        <f t="shared" si="197"/>
        <v>0</v>
      </c>
      <c r="TMV68" s="3">
        <f t="shared" si="197"/>
        <v>0</v>
      </c>
      <c r="TMW68" s="3">
        <f t="shared" si="197"/>
        <v>0</v>
      </c>
      <c r="TMX68" s="3">
        <f t="shared" si="197"/>
        <v>0</v>
      </c>
      <c r="TMY68" s="3">
        <f t="shared" si="197"/>
        <v>0</v>
      </c>
      <c r="TMZ68" s="3">
        <f t="shared" si="197"/>
        <v>0</v>
      </c>
      <c r="TNA68" s="3">
        <f t="shared" si="197"/>
        <v>0</v>
      </c>
      <c r="TNB68" s="3">
        <f t="shared" si="197"/>
        <v>0</v>
      </c>
      <c r="TNC68" s="3">
        <f t="shared" si="197"/>
        <v>0</v>
      </c>
      <c r="TND68" s="3">
        <f t="shared" si="197"/>
        <v>0</v>
      </c>
      <c r="TNE68" s="3">
        <f t="shared" si="197"/>
        <v>0</v>
      </c>
      <c r="TNF68" s="3">
        <f t="shared" si="197"/>
        <v>0</v>
      </c>
      <c r="TNG68" s="3">
        <f t="shared" si="197"/>
        <v>0</v>
      </c>
      <c r="TNH68" s="3">
        <f t="shared" si="197"/>
        <v>0</v>
      </c>
      <c r="TNI68" s="3">
        <f t="shared" si="197"/>
        <v>0</v>
      </c>
      <c r="TNJ68" s="3">
        <f t="shared" si="197"/>
        <v>0</v>
      </c>
      <c r="TNK68" s="3">
        <f t="shared" si="197"/>
        <v>0</v>
      </c>
      <c r="TNL68" s="3">
        <f t="shared" si="197"/>
        <v>0</v>
      </c>
      <c r="TNM68" s="3">
        <f t="shared" si="197"/>
        <v>0</v>
      </c>
      <c r="TNN68" s="3">
        <f t="shared" si="197"/>
        <v>0</v>
      </c>
      <c r="TNO68" s="3">
        <f t="shared" si="197"/>
        <v>0</v>
      </c>
      <c r="TNP68" s="3">
        <f t="shared" si="197"/>
        <v>0</v>
      </c>
      <c r="TNQ68" s="3">
        <f t="shared" si="197"/>
        <v>0</v>
      </c>
      <c r="TNR68" s="3">
        <f t="shared" si="197"/>
        <v>0</v>
      </c>
      <c r="TNS68" s="3">
        <f t="shared" si="197"/>
        <v>0</v>
      </c>
      <c r="TNT68" s="3">
        <f t="shared" si="197"/>
        <v>0</v>
      </c>
      <c r="TNU68" s="3">
        <f t="shared" si="197"/>
        <v>0</v>
      </c>
      <c r="TNV68" s="3">
        <f t="shared" si="197"/>
        <v>0</v>
      </c>
      <c r="TNW68" s="3">
        <f t="shared" si="197"/>
        <v>0</v>
      </c>
      <c r="TNX68" s="3">
        <f t="shared" si="197"/>
        <v>0</v>
      </c>
      <c r="TNY68" s="3">
        <f t="shared" si="197"/>
        <v>0</v>
      </c>
      <c r="TNZ68" s="3">
        <f t="shared" si="197"/>
        <v>0</v>
      </c>
      <c r="TOA68" s="3">
        <f t="shared" si="197"/>
        <v>0</v>
      </c>
      <c r="TOB68" s="3">
        <f t="shared" si="197"/>
        <v>0</v>
      </c>
      <c r="TOC68" s="3">
        <f t="shared" si="197"/>
        <v>0</v>
      </c>
      <c r="TOD68" s="3">
        <f t="shared" si="197"/>
        <v>0</v>
      </c>
      <c r="TOE68" s="3">
        <f t="shared" si="197"/>
        <v>0</v>
      </c>
      <c r="TOF68" s="3">
        <f t="shared" si="197"/>
        <v>0</v>
      </c>
      <c r="TOG68" s="3">
        <f t="shared" si="197"/>
        <v>0</v>
      </c>
      <c r="TOH68" s="3">
        <f t="shared" si="197"/>
        <v>0</v>
      </c>
      <c r="TOI68" s="3">
        <f t="shared" si="197"/>
        <v>0</v>
      </c>
      <c r="TOJ68" s="3">
        <f t="shared" si="197"/>
        <v>0</v>
      </c>
      <c r="TOK68" s="3">
        <f t="shared" si="197"/>
        <v>0</v>
      </c>
      <c r="TOL68" s="3">
        <f t="shared" si="197"/>
        <v>0</v>
      </c>
      <c r="TOM68" s="3">
        <f t="shared" si="197"/>
        <v>0</v>
      </c>
      <c r="TON68" s="3">
        <f t="shared" si="197"/>
        <v>0</v>
      </c>
      <c r="TOO68" s="3">
        <f t="shared" si="197"/>
        <v>0</v>
      </c>
      <c r="TOP68" s="3">
        <f t="shared" si="197"/>
        <v>0</v>
      </c>
      <c r="TOQ68" s="3">
        <f t="shared" si="197"/>
        <v>0</v>
      </c>
      <c r="TOR68" s="3">
        <f t="shared" si="197"/>
        <v>0</v>
      </c>
      <c r="TOS68" s="3">
        <f t="shared" si="197"/>
        <v>0</v>
      </c>
      <c r="TOT68" s="3">
        <f t="shared" si="197"/>
        <v>0</v>
      </c>
      <c r="TOU68" s="3">
        <f t="shared" si="197"/>
        <v>0</v>
      </c>
      <c r="TOV68" s="3">
        <f t="shared" ref="TOV68:TRG68" si="198">SUM(TOV60:TOV66)</f>
        <v>0</v>
      </c>
      <c r="TOW68" s="3">
        <f t="shared" si="198"/>
        <v>0</v>
      </c>
      <c r="TOX68" s="3">
        <f t="shared" si="198"/>
        <v>0</v>
      </c>
      <c r="TOY68" s="3">
        <f t="shared" si="198"/>
        <v>0</v>
      </c>
      <c r="TOZ68" s="3">
        <f t="shared" si="198"/>
        <v>0</v>
      </c>
      <c r="TPA68" s="3">
        <f t="shared" si="198"/>
        <v>0</v>
      </c>
      <c r="TPB68" s="3">
        <f t="shared" si="198"/>
        <v>0</v>
      </c>
      <c r="TPC68" s="3">
        <f t="shared" si="198"/>
        <v>0</v>
      </c>
      <c r="TPD68" s="3">
        <f t="shared" si="198"/>
        <v>0</v>
      </c>
      <c r="TPE68" s="3">
        <f t="shared" si="198"/>
        <v>0</v>
      </c>
      <c r="TPF68" s="3">
        <f t="shared" si="198"/>
        <v>0</v>
      </c>
      <c r="TPG68" s="3">
        <f t="shared" si="198"/>
        <v>0</v>
      </c>
      <c r="TPH68" s="3">
        <f t="shared" si="198"/>
        <v>0</v>
      </c>
      <c r="TPI68" s="3">
        <f t="shared" si="198"/>
        <v>0</v>
      </c>
      <c r="TPJ68" s="3">
        <f t="shared" si="198"/>
        <v>0</v>
      </c>
      <c r="TPK68" s="3">
        <f t="shared" si="198"/>
        <v>0</v>
      </c>
      <c r="TPL68" s="3">
        <f t="shared" si="198"/>
        <v>0</v>
      </c>
      <c r="TPM68" s="3">
        <f t="shared" si="198"/>
        <v>0</v>
      </c>
      <c r="TPN68" s="3">
        <f t="shared" si="198"/>
        <v>0</v>
      </c>
      <c r="TPO68" s="3">
        <f t="shared" si="198"/>
        <v>0</v>
      </c>
      <c r="TPP68" s="3">
        <f t="shared" si="198"/>
        <v>0</v>
      </c>
      <c r="TPQ68" s="3">
        <f t="shared" si="198"/>
        <v>0</v>
      </c>
      <c r="TPR68" s="3">
        <f t="shared" si="198"/>
        <v>0</v>
      </c>
      <c r="TPS68" s="3">
        <f t="shared" si="198"/>
        <v>0</v>
      </c>
      <c r="TPT68" s="3">
        <f t="shared" si="198"/>
        <v>0</v>
      </c>
      <c r="TPU68" s="3">
        <f t="shared" si="198"/>
        <v>0</v>
      </c>
      <c r="TPV68" s="3">
        <f t="shared" si="198"/>
        <v>0</v>
      </c>
      <c r="TPW68" s="3">
        <f t="shared" si="198"/>
        <v>0</v>
      </c>
      <c r="TPX68" s="3">
        <f t="shared" si="198"/>
        <v>0</v>
      </c>
      <c r="TPY68" s="3">
        <f t="shared" si="198"/>
        <v>0</v>
      </c>
      <c r="TPZ68" s="3">
        <f t="shared" si="198"/>
        <v>0</v>
      </c>
      <c r="TQA68" s="3">
        <f t="shared" si="198"/>
        <v>0</v>
      </c>
      <c r="TQB68" s="3">
        <f t="shared" si="198"/>
        <v>0</v>
      </c>
      <c r="TQC68" s="3">
        <f t="shared" si="198"/>
        <v>0</v>
      </c>
      <c r="TQD68" s="3">
        <f t="shared" si="198"/>
        <v>0</v>
      </c>
      <c r="TQE68" s="3">
        <f t="shared" si="198"/>
        <v>0</v>
      </c>
      <c r="TQF68" s="3">
        <f t="shared" si="198"/>
        <v>0</v>
      </c>
      <c r="TQG68" s="3">
        <f t="shared" si="198"/>
        <v>0</v>
      </c>
      <c r="TQH68" s="3">
        <f t="shared" si="198"/>
        <v>0</v>
      </c>
      <c r="TQI68" s="3">
        <f t="shared" si="198"/>
        <v>0</v>
      </c>
      <c r="TQJ68" s="3">
        <f t="shared" si="198"/>
        <v>0</v>
      </c>
      <c r="TQK68" s="3">
        <f t="shared" si="198"/>
        <v>0</v>
      </c>
      <c r="TQL68" s="3">
        <f t="shared" si="198"/>
        <v>0</v>
      </c>
      <c r="TQM68" s="3">
        <f t="shared" si="198"/>
        <v>0</v>
      </c>
      <c r="TQN68" s="3">
        <f t="shared" si="198"/>
        <v>0</v>
      </c>
      <c r="TQO68" s="3">
        <f t="shared" si="198"/>
        <v>0</v>
      </c>
      <c r="TQP68" s="3">
        <f t="shared" si="198"/>
        <v>0</v>
      </c>
      <c r="TQQ68" s="3">
        <f t="shared" si="198"/>
        <v>0</v>
      </c>
      <c r="TQR68" s="3">
        <f t="shared" si="198"/>
        <v>0</v>
      </c>
      <c r="TQS68" s="3">
        <f t="shared" si="198"/>
        <v>0</v>
      </c>
      <c r="TQT68" s="3">
        <f t="shared" si="198"/>
        <v>0</v>
      </c>
      <c r="TQU68" s="3">
        <f t="shared" si="198"/>
        <v>0</v>
      </c>
      <c r="TQV68" s="3">
        <f t="shared" si="198"/>
        <v>0</v>
      </c>
      <c r="TQW68" s="3">
        <f t="shared" si="198"/>
        <v>0</v>
      </c>
      <c r="TQX68" s="3">
        <f t="shared" si="198"/>
        <v>0</v>
      </c>
      <c r="TQY68" s="3">
        <f t="shared" si="198"/>
        <v>0</v>
      </c>
      <c r="TQZ68" s="3">
        <f t="shared" si="198"/>
        <v>0</v>
      </c>
      <c r="TRA68" s="3">
        <f t="shared" si="198"/>
        <v>0</v>
      </c>
      <c r="TRB68" s="3">
        <f t="shared" si="198"/>
        <v>0</v>
      </c>
      <c r="TRC68" s="3">
        <f t="shared" si="198"/>
        <v>0</v>
      </c>
      <c r="TRD68" s="3">
        <f t="shared" si="198"/>
        <v>0</v>
      </c>
      <c r="TRE68" s="3">
        <f t="shared" si="198"/>
        <v>0</v>
      </c>
      <c r="TRF68" s="3">
        <f t="shared" si="198"/>
        <v>0</v>
      </c>
      <c r="TRG68" s="3">
        <f t="shared" si="198"/>
        <v>0</v>
      </c>
      <c r="TRH68" s="3">
        <f t="shared" ref="TRH68:TTS68" si="199">SUM(TRH60:TRH66)</f>
        <v>0</v>
      </c>
      <c r="TRI68" s="3">
        <f t="shared" si="199"/>
        <v>0</v>
      </c>
      <c r="TRJ68" s="3">
        <f t="shared" si="199"/>
        <v>0</v>
      </c>
      <c r="TRK68" s="3">
        <f t="shared" si="199"/>
        <v>0</v>
      </c>
      <c r="TRL68" s="3">
        <f t="shared" si="199"/>
        <v>0</v>
      </c>
      <c r="TRM68" s="3">
        <f t="shared" si="199"/>
        <v>0</v>
      </c>
      <c r="TRN68" s="3">
        <f t="shared" si="199"/>
        <v>0</v>
      </c>
      <c r="TRO68" s="3">
        <f t="shared" si="199"/>
        <v>0</v>
      </c>
      <c r="TRP68" s="3">
        <f t="shared" si="199"/>
        <v>0</v>
      </c>
      <c r="TRQ68" s="3">
        <f t="shared" si="199"/>
        <v>0</v>
      </c>
      <c r="TRR68" s="3">
        <f t="shared" si="199"/>
        <v>0</v>
      </c>
      <c r="TRS68" s="3">
        <f t="shared" si="199"/>
        <v>0</v>
      </c>
      <c r="TRT68" s="3">
        <f t="shared" si="199"/>
        <v>0</v>
      </c>
      <c r="TRU68" s="3">
        <f t="shared" si="199"/>
        <v>0</v>
      </c>
      <c r="TRV68" s="3">
        <f t="shared" si="199"/>
        <v>0</v>
      </c>
      <c r="TRW68" s="3">
        <f t="shared" si="199"/>
        <v>0</v>
      </c>
      <c r="TRX68" s="3">
        <f t="shared" si="199"/>
        <v>0</v>
      </c>
      <c r="TRY68" s="3">
        <f t="shared" si="199"/>
        <v>0</v>
      </c>
      <c r="TRZ68" s="3">
        <f t="shared" si="199"/>
        <v>0</v>
      </c>
      <c r="TSA68" s="3">
        <f t="shared" si="199"/>
        <v>0</v>
      </c>
      <c r="TSB68" s="3">
        <f t="shared" si="199"/>
        <v>0</v>
      </c>
      <c r="TSC68" s="3">
        <f t="shared" si="199"/>
        <v>0</v>
      </c>
      <c r="TSD68" s="3">
        <f t="shared" si="199"/>
        <v>0</v>
      </c>
      <c r="TSE68" s="3">
        <f t="shared" si="199"/>
        <v>0</v>
      </c>
      <c r="TSF68" s="3">
        <f t="shared" si="199"/>
        <v>0</v>
      </c>
      <c r="TSG68" s="3">
        <f t="shared" si="199"/>
        <v>0</v>
      </c>
      <c r="TSH68" s="3">
        <f t="shared" si="199"/>
        <v>0</v>
      </c>
      <c r="TSI68" s="3">
        <f t="shared" si="199"/>
        <v>0</v>
      </c>
      <c r="TSJ68" s="3">
        <f t="shared" si="199"/>
        <v>0</v>
      </c>
      <c r="TSK68" s="3">
        <f t="shared" si="199"/>
        <v>0</v>
      </c>
      <c r="TSL68" s="3">
        <f t="shared" si="199"/>
        <v>0</v>
      </c>
      <c r="TSM68" s="3">
        <f t="shared" si="199"/>
        <v>0</v>
      </c>
      <c r="TSN68" s="3">
        <f t="shared" si="199"/>
        <v>0</v>
      </c>
      <c r="TSO68" s="3">
        <f t="shared" si="199"/>
        <v>0</v>
      </c>
      <c r="TSP68" s="3">
        <f t="shared" si="199"/>
        <v>0</v>
      </c>
      <c r="TSQ68" s="3">
        <f t="shared" si="199"/>
        <v>0</v>
      </c>
      <c r="TSR68" s="3">
        <f t="shared" si="199"/>
        <v>0</v>
      </c>
      <c r="TSS68" s="3">
        <f t="shared" si="199"/>
        <v>0</v>
      </c>
      <c r="TST68" s="3">
        <f t="shared" si="199"/>
        <v>0</v>
      </c>
      <c r="TSU68" s="3">
        <f t="shared" si="199"/>
        <v>0</v>
      </c>
      <c r="TSV68" s="3">
        <f t="shared" si="199"/>
        <v>0</v>
      </c>
      <c r="TSW68" s="3">
        <f t="shared" si="199"/>
        <v>0</v>
      </c>
      <c r="TSX68" s="3">
        <f t="shared" si="199"/>
        <v>0</v>
      </c>
      <c r="TSY68" s="3">
        <f t="shared" si="199"/>
        <v>0</v>
      </c>
      <c r="TSZ68" s="3">
        <f t="shared" si="199"/>
        <v>0</v>
      </c>
      <c r="TTA68" s="3">
        <f t="shared" si="199"/>
        <v>0</v>
      </c>
      <c r="TTB68" s="3">
        <f t="shared" si="199"/>
        <v>0</v>
      </c>
      <c r="TTC68" s="3">
        <f t="shared" si="199"/>
        <v>0</v>
      </c>
      <c r="TTD68" s="3">
        <f t="shared" si="199"/>
        <v>0</v>
      </c>
      <c r="TTE68" s="3">
        <f t="shared" si="199"/>
        <v>0</v>
      </c>
      <c r="TTF68" s="3">
        <f t="shared" si="199"/>
        <v>0</v>
      </c>
      <c r="TTG68" s="3">
        <f t="shared" si="199"/>
        <v>0</v>
      </c>
      <c r="TTH68" s="3">
        <f t="shared" si="199"/>
        <v>0</v>
      </c>
      <c r="TTI68" s="3">
        <f t="shared" si="199"/>
        <v>0</v>
      </c>
      <c r="TTJ68" s="3">
        <f t="shared" si="199"/>
        <v>0</v>
      </c>
      <c r="TTK68" s="3">
        <f t="shared" si="199"/>
        <v>0</v>
      </c>
      <c r="TTL68" s="3">
        <f t="shared" si="199"/>
        <v>0</v>
      </c>
      <c r="TTM68" s="3">
        <f t="shared" si="199"/>
        <v>0</v>
      </c>
      <c r="TTN68" s="3">
        <f t="shared" si="199"/>
        <v>0</v>
      </c>
      <c r="TTO68" s="3">
        <f t="shared" si="199"/>
        <v>0</v>
      </c>
      <c r="TTP68" s="3">
        <f t="shared" si="199"/>
        <v>0</v>
      </c>
      <c r="TTQ68" s="3">
        <f t="shared" si="199"/>
        <v>0</v>
      </c>
      <c r="TTR68" s="3">
        <f t="shared" si="199"/>
        <v>0</v>
      </c>
      <c r="TTS68" s="3">
        <f t="shared" si="199"/>
        <v>0</v>
      </c>
      <c r="TTT68" s="3">
        <f t="shared" ref="TTT68:TWE68" si="200">SUM(TTT60:TTT66)</f>
        <v>0</v>
      </c>
      <c r="TTU68" s="3">
        <f t="shared" si="200"/>
        <v>0</v>
      </c>
      <c r="TTV68" s="3">
        <f t="shared" si="200"/>
        <v>0</v>
      </c>
      <c r="TTW68" s="3">
        <f t="shared" si="200"/>
        <v>0</v>
      </c>
      <c r="TTX68" s="3">
        <f t="shared" si="200"/>
        <v>0</v>
      </c>
      <c r="TTY68" s="3">
        <f t="shared" si="200"/>
        <v>0</v>
      </c>
      <c r="TTZ68" s="3">
        <f t="shared" si="200"/>
        <v>0</v>
      </c>
      <c r="TUA68" s="3">
        <f t="shared" si="200"/>
        <v>0</v>
      </c>
      <c r="TUB68" s="3">
        <f t="shared" si="200"/>
        <v>0</v>
      </c>
      <c r="TUC68" s="3">
        <f t="shared" si="200"/>
        <v>0</v>
      </c>
      <c r="TUD68" s="3">
        <f t="shared" si="200"/>
        <v>0</v>
      </c>
      <c r="TUE68" s="3">
        <f t="shared" si="200"/>
        <v>0</v>
      </c>
      <c r="TUF68" s="3">
        <f t="shared" si="200"/>
        <v>0</v>
      </c>
      <c r="TUG68" s="3">
        <f t="shared" si="200"/>
        <v>0</v>
      </c>
      <c r="TUH68" s="3">
        <f t="shared" si="200"/>
        <v>0</v>
      </c>
      <c r="TUI68" s="3">
        <f t="shared" si="200"/>
        <v>0</v>
      </c>
      <c r="TUJ68" s="3">
        <f t="shared" si="200"/>
        <v>0</v>
      </c>
      <c r="TUK68" s="3">
        <f t="shared" si="200"/>
        <v>0</v>
      </c>
      <c r="TUL68" s="3">
        <f t="shared" si="200"/>
        <v>0</v>
      </c>
      <c r="TUM68" s="3">
        <f t="shared" si="200"/>
        <v>0</v>
      </c>
      <c r="TUN68" s="3">
        <f t="shared" si="200"/>
        <v>0</v>
      </c>
      <c r="TUO68" s="3">
        <f t="shared" si="200"/>
        <v>0</v>
      </c>
      <c r="TUP68" s="3">
        <f t="shared" si="200"/>
        <v>0</v>
      </c>
      <c r="TUQ68" s="3">
        <f t="shared" si="200"/>
        <v>0</v>
      </c>
      <c r="TUR68" s="3">
        <f t="shared" si="200"/>
        <v>0</v>
      </c>
      <c r="TUS68" s="3">
        <f t="shared" si="200"/>
        <v>0</v>
      </c>
      <c r="TUT68" s="3">
        <f t="shared" si="200"/>
        <v>0</v>
      </c>
      <c r="TUU68" s="3">
        <f t="shared" si="200"/>
        <v>0</v>
      </c>
      <c r="TUV68" s="3">
        <f t="shared" si="200"/>
        <v>0</v>
      </c>
      <c r="TUW68" s="3">
        <f t="shared" si="200"/>
        <v>0</v>
      </c>
      <c r="TUX68" s="3">
        <f t="shared" si="200"/>
        <v>0</v>
      </c>
      <c r="TUY68" s="3">
        <f t="shared" si="200"/>
        <v>0</v>
      </c>
      <c r="TUZ68" s="3">
        <f t="shared" si="200"/>
        <v>0</v>
      </c>
      <c r="TVA68" s="3">
        <f t="shared" si="200"/>
        <v>0</v>
      </c>
      <c r="TVB68" s="3">
        <f t="shared" si="200"/>
        <v>0</v>
      </c>
      <c r="TVC68" s="3">
        <f t="shared" si="200"/>
        <v>0</v>
      </c>
      <c r="TVD68" s="3">
        <f t="shared" si="200"/>
        <v>0</v>
      </c>
      <c r="TVE68" s="3">
        <f t="shared" si="200"/>
        <v>0</v>
      </c>
      <c r="TVF68" s="3">
        <f t="shared" si="200"/>
        <v>0</v>
      </c>
      <c r="TVG68" s="3">
        <f t="shared" si="200"/>
        <v>0</v>
      </c>
      <c r="TVH68" s="3">
        <f t="shared" si="200"/>
        <v>0</v>
      </c>
      <c r="TVI68" s="3">
        <f t="shared" si="200"/>
        <v>0</v>
      </c>
      <c r="TVJ68" s="3">
        <f t="shared" si="200"/>
        <v>0</v>
      </c>
      <c r="TVK68" s="3">
        <f t="shared" si="200"/>
        <v>0</v>
      </c>
      <c r="TVL68" s="3">
        <f t="shared" si="200"/>
        <v>0</v>
      </c>
      <c r="TVM68" s="3">
        <f t="shared" si="200"/>
        <v>0</v>
      </c>
      <c r="TVN68" s="3">
        <f t="shared" si="200"/>
        <v>0</v>
      </c>
      <c r="TVO68" s="3">
        <f t="shared" si="200"/>
        <v>0</v>
      </c>
      <c r="TVP68" s="3">
        <f t="shared" si="200"/>
        <v>0</v>
      </c>
      <c r="TVQ68" s="3">
        <f t="shared" si="200"/>
        <v>0</v>
      </c>
      <c r="TVR68" s="3">
        <f t="shared" si="200"/>
        <v>0</v>
      </c>
      <c r="TVS68" s="3">
        <f t="shared" si="200"/>
        <v>0</v>
      </c>
      <c r="TVT68" s="3">
        <f t="shared" si="200"/>
        <v>0</v>
      </c>
      <c r="TVU68" s="3">
        <f t="shared" si="200"/>
        <v>0</v>
      </c>
      <c r="TVV68" s="3">
        <f t="shared" si="200"/>
        <v>0</v>
      </c>
      <c r="TVW68" s="3">
        <f t="shared" si="200"/>
        <v>0</v>
      </c>
      <c r="TVX68" s="3">
        <f t="shared" si="200"/>
        <v>0</v>
      </c>
      <c r="TVY68" s="3">
        <f t="shared" si="200"/>
        <v>0</v>
      </c>
      <c r="TVZ68" s="3">
        <f t="shared" si="200"/>
        <v>0</v>
      </c>
      <c r="TWA68" s="3">
        <f t="shared" si="200"/>
        <v>0</v>
      </c>
      <c r="TWB68" s="3">
        <f t="shared" si="200"/>
        <v>0</v>
      </c>
      <c r="TWC68" s="3">
        <f t="shared" si="200"/>
        <v>0</v>
      </c>
      <c r="TWD68" s="3">
        <f t="shared" si="200"/>
        <v>0</v>
      </c>
      <c r="TWE68" s="3">
        <f t="shared" si="200"/>
        <v>0</v>
      </c>
      <c r="TWF68" s="3">
        <f t="shared" ref="TWF68:TYQ68" si="201">SUM(TWF60:TWF66)</f>
        <v>0</v>
      </c>
      <c r="TWG68" s="3">
        <f t="shared" si="201"/>
        <v>0</v>
      </c>
      <c r="TWH68" s="3">
        <f t="shared" si="201"/>
        <v>0</v>
      </c>
      <c r="TWI68" s="3">
        <f t="shared" si="201"/>
        <v>0</v>
      </c>
      <c r="TWJ68" s="3">
        <f t="shared" si="201"/>
        <v>0</v>
      </c>
      <c r="TWK68" s="3">
        <f t="shared" si="201"/>
        <v>0</v>
      </c>
      <c r="TWL68" s="3">
        <f t="shared" si="201"/>
        <v>0</v>
      </c>
      <c r="TWM68" s="3">
        <f t="shared" si="201"/>
        <v>0</v>
      </c>
      <c r="TWN68" s="3">
        <f t="shared" si="201"/>
        <v>0</v>
      </c>
      <c r="TWO68" s="3">
        <f t="shared" si="201"/>
        <v>0</v>
      </c>
      <c r="TWP68" s="3">
        <f t="shared" si="201"/>
        <v>0</v>
      </c>
      <c r="TWQ68" s="3">
        <f t="shared" si="201"/>
        <v>0</v>
      </c>
      <c r="TWR68" s="3">
        <f t="shared" si="201"/>
        <v>0</v>
      </c>
      <c r="TWS68" s="3">
        <f t="shared" si="201"/>
        <v>0</v>
      </c>
      <c r="TWT68" s="3">
        <f t="shared" si="201"/>
        <v>0</v>
      </c>
      <c r="TWU68" s="3">
        <f t="shared" si="201"/>
        <v>0</v>
      </c>
      <c r="TWV68" s="3">
        <f t="shared" si="201"/>
        <v>0</v>
      </c>
      <c r="TWW68" s="3">
        <f t="shared" si="201"/>
        <v>0</v>
      </c>
      <c r="TWX68" s="3">
        <f t="shared" si="201"/>
        <v>0</v>
      </c>
      <c r="TWY68" s="3">
        <f t="shared" si="201"/>
        <v>0</v>
      </c>
      <c r="TWZ68" s="3">
        <f t="shared" si="201"/>
        <v>0</v>
      </c>
      <c r="TXA68" s="3">
        <f t="shared" si="201"/>
        <v>0</v>
      </c>
      <c r="TXB68" s="3">
        <f t="shared" si="201"/>
        <v>0</v>
      </c>
      <c r="TXC68" s="3">
        <f t="shared" si="201"/>
        <v>0</v>
      </c>
      <c r="TXD68" s="3">
        <f t="shared" si="201"/>
        <v>0</v>
      </c>
      <c r="TXE68" s="3">
        <f t="shared" si="201"/>
        <v>0</v>
      </c>
      <c r="TXF68" s="3">
        <f t="shared" si="201"/>
        <v>0</v>
      </c>
      <c r="TXG68" s="3">
        <f t="shared" si="201"/>
        <v>0</v>
      </c>
      <c r="TXH68" s="3">
        <f t="shared" si="201"/>
        <v>0</v>
      </c>
      <c r="TXI68" s="3">
        <f t="shared" si="201"/>
        <v>0</v>
      </c>
      <c r="TXJ68" s="3">
        <f t="shared" si="201"/>
        <v>0</v>
      </c>
      <c r="TXK68" s="3">
        <f t="shared" si="201"/>
        <v>0</v>
      </c>
      <c r="TXL68" s="3">
        <f t="shared" si="201"/>
        <v>0</v>
      </c>
      <c r="TXM68" s="3">
        <f t="shared" si="201"/>
        <v>0</v>
      </c>
      <c r="TXN68" s="3">
        <f t="shared" si="201"/>
        <v>0</v>
      </c>
      <c r="TXO68" s="3">
        <f t="shared" si="201"/>
        <v>0</v>
      </c>
      <c r="TXP68" s="3">
        <f t="shared" si="201"/>
        <v>0</v>
      </c>
      <c r="TXQ68" s="3">
        <f t="shared" si="201"/>
        <v>0</v>
      </c>
      <c r="TXR68" s="3">
        <f t="shared" si="201"/>
        <v>0</v>
      </c>
      <c r="TXS68" s="3">
        <f t="shared" si="201"/>
        <v>0</v>
      </c>
      <c r="TXT68" s="3">
        <f t="shared" si="201"/>
        <v>0</v>
      </c>
      <c r="TXU68" s="3">
        <f t="shared" si="201"/>
        <v>0</v>
      </c>
      <c r="TXV68" s="3">
        <f t="shared" si="201"/>
        <v>0</v>
      </c>
      <c r="TXW68" s="3">
        <f t="shared" si="201"/>
        <v>0</v>
      </c>
      <c r="TXX68" s="3">
        <f t="shared" si="201"/>
        <v>0</v>
      </c>
      <c r="TXY68" s="3">
        <f t="shared" si="201"/>
        <v>0</v>
      </c>
      <c r="TXZ68" s="3">
        <f t="shared" si="201"/>
        <v>0</v>
      </c>
      <c r="TYA68" s="3">
        <f t="shared" si="201"/>
        <v>0</v>
      </c>
      <c r="TYB68" s="3">
        <f t="shared" si="201"/>
        <v>0</v>
      </c>
      <c r="TYC68" s="3">
        <f t="shared" si="201"/>
        <v>0</v>
      </c>
      <c r="TYD68" s="3">
        <f t="shared" si="201"/>
        <v>0</v>
      </c>
      <c r="TYE68" s="3">
        <f t="shared" si="201"/>
        <v>0</v>
      </c>
      <c r="TYF68" s="3">
        <f t="shared" si="201"/>
        <v>0</v>
      </c>
      <c r="TYG68" s="3">
        <f t="shared" si="201"/>
        <v>0</v>
      </c>
      <c r="TYH68" s="3">
        <f t="shared" si="201"/>
        <v>0</v>
      </c>
      <c r="TYI68" s="3">
        <f t="shared" si="201"/>
        <v>0</v>
      </c>
      <c r="TYJ68" s="3">
        <f t="shared" si="201"/>
        <v>0</v>
      </c>
      <c r="TYK68" s="3">
        <f t="shared" si="201"/>
        <v>0</v>
      </c>
      <c r="TYL68" s="3">
        <f t="shared" si="201"/>
        <v>0</v>
      </c>
      <c r="TYM68" s="3">
        <f t="shared" si="201"/>
        <v>0</v>
      </c>
      <c r="TYN68" s="3">
        <f t="shared" si="201"/>
        <v>0</v>
      </c>
      <c r="TYO68" s="3">
        <f t="shared" si="201"/>
        <v>0</v>
      </c>
      <c r="TYP68" s="3">
        <f t="shared" si="201"/>
        <v>0</v>
      </c>
      <c r="TYQ68" s="3">
        <f t="shared" si="201"/>
        <v>0</v>
      </c>
      <c r="TYR68" s="3">
        <f t="shared" ref="TYR68:UBC68" si="202">SUM(TYR60:TYR66)</f>
        <v>0</v>
      </c>
      <c r="TYS68" s="3">
        <f t="shared" si="202"/>
        <v>0</v>
      </c>
      <c r="TYT68" s="3">
        <f t="shared" si="202"/>
        <v>0</v>
      </c>
      <c r="TYU68" s="3">
        <f t="shared" si="202"/>
        <v>0</v>
      </c>
      <c r="TYV68" s="3">
        <f t="shared" si="202"/>
        <v>0</v>
      </c>
      <c r="TYW68" s="3">
        <f t="shared" si="202"/>
        <v>0</v>
      </c>
      <c r="TYX68" s="3">
        <f t="shared" si="202"/>
        <v>0</v>
      </c>
      <c r="TYY68" s="3">
        <f t="shared" si="202"/>
        <v>0</v>
      </c>
      <c r="TYZ68" s="3">
        <f t="shared" si="202"/>
        <v>0</v>
      </c>
      <c r="TZA68" s="3">
        <f t="shared" si="202"/>
        <v>0</v>
      </c>
      <c r="TZB68" s="3">
        <f t="shared" si="202"/>
        <v>0</v>
      </c>
      <c r="TZC68" s="3">
        <f t="shared" si="202"/>
        <v>0</v>
      </c>
      <c r="TZD68" s="3">
        <f t="shared" si="202"/>
        <v>0</v>
      </c>
      <c r="TZE68" s="3">
        <f t="shared" si="202"/>
        <v>0</v>
      </c>
      <c r="TZF68" s="3">
        <f t="shared" si="202"/>
        <v>0</v>
      </c>
      <c r="TZG68" s="3">
        <f t="shared" si="202"/>
        <v>0</v>
      </c>
      <c r="TZH68" s="3">
        <f t="shared" si="202"/>
        <v>0</v>
      </c>
      <c r="TZI68" s="3">
        <f t="shared" si="202"/>
        <v>0</v>
      </c>
      <c r="TZJ68" s="3">
        <f t="shared" si="202"/>
        <v>0</v>
      </c>
      <c r="TZK68" s="3">
        <f t="shared" si="202"/>
        <v>0</v>
      </c>
      <c r="TZL68" s="3">
        <f t="shared" si="202"/>
        <v>0</v>
      </c>
      <c r="TZM68" s="3">
        <f t="shared" si="202"/>
        <v>0</v>
      </c>
      <c r="TZN68" s="3">
        <f t="shared" si="202"/>
        <v>0</v>
      </c>
      <c r="TZO68" s="3">
        <f t="shared" si="202"/>
        <v>0</v>
      </c>
      <c r="TZP68" s="3">
        <f t="shared" si="202"/>
        <v>0</v>
      </c>
      <c r="TZQ68" s="3">
        <f t="shared" si="202"/>
        <v>0</v>
      </c>
      <c r="TZR68" s="3">
        <f t="shared" si="202"/>
        <v>0</v>
      </c>
      <c r="TZS68" s="3">
        <f t="shared" si="202"/>
        <v>0</v>
      </c>
      <c r="TZT68" s="3">
        <f t="shared" si="202"/>
        <v>0</v>
      </c>
      <c r="TZU68" s="3">
        <f t="shared" si="202"/>
        <v>0</v>
      </c>
      <c r="TZV68" s="3">
        <f t="shared" si="202"/>
        <v>0</v>
      </c>
      <c r="TZW68" s="3">
        <f t="shared" si="202"/>
        <v>0</v>
      </c>
      <c r="TZX68" s="3">
        <f t="shared" si="202"/>
        <v>0</v>
      </c>
      <c r="TZY68" s="3">
        <f t="shared" si="202"/>
        <v>0</v>
      </c>
      <c r="TZZ68" s="3">
        <f t="shared" si="202"/>
        <v>0</v>
      </c>
      <c r="UAA68" s="3">
        <f t="shared" si="202"/>
        <v>0</v>
      </c>
      <c r="UAB68" s="3">
        <f t="shared" si="202"/>
        <v>0</v>
      </c>
      <c r="UAC68" s="3">
        <f t="shared" si="202"/>
        <v>0</v>
      </c>
      <c r="UAD68" s="3">
        <f t="shared" si="202"/>
        <v>0</v>
      </c>
      <c r="UAE68" s="3">
        <f t="shared" si="202"/>
        <v>0</v>
      </c>
      <c r="UAF68" s="3">
        <f t="shared" si="202"/>
        <v>0</v>
      </c>
      <c r="UAG68" s="3">
        <f t="shared" si="202"/>
        <v>0</v>
      </c>
      <c r="UAH68" s="3">
        <f t="shared" si="202"/>
        <v>0</v>
      </c>
      <c r="UAI68" s="3">
        <f t="shared" si="202"/>
        <v>0</v>
      </c>
      <c r="UAJ68" s="3">
        <f t="shared" si="202"/>
        <v>0</v>
      </c>
      <c r="UAK68" s="3">
        <f t="shared" si="202"/>
        <v>0</v>
      </c>
      <c r="UAL68" s="3">
        <f t="shared" si="202"/>
        <v>0</v>
      </c>
      <c r="UAM68" s="3">
        <f t="shared" si="202"/>
        <v>0</v>
      </c>
      <c r="UAN68" s="3">
        <f t="shared" si="202"/>
        <v>0</v>
      </c>
      <c r="UAO68" s="3">
        <f t="shared" si="202"/>
        <v>0</v>
      </c>
      <c r="UAP68" s="3">
        <f t="shared" si="202"/>
        <v>0</v>
      </c>
      <c r="UAQ68" s="3">
        <f t="shared" si="202"/>
        <v>0</v>
      </c>
      <c r="UAR68" s="3">
        <f t="shared" si="202"/>
        <v>0</v>
      </c>
      <c r="UAS68" s="3">
        <f t="shared" si="202"/>
        <v>0</v>
      </c>
      <c r="UAT68" s="3">
        <f t="shared" si="202"/>
        <v>0</v>
      </c>
      <c r="UAU68" s="3">
        <f t="shared" si="202"/>
        <v>0</v>
      </c>
      <c r="UAV68" s="3">
        <f t="shared" si="202"/>
        <v>0</v>
      </c>
      <c r="UAW68" s="3">
        <f t="shared" si="202"/>
        <v>0</v>
      </c>
      <c r="UAX68" s="3">
        <f t="shared" si="202"/>
        <v>0</v>
      </c>
      <c r="UAY68" s="3">
        <f t="shared" si="202"/>
        <v>0</v>
      </c>
      <c r="UAZ68" s="3">
        <f t="shared" si="202"/>
        <v>0</v>
      </c>
      <c r="UBA68" s="3">
        <f t="shared" si="202"/>
        <v>0</v>
      </c>
      <c r="UBB68" s="3">
        <f t="shared" si="202"/>
        <v>0</v>
      </c>
      <c r="UBC68" s="3">
        <f t="shared" si="202"/>
        <v>0</v>
      </c>
      <c r="UBD68" s="3">
        <f t="shared" ref="UBD68:UDO68" si="203">SUM(UBD60:UBD66)</f>
        <v>0</v>
      </c>
      <c r="UBE68" s="3">
        <f t="shared" si="203"/>
        <v>0</v>
      </c>
      <c r="UBF68" s="3">
        <f t="shared" si="203"/>
        <v>0</v>
      </c>
      <c r="UBG68" s="3">
        <f t="shared" si="203"/>
        <v>0</v>
      </c>
      <c r="UBH68" s="3">
        <f t="shared" si="203"/>
        <v>0</v>
      </c>
      <c r="UBI68" s="3">
        <f t="shared" si="203"/>
        <v>0</v>
      </c>
      <c r="UBJ68" s="3">
        <f t="shared" si="203"/>
        <v>0</v>
      </c>
      <c r="UBK68" s="3">
        <f t="shared" si="203"/>
        <v>0</v>
      </c>
      <c r="UBL68" s="3">
        <f t="shared" si="203"/>
        <v>0</v>
      </c>
      <c r="UBM68" s="3">
        <f t="shared" si="203"/>
        <v>0</v>
      </c>
      <c r="UBN68" s="3">
        <f t="shared" si="203"/>
        <v>0</v>
      </c>
      <c r="UBO68" s="3">
        <f t="shared" si="203"/>
        <v>0</v>
      </c>
      <c r="UBP68" s="3">
        <f t="shared" si="203"/>
        <v>0</v>
      </c>
      <c r="UBQ68" s="3">
        <f t="shared" si="203"/>
        <v>0</v>
      </c>
      <c r="UBR68" s="3">
        <f t="shared" si="203"/>
        <v>0</v>
      </c>
      <c r="UBS68" s="3">
        <f t="shared" si="203"/>
        <v>0</v>
      </c>
      <c r="UBT68" s="3">
        <f t="shared" si="203"/>
        <v>0</v>
      </c>
      <c r="UBU68" s="3">
        <f t="shared" si="203"/>
        <v>0</v>
      </c>
      <c r="UBV68" s="3">
        <f t="shared" si="203"/>
        <v>0</v>
      </c>
      <c r="UBW68" s="3">
        <f t="shared" si="203"/>
        <v>0</v>
      </c>
      <c r="UBX68" s="3">
        <f t="shared" si="203"/>
        <v>0</v>
      </c>
      <c r="UBY68" s="3">
        <f t="shared" si="203"/>
        <v>0</v>
      </c>
      <c r="UBZ68" s="3">
        <f t="shared" si="203"/>
        <v>0</v>
      </c>
      <c r="UCA68" s="3">
        <f t="shared" si="203"/>
        <v>0</v>
      </c>
      <c r="UCB68" s="3">
        <f t="shared" si="203"/>
        <v>0</v>
      </c>
      <c r="UCC68" s="3">
        <f t="shared" si="203"/>
        <v>0</v>
      </c>
      <c r="UCD68" s="3">
        <f t="shared" si="203"/>
        <v>0</v>
      </c>
      <c r="UCE68" s="3">
        <f t="shared" si="203"/>
        <v>0</v>
      </c>
      <c r="UCF68" s="3">
        <f t="shared" si="203"/>
        <v>0</v>
      </c>
      <c r="UCG68" s="3">
        <f t="shared" si="203"/>
        <v>0</v>
      </c>
      <c r="UCH68" s="3">
        <f t="shared" si="203"/>
        <v>0</v>
      </c>
      <c r="UCI68" s="3">
        <f t="shared" si="203"/>
        <v>0</v>
      </c>
      <c r="UCJ68" s="3">
        <f t="shared" si="203"/>
        <v>0</v>
      </c>
      <c r="UCK68" s="3">
        <f t="shared" si="203"/>
        <v>0</v>
      </c>
      <c r="UCL68" s="3">
        <f t="shared" si="203"/>
        <v>0</v>
      </c>
      <c r="UCM68" s="3">
        <f t="shared" si="203"/>
        <v>0</v>
      </c>
      <c r="UCN68" s="3">
        <f t="shared" si="203"/>
        <v>0</v>
      </c>
      <c r="UCO68" s="3">
        <f t="shared" si="203"/>
        <v>0</v>
      </c>
      <c r="UCP68" s="3">
        <f t="shared" si="203"/>
        <v>0</v>
      </c>
      <c r="UCQ68" s="3">
        <f t="shared" si="203"/>
        <v>0</v>
      </c>
      <c r="UCR68" s="3">
        <f t="shared" si="203"/>
        <v>0</v>
      </c>
      <c r="UCS68" s="3">
        <f t="shared" si="203"/>
        <v>0</v>
      </c>
      <c r="UCT68" s="3">
        <f t="shared" si="203"/>
        <v>0</v>
      </c>
      <c r="UCU68" s="3">
        <f t="shared" si="203"/>
        <v>0</v>
      </c>
      <c r="UCV68" s="3">
        <f t="shared" si="203"/>
        <v>0</v>
      </c>
      <c r="UCW68" s="3">
        <f t="shared" si="203"/>
        <v>0</v>
      </c>
      <c r="UCX68" s="3">
        <f t="shared" si="203"/>
        <v>0</v>
      </c>
      <c r="UCY68" s="3">
        <f t="shared" si="203"/>
        <v>0</v>
      </c>
      <c r="UCZ68" s="3">
        <f t="shared" si="203"/>
        <v>0</v>
      </c>
      <c r="UDA68" s="3">
        <f t="shared" si="203"/>
        <v>0</v>
      </c>
      <c r="UDB68" s="3">
        <f t="shared" si="203"/>
        <v>0</v>
      </c>
      <c r="UDC68" s="3">
        <f t="shared" si="203"/>
        <v>0</v>
      </c>
      <c r="UDD68" s="3">
        <f t="shared" si="203"/>
        <v>0</v>
      </c>
      <c r="UDE68" s="3">
        <f t="shared" si="203"/>
        <v>0</v>
      </c>
      <c r="UDF68" s="3">
        <f t="shared" si="203"/>
        <v>0</v>
      </c>
      <c r="UDG68" s="3">
        <f t="shared" si="203"/>
        <v>0</v>
      </c>
      <c r="UDH68" s="3">
        <f t="shared" si="203"/>
        <v>0</v>
      </c>
      <c r="UDI68" s="3">
        <f t="shared" si="203"/>
        <v>0</v>
      </c>
      <c r="UDJ68" s="3">
        <f t="shared" si="203"/>
        <v>0</v>
      </c>
      <c r="UDK68" s="3">
        <f t="shared" si="203"/>
        <v>0</v>
      </c>
      <c r="UDL68" s="3">
        <f t="shared" si="203"/>
        <v>0</v>
      </c>
      <c r="UDM68" s="3">
        <f t="shared" si="203"/>
        <v>0</v>
      </c>
      <c r="UDN68" s="3">
        <f t="shared" si="203"/>
        <v>0</v>
      </c>
      <c r="UDO68" s="3">
        <f t="shared" si="203"/>
        <v>0</v>
      </c>
      <c r="UDP68" s="3">
        <f t="shared" ref="UDP68:UGA68" si="204">SUM(UDP60:UDP66)</f>
        <v>0</v>
      </c>
      <c r="UDQ68" s="3">
        <f t="shared" si="204"/>
        <v>0</v>
      </c>
      <c r="UDR68" s="3">
        <f t="shared" si="204"/>
        <v>0</v>
      </c>
      <c r="UDS68" s="3">
        <f t="shared" si="204"/>
        <v>0</v>
      </c>
      <c r="UDT68" s="3">
        <f t="shared" si="204"/>
        <v>0</v>
      </c>
      <c r="UDU68" s="3">
        <f t="shared" si="204"/>
        <v>0</v>
      </c>
      <c r="UDV68" s="3">
        <f t="shared" si="204"/>
        <v>0</v>
      </c>
      <c r="UDW68" s="3">
        <f t="shared" si="204"/>
        <v>0</v>
      </c>
      <c r="UDX68" s="3">
        <f t="shared" si="204"/>
        <v>0</v>
      </c>
      <c r="UDY68" s="3">
        <f t="shared" si="204"/>
        <v>0</v>
      </c>
      <c r="UDZ68" s="3">
        <f t="shared" si="204"/>
        <v>0</v>
      </c>
      <c r="UEA68" s="3">
        <f t="shared" si="204"/>
        <v>0</v>
      </c>
      <c r="UEB68" s="3">
        <f t="shared" si="204"/>
        <v>0</v>
      </c>
      <c r="UEC68" s="3">
        <f t="shared" si="204"/>
        <v>0</v>
      </c>
      <c r="UED68" s="3">
        <f t="shared" si="204"/>
        <v>0</v>
      </c>
      <c r="UEE68" s="3">
        <f t="shared" si="204"/>
        <v>0</v>
      </c>
      <c r="UEF68" s="3">
        <f t="shared" si="204"/>
        <v>0</v>
      </c>
      <c r="UEG68" s="3">
        <f t="shared" si="204"/>
        <v>0</v>
      </c>
      <c r="UEH68" s="3">
        <f t="shared" si="204"/>
        <v>0</v>
      </c>
      <c r="UEI68" s="3">
        <f t="shared" si="204"/>
        <v>0</v>
      </c>
      <c r="UEJ68" s="3">
        <f t="shared" si="204"/>
        <v>0</v>
      </c>
      <c r="UEK68" s="3">
        <f t="shared" si="204"/>
        <v>0</v>
      </c>
      <c r="UEL68" s="3">
        <f t="shared" si="204"/>
        <v>0</v>
      </c>
      <c r="UEM68" s="3">
        <f t="shared" si="204"/>
        <v>0</v>
      </c>
      <c r="UEN68" s="3">
        <f t="shared" si="204"/>
        <v>0</v>
      </c>
      <c r="UEO68" s="3">
        <f t="shared" si="204"/>
        <v>0</v>
      </c>
      <c r="UEP68" s="3">
        <f t="shared" si="204"/>
        <v>0</v>
      </c>
      <c r="UEQ68" s="3">
        <f t="shared" si="204"/>
        <v>0</v>
      </c>
      <c r="UER68" s="3">
        <f t="shared" si="204"/>
        <v>0</v>
      </c>
      <c r="UES68" s="3">
        <f t="shared" si="204"/>
        <v>0</v>
      </c>
      <c r="UET68" s="3">
        <f t="shared" si="204"/>
        <v>0</v>
      </c>
      <c r="UEU68" s="3">
        <f t="shared" si="204"/>
        <v>0</v>
      </c>
      <c r="UEV68" s="3">
        <f t="shared" si="204"/>
        <v>0</v>
      </c>
      <c r="UEW68" s="3">
        <f t="shared" si="204"/>
        <v>0</v>
      </c>
      <c r="UEX68" s="3">
        <f t="shared" si="204"/>
        <v>0</v>
      </c>
      <c r="UEY68" s="3">
        <f t="shared" si="204"/>
        <v>0</v>
      </c>
      <c r="UEZ68" s="3">
        <f t="shared" si="204"/>
        <v>0</v>
      </c>
      <c r="UFA68" s="3">
        <f t="shared" si="204"/>
        <v>0</v>
      </c>
      <c r="UFB68" s="3">
        <f t="shared" si="204"/>
        <v>0</v>
      </c>
      <c r="UFC68" s="3">
        <f t="shared" si="204"/>
        <v>0</v>
      </c>
      <c r="UFD68" s="3">
        <f t="shared" si="204"/>
        <v>0</v>
      </c>
      <c r="UFE68" s="3">
        <f t="shared" si="204"/>
        <v>0</v>
      </c>
      <c r="UFF68" s="3">
        <f t="shared" si="204"/>
        <v>0</v>
      </c>
      <c r="UFG68" s="3">
        <f t="shared" si="204"/>
        <v>0</v>
      </c>
      <c r="UFH68" s="3">
        <f t="shared" si="204"/>
        <v>0</v>
      </c>
      <c r="UFI68" s="3">
        <f t="shared" si="204"/>
        <v>0</v>
      </c>
      <c r="UFJ68" s="3">
        <f t="shared" si="204"/>
        <v>0</v>
      </c>
      <c r="UFK68" s="3">
        <f t="shared" si="204"/>
        <v>0</v>
      </c>
      <c r="UFL68" s="3">
        <f t="shared" si="204"/>
        <v>0</v>
      </c>
      <c r="UFM68" s="3">
        <f t="shared" si="204"/>
        <v>0</v>
      </c>
      <c r="UFN68" s="3">
        <f t="shared" si="204"/>
        <v>0</v>
      </c>
      <c r="UFO68" s="3">
        <f t="shared" si="204"/>
        <v>0</v>
      </c>
      <c r="UFP68" s="3">
        <f t="shared" si="204"/>
        <v>0</v>
      </c>
      <c r="UFQ68" s="3">
        <f t="shared" si="204"/>
        <v>0</v>
      </c>
      <c r="UFR68" s="3">
        <f t="shared" si="204"/>
        <v>0</v>
      </c>
      <c r="UFS68" s="3">
        <f t="shared" si="204"/>
        <v>0</v>
      </c>
      <c r="UFT68" s="3">
        <f t="shared" si="204"/>
        <v>0</v>
      </c>
      <c r="UFU68" s="3">
        <f t="shared" si="204"/>
        <v>0</v>
      </c>
      <c r="UFV68" s="3">
        <f t="shared" si="204"/>
        <v>0</v>
      </c>
      <c r="UFW68" s="3">
        <f t="shared" si="204"/>
        <v>0</v>
      </c>
      <c r="UFX68" s="3">
        <f t="shared" si="204"/>
        <v>0</v>
      </c>
      <c r="UFY68" s="3">
        <f t="shared" si="204"/>
        <v>0</v>
      </c>
      <c r="UFZ68" s="3">
        <f t="shared" si="204"/>
        <v>0</v>
      </c>
      <c r="UGA68" s="3">
        <f t="shared" si="204"/>
        <v>0</v>
      </c>
      <c r="UGB68" s="3">
        <f t="shared" ref="UGB68:UIM68" si="205">SUM(UGB60:UGB66)</f>
        <v>0</v>
      </c>
      <c r="UGC68" s="3">
        <f t="shared" si="205"/>
        <v>0</v>
      </c>
      <c r="UGD68" s="3">
        <f t="shared" si="205"/>
        <v>0</v>
      </c>
      <c r="UGE68" s="3">
        <f t="shared" si="205"/>
        <v>0</v>
      </c>
      <c r="UGF68" s="3">
        <f t="shared" si="205"/>
        <v>0</v>
      </c>
      <c r="UGG68" s="3">
        <f t="shared" si="205"/>
        <v>0</v>
      </c>
      <c r="UGH68" s="3">
        <f t="shared" si="205"/>
        <v>0</v>
      </c>
      <c r="UGI68" s="3">
        <f t="shared" si="205"/>
        <v>0</v>
      </c>
      <c r="UGJ68" s="3">
        <f t="shared" si="205"/>
        <v>0</v>
      </c>
      <c r="UGK68" s="3">
        <f t="shared" si="205"/>
        <v>0</v>
      </c>
      <c r="UGL68" s="3">
        <f t="shared" si="205"/>
        <v>0</v>
      </c>
      <c r="UGM68" s="3">
        <f t="shared" si="205"/>
        <v>0</v>
      </c>
      <c r="UGN68" s="3">
        <f t="shared" si="205"/>
        <v>0</v>
      </c>
      <c r="UGO68" s="3">
        <f t="shared" si="205"/>
        <v>0</v>
      </c>
      <c r="UGP68" s="3">
        <f t="shared" si="205"/>
        <v>0</v>
      </c>
      <c r="UGQ68" s="3">
        <f t="shared" si="205"/>
        <v>0</v>
      </c>
      <c r="UGR68" s="3">
        <f t="shared" si="205"/>
        <v>0</v>
      </c>
      <c r="UGS68" s="3">
        <f t="shared" si="205"/>
        <v>0</v>
      </c>
      <c r="UGT68" s="3">
        <f t="shared" si="205"/>
        <v>0</v>
      </c>
      <c r="UGU68" s="3">
        <f t="shared" si="205"/>
        <v>0</v>
      </c>
      <c r="UGV68" s="3">
        <f t="shared" si="205"/>
        <v>0</v>
      </c>
      <c r="UGW68" s="3">
        <f t="shared" si="205"/>
        <v>0</v>
      </c>
      <c r="UGX68" s="3">
        <f t="shared" si="205"/>
        <v>0</v>
      </c>
      <c r="UGY68" s="3">
        <f t="shared" si="205"/>
        <v>0</v>
      </c>
      <c r="UGZ68" s="3">
        <f t="shared" si="205"/>
        <v>0</v>
      </c>
      <c r="UHA68" s="3">
        <f t="shared" si="205"/>
        <v>0</v>
      </c>
      <c r="UHB68" s="3">
        <f t="shared" si="205"/>
        <v>0</v>
      </c>
      <c r="UHC68" s="3">
        <f t="shared" si="205"/>
        <v>0</v>
      </c>
      <c r="UHD68" s="3">
        <f t="shared" si="205"/>
        <v>0</v>
      </c>
      <c r="UHE68" s="3">
        <f t="shared" si="205"/>
        <v>0</v>
      </c>
      <c r="UHF68" s="3">
        <f t="shared" si="205"/>
        <v>0</v>
      </c>
      <c r="UHG68" s="3">
        <f t="shared" si="205"/>
        <v>0</v>
      </c>
      <c r="UHH68" s="3">
        <f t="shared" si="205"/>
        <v>0</v>
      </c>
      <c r="UHI68" s="3">
        <f t="shared" si="205"/>
        <v>0</v>
      </c>
      <c r="UHJ68" s="3">
        <f t="shared" si="205"/>
        <v>0</v>
      </c>
      <c r="UHK68" s="3">
        <f t="shared" si="205"/>
        <v>0</v>
      </c>
      <c r="UHL68" s="3">
        <f t="shared" si="205"/>
        <v>0</v>
      </c>
      <c r="UHM68" s="3">
        <f t="shared" si="205"/>
        <v>0</v>
      </c>
      <c r="UHN68" s="3">
        <f t="shared" si="205"/>
        <v>0</v>
      </c>
      <c r="UHO68" s="3">
        <f t="shared" si="205"/>
        <v>0</v>
      </c>
      <c r="UHP68" s="3">
        <f t="shared" si="205"/>
        <v>0</v>
      </c>
      <c r="UHQ68" s="3">
        <f t="shared" si="205"/>
        <v>0</v>
      </c>
      <c r="UHR68" s="3">
        <f t="shared" si="205"/>
        <v>0</v>
      </c>
      <c r="UHS68" s="3">
        <f t="shared" si="205"/>
        <v>0</v>
      </c>
      <c r="UHT68" s="3">
        <f t="shared" si="205"/>
        <v>0</v>
      </c>
      <c r="UHU68" s="3">
        <f t="shared" si="205"/>
        <v>0</v>
      </c>
      <c r="UHV68" s="3">
        <f t="shared" si="205"/>
        <v>0</v>
      </c>
      <c r="UHW68" s="3">
        <f t="shared" si="205"/>
        <v>0</v>
      </c>
      <c r="UHX68" s="3">
        <f t="shared" si="205"/>
        <v>0</v>
      </c>
      <c r="UHY68" s="3">
        <f t="shared" si="205"/>
        <v>0</v>
      </c>
      <c r="UHZ68" s="3">
        <f t="shared" si="205"/>
        <v>0</v>
      </c>
      <c r="UIA68" s="3">
        <f t="shared" si="205"/>
        <v>0</v>
      </c>
      <c r="UIB68" s="3">
        <f t="shared" si="205"/>
        <v>0</v>
      </c>
      <c r="UIC68" s="3">
        <f t="shared" si="205"/>
        <v>0</v>
      </c>
      <c r="UID68" s="3">
        <f t="shared" si="205"/>
        <v>0</v>
      </c>
      <c r="UIE68" s="3">
        <f t="shared" si="205"/>
        <v>0</v>
      </c>
      <c r="UIF68" s="3">
        <f t="shared" si="205"/>
        <v>0</v>
      </c>
      <c r="UIG68" s="3">
        <f t="shared" si="205"/>
        <v>0</v>
      </c>
      <c r="UIH68" s="3">
        <f t="shared" si="205"/>
        <v>0</v>
      </c>
      <c r="UII68" s="3">
        <f t="shared" si="205"/>
        <v>0</v>
      </c>
      <c r="UIJ68" s="3">
        <f t="shared" si="205"/>
        <v>0</v>
      </c>
      <c r="UIK68" s="3">
        <f t="shared" si="205"/>
        <v>0</v>
      </c>
      <c r="UIL68" s="3">
        <f t="shared" si="205"/>
        <v>0</v>
      </c>
      <c r="UIM68" s="3">
        <f t="shared" si="205"/>
        <v>0</v>
      </c>
      <c r="UIN68" s="3">
        <f t="shared" ref="UIN68:UKY68" si="206">SUM(UIN60:UIN66)</f>
        <v>0</v>
      </c>
      <c r="UIO68" s="3">
        <f t="shared" si="206"/>
        <v>0</v>
      </c>
      <c r="UIP68" s="3">
        <f t="shared" si="206"/>
        <v>0</v>
      </c>
      <c r="UIQ68" s="3">
        <f t="shared" si="206"/>
        <v>0</v>
      </c>
      <c r="UIR68" s="3">
        <f t="shared" si="206"/>
        <v>0</v>
      </c>
      <c r="UIS68" s="3">
        <f t="shared" si="206"/>
        <v>0</v>
      </c>
      <c r="UIT68" s="3">
        <f t="shared" si="206"/>
        <v>0</v>
      </c>
      <c r="UIU68" s="3">
        <f t="shared" si="206"/>
        <v>0</v>
      </c>
      <c r="UIV68" s="3">
        <f t="shared" si="206"/>
        <v>0</v>
      </c>
      <c r="UIW68" s="3">
        <f t="shared" si="206"/>
        <v>0</v>
      </c>
      <c r="UIX68" s="3">
        <f t="shared" si="206"/>
        <v>0</v>
      </c>
      <c r="UIY68" s="3">
        <f t="shared" si="206"/>
        <v>0</v>
      </c>
      <c r="UIZ68" s="3">
        <f t="shared" si="206"/>
        <v>0</v>
      </c>
      <c r="UJA68" s="3">
        <f t="shared" si="206"/>
        <v>0</v>
      </c>
      <c r="UJB68" s="3">
        <f t="shared" si="206"/>
        <v>0</v>
      </c>
      <c r="UJC68" s="3">
        <f t="shared" si="206"/>
        <v>0</v>
      </c>
      <c r="UJD68" s="3">
        <f t="shared" si="206"/>
        <v>0</v>
      </c>
      <c r="UJE68" s="3">
        <f t="shared" si="206"/>
        <v>0</v>
      </c>
      <c r="UJF68" s="3">
        <f t="shared" si="206"/>
        <v>0</v>
      </c>
      <c r="UJG68" s="3">
        <f t="shared" si="206"/>
        <v>0</v>
      </c>
      <c r="UJH68" s="3">
        <f t="shared" si="206"/>
        <v>0</v>
      </c>
      <c r="UJI68" s="3">
        <f t="shared" si="206"/>
        <v>0</v>
      </c>
      <c r="UJJ68" s="3">
        <f t="shared" si="206"/>
        <v>0</v>
      </c>
      <c r="UJK68" s="3">
        <f t="shared" si="206"/>
        <v>0</v>
      </c>
      <c r="UJL68" s="3">
        <f t="shared" si="206"/>
        <v>0</v>
      </c>
      <c r="UJM68" s="3">
        <f t="shared" si="206"/>
        <v>0</v>
      </c>
      <c r="UJN68" s="3">
        <f t="shared" si="206"/>
        <v>0</v>
      </c>
      <c r="UJO68" s="3">
        <f t="shared" si="206"/>
        <v>0</v>
      </c>
      <c r="UJP68" s="3">
        <f t="shared" si="206"/>
        <v>0</v>
      </c>
      <c r="UJQ68" s="3">
        <f t="shared" si="206"/>
        <v>0</v>
      </c>
      <c r="UJR68" s="3">
        <f t="shared" si="206"/>
        <v>0</v>
      </c>
      <c r="UJS68" s="3">
        <f t="shared" si="206"/>
        <v>0</v>
      </c>
      <c r="UJT68" s="3">
        <f t="shared" si="206"/>
        <v>0</v>
      </c>
      <c r="UJU68" s="3">
        <f t="shared" si="206"/>
        <v>0</v>
      </c>
      <c r="UJV68" s="3">
        <f t="shared" si="206"/>
        <v>0</v>
      </c>
      <c r="UJW68" s="3">
        <f t="shared" si="206"/>
        <v>0</v>
      </c>
      <c r="UJX68" s="3">
        <f t="shared" si="206"/>
        <v>0</v>
      </c>
      <c r="UJY68" s="3">
        <f t="shared" si="206"/>
        <v>0</v>
      </c>
      <c r="UJZ68" s="3">
        <f t="shared" si="206"/>
        <v>0</v>
      </c>
      <c r="UKA68" s="3">
        <f t="shared" si="206"/>
        <v>0</v>
      </c>
      <c r="UKB68" s="3">
        <f t="shared" si="206"/>
        <v>0</v>
      </c>
      <c r="UKC68" s="3">
        <f t="shared" si="206"/>
        <v>0</v>
      </c>
      <c r="UKD68" s="3">
        <f t="shared" si="206"/>
        <v>0</v>
      </c>
      <c r="UKE68" s="3">
        <f t="shared" si="206"/>
        <v>0</v>
      </c>
      <c r="UKF68" s="3">
        <f t="shared" si="206"/>
        <v>0</v>
      </c>
      <c r="UKG68" s="3">
        <f t="shared" si="206"/>
        <v>0</v>
      </c>
      <c r="UKH68" s="3">
        <f t="shared" si="206"/>
        <v>0</v>
      </c>
      <c r="UKI68" s="3">
        <f t="shared" si="206"/>
        <v>0</v>
      </c>
      <c r="UKJ68" s="3">
        <f t="shared" si="206"/>
        <v>0</v>
      </c>
      <c r="UKK68" s="3">
        <f t="shared" si="206"/>
        <v>0</v>
      </c>
      <c r="UKL68" s="3">
        <f t="shared" si="206"/>
        <v>0</v>
      </c>
      <c r="UKM68" s="3">
        <f t="shared" si="206"/>
        <v>0</v>
      </c>
      <c r="UKN68" s="3">
        <f t="shared" si="206"/>
        <v>0</v>
      </c>
      <c r="UKO68" s="3">
        <f t="shared" si="206"/>
        <v>0</v>
      </c>
      <c r="UKP68" s="3">
        <f t="shared" si="206"/>
        <v>0</v>
      </c>
      <c r="UKQ68" s="3">
        <f t="shared" si="206"/>
        <v>0</v>
      </c>
      <c r="UKR68" s="3">
        <f t="shared" si="206"/>
        <v>0</v>
      </c>
      <c r="UKS68" s="3">
        <f t="shared" si="206"/>
        <v>0</v>
      </c>
      <c r="UKT68" s="3">
        <f t="shared" si="206"/>
        <v>0</v>
      </c>
      <c r="UKU68" s="3">
        <f t="shared" si="206"/>
        <v>0</v>
      </c>
      <c r="UKV68" s="3">
        <f t="shared" si="206"/>
        <v>0</v>
      </c>
      <c r="UKW68" s="3">
        <f t="shared" si="206"/>
        <v>0</v>
      </c>
      <c r="UKX68" s="3">
        <f t="shared" si="206"/>
        <v>0</v>
      </c>
      <c r="UKY68" s="3">
        <f t="shared" si="206"/>
        <v>0</v>
      </c>
      <c r="UKZ68" s="3">
        <f t="shared" ref="UKZ68:UNK68" si="207">SUM(UKZ60:UKZ66)</f>
        <v>0</v>
      </c>
      <c r="ULA68" s="3">
        <f t="shared" si="207"/>
        <v>0</v>
      </c>
      <c r="ULB68" s="3">
        <f t="shared" si="207"/>
        <v>0</v>
      </c>
      <c r="ULC68" s="3">
        <f t="shared" si="207"/>
        <v>0</v>
      </c>
      <c r="ULD68" s="3">
        <f t="shared" si="207"/>
        <v>0</v>
      </c>
      <c r="ULE68" s="3">
        <f t="shared" si="207"/>
        <v>0</v>
      </c>
      <c r="ULF68" s="3">
        <f t="shared" si="207"/>
        <v>0</v>
      </c>
      <c r="ULG68" s="3">
        <f t="shared" si="207"/>
        <v>0</v>
      </c>
      <c r="ULH68" s="3">
        <f t="shared" si="207"/>
        <v>0</v>
      </c>
      <c r="ULI68" s="3">
        <f t="shared" si="207"/>
        <v>0</v>
      </c>
      <c r="ULJ68" s="3">
        <f t="shared" si="207"/>
        <v>0</v>
      </c>
      <c r="ULK68" s="3">
        <f t="shared" si="207"/>
        <v>0</v>
      </c>
      <c r="ULL68" s="3">
        <f t="shared" si="207"/>
        <v>0</v>
      </c>
      <c r="ULM68" s="3">
        <f t="shared" si="207"/>
        <v>0</v>
      </c>
      <c r="ULN68" s="3">
        <f t="shared" si="207"/>
        <v>0</v>
      </c>
      <c r="ULO68" s="3">
        <f t="shared" si="207"/>
        <v>0</v>
      </c>
      <c r="ULP68" s="3">
        <f t="shared" si="207"/>
        <v>0</v>
      </c>
      <c r="ULQ68" s="3">
        <f t="shared" si="207"/>
        <v>0</v>
      </c>
      <c r="ULR68" s="3">
        <f t="shared" si="207"/>
        <v>0</v>
      </c>
      <c r="ULS68" s="3">
        <f t="shared" si="207"/>
        <v>0</v>
      </c>
      <c r="ULT68" s="3">
        <f t="shared" si="207"/>
        <v>0</v>
      </c>
      <c r="ULU68" s="3">
        <f t="shared" si="207"/>
        <v>0</v>
      </c>
      <c r="ULV68" s="3">
        <f t="shared" si="207"/>
        <v>0</v>
      </c>
      <c r="ULW68" s="3">
        <f t="shared" si="207"/>
        <v>0</v>
      </c>
      <c r="ULX68" s="3">
        <f t="shared" si="207"/>
        <v>0</v>
      </c>
      <c r="ULY68" s="3">
        <f t="shared" si="207"/>
        <v>0</v>
      </c>
      <c r="ULZ68" s="3">
        <f t="shared" si="207"/>
        <v>0</v>
      </c>
      <c r="UMA68" s="3">
        <f t="shared" si="207"/>
        <v>0</v>
      </c>
      <c r="UMB68" s="3">
        <f t="shared" si="207"/>
        <v>0</v>
      </c>
      <c r="UMC68" s="3">
        <f t="shared" si="207"/>
        <v>0</v>
      </c>
      <c r="UMD68" s="3">
        <f t="shared" si="207"/>
        <v>0</v>
      </c>
      <c r="UME68" s="3">
        <f t="shared" si="207"/>
        <v>0</v>
      </c>
      <c r="UMF68" s="3">
        <f t="shared" si="207"/>
        <v>0</v>
      </c>
      <c r="UMG68" s="3">
        <f t="shared" si="207"/>
        <v>0</v>
      </c>
      <c r="UMH68" s="3">
        <f t="shared" si="207"/>
        <v>0</v>
      </c>
      <c r="UMI68" s="3">
        <f t="shared" si="207"/>
        <v>0</v>
      </c>
      <c r="UMJ68" s="3">
        <f t="shared" si="207"/>
        <v>0</v>
      </c>
      <c r="UMK68" s="3">
        <f t="shared" si="207"/>
        <v>0</v>
      </c>
      <c r="UML68" s="3">
        <f t="shared" si="207"/>
        <v>0</v>
      </c>
      <c r="UMM68" s="3">
        <f t="shared" si="207"/>
        <v>0</v>
      </c>
      <c r="UMN68" s="3">
        <f t="shared" si="207"/>
        <v>0</v>
      </c>
      <c r="UMO68" s="3">
        <f t="shared" si="207"/>
        <v>0</v>
      </c>
      <c r="UMP68" s="3">
        <f t="shared" si="207"/>
        <v>0</v>
      </c>
      <c r="UMQ68" s="3">
        <f t="shared" si="207"/>
        <v>0</v>
      </c>
      <c r="UMR68" s="3">
        <f t="shared" si="207"/>
        <v>0</v>
      </c>
      <c r="UMS68" s="3">
        <f t="shared" si="207"/>
        <v>0</v>
      </c>
      <c r="UMT68" s="3">
        <f t="shared" si="207"/>
        <v>0</v>
      </c>
      <c r="UMU68" s="3">
        <f t="shared" si="207"/>
        <v>0</v>
      </c>
      <c r="UMV68" s="3">
        <f t="shared" si="207"/>
        <v>0</v>
      </c>
      <c r="UMW68" s="3">
        <f t="shared" si="207"/>
        <v>0</v>
      </c>
      <c r="UMX68" s="3">
        <f t="shared" si="207"/>
        <v>0</v>
      </c>
      <c r="UMY68" s="3">
        <f t="shared" si="207"/>
        <v>0</v>
      </c>
      <c r="UMZ68" s="3">
        <f t="shared" si="207"/>
        <v>0</v>
      </c>
      <c r="UNA68" s="3">
        <f t="shared" si="207"/>
        <v>0</v>
      </c>
      <c r="UNB68" s="3">
        <f t="shared" si="207"/>
        <v>0</v>
      </c>
      <c r="UNC68" s="3">
        <f t="shared" si="207"/>
        <v>0</v>
      </c>
      <c r="UND68" s="3">
        <f t="shared" si="207"/>
        <v>0</v>
      </c>
      <c r="UNE68" s="3">
        <f t="shared" si="207"/>
        <v>0</v>
      </c>
      <c r="UNF68" s="3">
        <f t="shared" si="207"/>
        <v>0</v>
      </c>
      <c r="UNG68" s="3">
        <f t="shared" si="207"/>
        <v>0</v>
      </c>
      <c r="UNH68" s="3">
        <f t="shared" si="207"/>
        <v>0</v>
      </c>
      <c r="UNI68" s="3">
        <f t="shared" si="207"/>
        <v>0</v>
      </c>
      <c r="UNJ68" s="3">
        <f t="shared" si="207"/>
        <v>0</v>
      </c>
      <c r="UNK68" s="3">
        <f t="shared" si="207"/>
        <v>0</v>
      </c>
      <c r="UNL68" s="3">
        <f t="shared" ref="UNL68:UPW68" si="208">SUM(UNL60:UNL66)</f>
        <v>0</v>
      </c>
      <c r="UNM68" s="3">
        <f t="shared" si="208"/>
        <v>0</v>
      </c>
      <c r="UNN68" s="3">
        <f t="shared" si="208"/>
        <v>0</v>
      </c>
      <c r="UNO68" s="3">
        <f t="shared" si="208"/>
        <v>0</v>
      </c>
      <c r="UNP68" s="3">
        <f t="shared" si="208"/>
        <v>0</v>
      </c>
      <c r="UNQ68" s="3">
        <f t="shared" si="208"/>
        <v>0</v>
      </c>
      <c r="UNR68" s="3">
        <f t="shared" si="208"/>
        <v>0</v>
      </c>
      <c r="UNS68" s="3">
        <f t="shared" si="208"/>
        <v>0</v>
      </c>
      <c r="UNT68" s="3">
        <f t="shared" si="208"/>
        <v>0</v>
      </c>
      <c r="UNU68" s="3">
        <f t="shared" si="208"/>
        <v>0</v>
      </c>
      <c r="UNV68" s="3">
        <f t="shared" si="208"/>
        <v>0</v>
      </c>
      <c r="UNW68" s="3">
        <f t="shared" si="208"/>
        <v>0</v>
      </c>
      <c r="UNX68" s="3">
        <f t="shared" si="208"/>
        <v>0</v>
      </c>
      <c r="UNY68" s="3">
        <f t="shared" si="208"/>
        <v>0</v>
      </c>
      <c r="UNZ68" s="3">
        <f t="shared" si="208"/>
        <v>0</v>
      </c>
      <c r="UOA68" s="3">
        <f t="shared" si="208"/>
        <v>0</v>
      </c>
      <c r="UOB68" s="3">
        <f t="shared" si="208"/>
        <v>0</v>
      </c>
      <c r="UOC68" s="3">
        <f t="shared" si="208"/>
        <v>0</v>
      </c>
      <c r="UOD68" s="3">
        <f t="shared" si="208"/>
        <v>0</v>
      </c>
      <c r="UOE68" s="3">
        <f t="shared" si="208"/>
        <v>0</v>
      </c>
      <c r="UOF68" s="3">
        <f t="shared" si="208"/>
        <v>0</v>
      </c>
      <c r="UOG68" s="3">
        <f t="shared" si="208"/>
        <v>0</v>
      </c>
      <c r="UOH68" s="3">
        <f t="shared" si="208"/>
        <v>0</v>
      </c>
      <c r="UOI68" s="3">
        <f t="shared" si="208"/>
        <v>0</v>
      </c>
      <c r="UOJ68" s="3">
        <f t="shared" si="208"/>
        <v>0</v>
      </c>
      <c r="UOK68" s="3">
        <f t="shared" si="208"/>
        <v>0</v>
      </c>
      <c r="UOL68" s="3">
        <f t="shared" si="208"/>
        <v>0</v>
      </c>
      <c r="UOM68" s="3">
        <f t="shared" si="208"/>
        <v>0</v>
      </c>
      <c r="UON68" s="3">
        <f t="shared" si="208"/>
        <v>0</v>
      </c>
      <c r="UOO68" s="3">
        <f t="shared" si="208"/>
        <v>0</v>
      </c>
      <c r="UOP68" s="3">
        <f t="shared" si="208"/>
        <v>0</v>
      </c>
      <c r="UOQ68" s="3">
        <f t="shared" si="208"/>
        <v>0</v>
      </c>
      <c r="UOR68" s="3">
        <f t="shared" si="208"/>
        <v>0</v>
      </c>
      <c r="UOS68" s="3">
        <f t="shared" si="208"/>
        <v>0</v>
      </c>
      <c r="UOT68" s="3">
        <f t="shared" si="208"/>
        <v>0</v>
      </c>
      <c r="UOU68" s="3">
        <f t="shared" si="208"/>
        <v>0</v>
      </c>
      <c r="UOV68" s="3">
        <f t="shared" si="208"/>
        <v>0</v>
      </c>
      <c r="UOW68" s="3">
        <f t="shared" si="208"/>
        <v>0</v>
      </c>
      <c r="UOX68" s="3">
        <f t="shared" si="208"/>
        <v>0</v>
      </c>
      <c r="UOY68" s="3">
        <f t="shared" si="208"/>
        <v>0</v>
      </c>
      <c r="UOZ68" s="3">
        <f t="shared" si="208"/>
        <v>0</v>
      </c>
      <c r="UPA68" s="3">
        <f t="shared" si="208"/>
        <v>0</v>
      </c>
      <c r="UPB68" s="3">
        <f t="shared" si="208"/>
        <v>0</v>
      </c>
      <c r="UPC68" s="3">
        <f t="shared" si="208"/>
        <v>0</v>
      </c>
      <c r="UPD68" s="3">
        <f t="shared" si="208"/>
        <v>0</v>
      </c>
      <c r="UPE68" s="3">
        <f t="shared" si="208"/>
        <v>0</v>
      </c>
      <c r="UPF68" s="3">
        <f t="shared" si="208"/>
        <v>0</v>
      </c>
      <c r="UPG68" s="3">
        <f t="shared" si="208"/>
        <v>0</v>
      </c>
      <c r="UPH68" s="3">
        <f t="shared" si="208"/>
        <v>0</v>
      </c>
      <c r="UPI68" s="3">
        <f t="shared" si="208"/>
        <v>0</v>
      </c>
      <c r="UPJ68" s="3">
        <f t="shared" si="208"/>
        <v>0</v>
      </c>
      <c r="UPK68" s="3">
        <f t="shared" si="208"/>
        <v>0</v>
      </c>
      <c r="UPL68" s="3">
        <f t="shared" si="208"/>
        <v>0</v>
      </c>
      <c r="UPM68" s="3">
        <f t="shared" si="208"/>
        <v>0</v>
      </c>
      <c r="UPN68" s="3">
        <f t="shared" si="208"/>
        <v>0</v>
      </c>
      <c r="UPO68" s="3">
        <f t="shared" si="208"/>
        <v>0</v>
      </c>
      <c r="UPP68" s="3">
        <f t="shared" si="208"/>
        <v>0</v>
      </c>
      <c r="UPQ68" s="3">
        <f t="shared" si="208"/>
        <v>0</v>
      </c>
      <c r="UPR68" s="3">
        <f t="shared" si="208"/>
        <v>0</v>
      </c>
      <c r="UPS68" s="3">
        <f t="shared" si="208"/>
        <v>0</v>
      </c>
      <c r="UPT68" s="3">
        <f t="shared" si="208"/>
        <v>0</v>
      </c>
      <c r="UPU68" s="3">
        <f t="shared" si="208"/>
        <v>0</v>
      </c>
      <c r="UPV68" s="3">
        <f t="shared" si="208"/>
        <v>0</v>
      </c>
      <c r="UPW68" s="3">
        <f t="shared" si="208"/>
        <v>0</v>
      </c>
      <c r="UPX68" s="3">
        <f t="shared" ref="UPX68:USI68" si="209">SUM(UPX60:UPX66)</f>
        <v>0</v>
      </c>
      <c r="UPY68" s="3">
        <f t="shared" si="209"/>
        <v>0</v>
      </c>
      <c r="UPZ68" s="3">
        <f t="shared" si="209"/>
        <v>0</v>
      </c>
      <c r="UQA68" s="3">
        <f t="shared" si="209"/>
        <v>0</v>
      </c>
      <c r="UQB68" s="3">
        <f t="shared" si="209"/>
        <v>0</v>
      </c>
      <c r="UQC68" s="3">
        <f t="shared" si="209"/>
        <v>0</v>
      </c>
      <c r="UQD68" s="3">
        <f t="shared" si="209"/>
        <v>0</v>
      </c>
      <c r="UQE68" s="3">
        <f t="shared" si="209"/>
        <v>0</v>
      </c>
      <c r="UQF68" s="3">
        <f t="shared" si="209"/>
        <v>0</v>
      </c>
      <c r="UQG68" s="3">
        <f t="shared" si="209"/>
        <v>0</v>
      </c>
      <c r="UQH68" s="3">
        <f t="shared" si="209"/>
        <v>0</v>
      </c>
      <c r="UQI68" s="3">
        <f t="shared" si="209"/>
        <v>0</v>
      </c>
      <c r="UQJ68" s="3">
        <f t="shared" si="209"/>
        <v>0</v>
      </c>
      <c r="UQK68" s="3">
        <f t="shared" si="209"/>
        <v>0</v>
      </c>
      <c r="UQL68" s="3">
        <f t="shared" si="209"/>
        <v>0</v>
      </c>
      <c r="UQM68" s="3">
        <f t="shared" si="209"/>
        <v>0</v>
      </c>
      <c r="UQN68" s="3">
        <f t="shared" si="209"/>
        <v>0</v>
      </c>
      <c r="UQO68" s="3">
        <f t="shared" si="209"/>
        <v>0</v>
      </c>
      <c r="UQP68" s="3">
        <f t="shared" si="209"/>
        <v>0</v>
      </c>
      <c r="UQQ68" s="3">
        <f t="shared" si="209"/>
        <v>0</v>
      </c>
      <c r="UQR68" s="3">
        <f t="shared" si="209"/>
        <v>0</v>
      </c>
      <c r="UQS68" s="3">
        <f t="shared" si="209"/>
        <v>0</v>
      </c>
      <c r="UQT68" s="3">
        <f t="shared" si="209"/>
        <v>0</v>
      </c>
      <c r="UQU68" s="3">
        <f t="shared" si="209"/>
        <v>0</v>
      </c>
      <c r="UQV68" s="3">
        <f t="shared" si="209"/>
        <v>0</v>
      </c>
      <c r="UQW68" s="3">
        <f t="shared" si="209"/>
        <v>0</v>
      </c>
      <c r="UQX68" s="3">
        <f t="shared" si="209"/>
        <v>0</v>
      </c>
      <c r="UQY68" s="3">
        <f t="shared" si="209"/>
        <v>0</v>
      </c>
      <c r="UQZ68" s="3">
        <f t="shared" si="209"/>
        <v>0</v>
      </c>
      <c r="URA68" s="3">
        <f t="shared" si="209"/>
        <v>0</v>
      </c>
      <c r="URB68" s="3">
        <f t="shared" si="209"/>
        <v>0</v>
      </c>
      <c r="URC68" s="3">
        <f t="shared" si="209"/>
        <v>0</v>
      </c>
      <c r="URD68" s="3">
        <f t="shared" si="209"/>
        <v>0</v>
      </c>
      <c r="URE68" s="3">
        <f t="shared" si="209"/>
        <v>0</v>
      </c>
      <c r="URF68" s="3">
        <f t="shared" si="209"/>
        <v>0</v>
      </c>
      <c r="URG68" s="3">
        <f t="shared" si="209"/>
        <v>0</v>
      </c>
      <c r="URH68" s="3">
        <f t="shared" si="209"/>
        <v>0</v>
      </c>
      <c r="URI68" s="3">
        <f t="shared" si="209"/>
        <v>0</v>
      </c>
      <c r="URJ68" s="3">
        <f t="shared" si="209"/>
        <v>0</v>
      </c>
      <c r="URK68" s="3">
        <f t="shared" si="209"/>
        <v>0</v>
      </c>
      <c r="URL68" s="3">
        <f t="shared" si="209"/>
        <v>0</v>
      </c>
      <c r="URM68" s="3">
        <f t="shared" si="209"/>
        <v>0</v>
      </c>
      <c r="URN68" s="3">
        <f t="shared" si="209"/>
        <v>0</v>
      </c>
      <c r="URO68" s="3">
        <f t="shared" si="209"/>
        <v>0</v>
      </c>
      <c r="URP68" s="3">
        <f t="shared" si="209"/>
        <v>0</v>
      </c>
      <c r="URQ68" s="3">
        <f t="shared" si="209"/>
        <v>0</v>
      </c>
      <c r="URR68" s="3">
        <f t="shared" si="209"/>
        <v>0</v>
      </c>
      <c r="URS68" s="3">
        <f t="shared" si="209"/>
        <v>0</v>
      </c>
      <c r="URT68" s="3">
        <f t="shared" si="209"/>
        <v>0</v>
      </c>
      <c r="URU68" s="3">
        <f t="shared" si="209"/>
        <v>0</v>
      </c>
      <c r="URV68" s="3">
        <f t="shared" si="209"/>
        <v>0</v>
      </c>
      <c r="URW68" s="3">
        <f t="shared" si="209"/>
        <v>0</v>
      </c>
      <c r="URX68" s="3">
        <f t="shared" si="209"/>
        <v>0</v>
      </c>
      <c r="URY68" s="3">
        <f t="shared" si="209"/>
        <v>0</v>
      </c>
      <c r="URZ68" s="3">
        <f t="shared" si="209"/>
        <v>0</v>
      </c>
      <c r="USA68" s="3">
        <f t="shared" si="209"/>
        <v>0</v>
      </c>
      <c r="USB68" s="3">
        <f t="shared" si="209"/>
        <v>0</v>
      </c>
      <c r="USC68" s="3">
        <f t="shared" si="209"/>
        <v>0</v>
      </c>
      <c r="USD68" s="3">
        <f t="shared" si="209"/>
        <v>0</v>
      </c>
      <c r="USE68" s="3">
        <f t="shared" si="209"/>
        <v>0</v>
      </c>
      <c r="USF68" s="3">
        <f t="shared" si="209"/>
        <v>0</v>
      </c>
      <c r="USG68" s="3">
        <f t="shared" si="209"/>
        <v>0</v>
      </c>
      <c r="USH68" s="3">
        <f t="shared" si="209"/>
        <v>0</v>
      </c>
      <c r="USI68" s="3">
        <f t="shared" si="209"/>
        <v>0</v>
      </c>
      <c r="USJ68" s="3">
        <f t="shared" ref="USJ68:UUU68" si="210">SUM(USJ60:USJ66)</f>
        <v>0</v>
      </c>
      <c r="USK68" s="3">
        <f t="shared" si="210"/>
        <v>0</v>
      </c>
      <c r="USL68" s="3">
        <f t="shared" si="210"/>
        <v>0</v>
      </c>
      <c r="USM68" s="3">
        <f t="shared" si="210"/>
        <v>0</v>
      </c>
      <c r="USN68" s="3">
        <f t="shared" si="210"/>
        <v>0</v>
      </c>
      <c r="USO68" s="3">
        <f t="shared" si="210"/>
        <v>0</v>
      </c>
      <c r="USP68" s="3">
        <f t="shared" si="210"/>
        <v>0</v>
      </c>
      <c r="USQ68" s="3">
        <f t="shared" si="210"/>
        <v>0</v>
      </c>
      <c r="USR68" s="3">
        <f t="shared" si="210"/>
        <v>0</v>
      </c>
      <c r="USS68" s="3">
        <f t="shared" si="210"/>
        <v>0</v>
      </c>
      <c r="UST68" s="3">
        <f t="shared" si="210"/>
        <v>0</v>
      </c>
      <c r="USU68" s="3">
        <f t="shared" si="210"/>
        <v>0</v>
      </c>
      <c r="USV68" s="3">
        <f t="shared" si="210"/>
        <v>0</v>
      </c>
      <c r="USW68" s="3">
        <f t="shared" si="210"/>
        <v>0</v>
      </c>
      <c r="USX68" s="3">
        <f t="shared" si="210"/>
        <v>0</v>
      </c>
      <c r="USY68" s="3">
        <f t="shared" si="210"/>
        <v>0</v>
      </c>
      <c r="USZ68" s="3">
        <f t="shared" si="210"/>
        <v>0</v>
      </c>
      <c r="UTA68" s="3">
        <f t="shared" si="210"/>
        <v>0</v>
      </c>
      <c r="UTB68" s="3">
        <f t="shared" si="210"/>
        <v>0</v>
      </c>
      <c r="UTC68" s="3">
        <f t="shared" si="210"/>
        <v>0</v>
      </c>
      <c r="UTD68" s="3">
        <f t="shared" si="210"/>
        <v>0</v>
      </c>
      <c r="UTE68" s="3">
        <f t="shared" si="210"/>
        <v>0</v>
      </c>
      <c r="UTF68" s="3">
        <f t="shared" si="210"/>
        <v>0</v>
      </c>
      <c r="UTG68" s="3">
        <f t="shared" si="210"/>
        <v>0</v>
      </c>
      <c r="UTH68" s="3">
        <f t="shared" si="210"/>
        <v>0</v>
      </c>
      <c r="UTI68" s="3">
        <f t="shared" si="210"/>
        <v>0</v>
      </c>
      <c r="UTJ68" s="3">
        <f t="shared" si="210"/>
        <v>0</v>
      </c>
      <c r="UTK68" s="3">
        <f t="shared" si="210"/>
        <v>0</v>
      </c>
      <c r="UTL68" s="3">
        <f t="shared" si="210"/>
        <v>0</v>
      </c>
      <c r="UTM68" s="3">
        <f t="shared" si="210"/>
        <v>0</v>
      </c>
      <c r="UTN68" s="3">
        <f t="shared" si="210"/>
        <v>0</v>
      </c>
      <c r="UTO68" s="3">
        <f t="shared" si="210"/>
        <v>0</v>
      </c>
      <c r="UTP68" s="3">
        <f t="shared" si="210"/>
        <v>0</v>
      </c>
      <c r="UTQ68" s="3">
        <f t="shared" si="210"/>
        <v>0</v>
      </c>
      <c r="UTR68" s="3">
        <f t="shared" si="210"/>
        <v>0</v>
      </c>
      <c r="UTS68" s="3">
        <f t="shared" si="210"/>
        <v>0</v>
      </c>
      <c r="UTT68" s="3">
        <f t="shared" si="210"/>
        <v>0</v>
      </c>
      <c r="UTU68" s="3">
        <f t="shared" si="210"/>
        <v>0</v>
      </c>
      <c r="UTV68" s="3">
        <f t="shared" si="210"/>
        <v>0</v>
      </c>
      <c r="UTW68" s="3">
        <f t="shared" si="210"/>
        <v>0</v>
      </c>
      <c r="UTX68" s="3">
        <f t="shared" si="210"/>
        <v>0</v>
      </c>
      <c r="UTY68" s="3">
        <f t="shared" si="210"/>
        <v>0</v>
      </c>
      <c r="UTZ68" s="3">
        <f t="shared" si="210"/>
        <v>0</v>
      </c>
      <c r="UUA68" s="3">
        <f t="shared" si="210"/>
        <v>0</v>
      </c>
      <c r="UUB68" s="3">
        <f t="shared" si="210"/>
        <v>0</v>
      </c>
      <c r="UUC68" s="3">
        <f t="shared" si="210"/>
        <v>0</v>
      </c>
      <c r="UUD68" s="3">
        <f t="shared" si="210"/>
        <v>0</v>
      </c>
      <c r="UUE68" s="3">
        <f t="shared" si="210"/>
        <v>0</v>
      </c>
      <c r="UUF68" s="3">
        <f t="shared" si="210"/>
        <v>0</v>
      </c>
      <c r="UUG68" s="3">
        <f t="shared" si="210"/>
        <v>0</v>
      </c>
      <c r="UUH68" s="3">
        <f t="shared" si="210"/>
        <v>0</v>
      </c>
      <c r="UUI68" s="3">
        <f t="shared" si="210"/>
        <v>0</v>
      </c>
      <c r="UUJ68" s="3">
        <f t="shared" si="210"/>
        <v>0</v>
      </c>
      <c r="UUK68" s="3">
        <f t="shared" si="210"/>
        <v>0</v>
      </c>
      <c r="UUL68" s="3">
        <f t="shared" si="210"/>
        <v>0</v>
      </c>
      <c r="UUM68" s="3">
        <f t="shared" si="210"/>
        <v>0</v>
      </c>
      <c r="UUN68" s="3">
        <f t="shared" si="210"/>
        <v>0</v>
      </c>
      <c r="UUO68" s="3">
        <f t="shared" si="210"/>
        <v>0</v>
      </c>
      <c r="UUP68" s="3">
        <f t="shared" si="210"/>
        <v>0</v>
      </c>
      <c r="UUQ68" s="3">
        <f t="shared" si="210"/>
        <v>0</v>
      </c>
      <c r="UUR68" s="3">
        <f t="shared" si="210"/>
        <v>0</v>
      </c>
      <c r="UUS68" s="3">
        <f t="shared" si="210"/>
        <v>0</v>
      </c>
      <c r="UUT68" s="3">
        <f t="shared" si="210"/>
        <v>0</v>
      </c>
      <c r="UUU68" s="3">
        <f t="shared" si="210"/>
        <v>0</v>
      </c>
      <c r="UUV68" s="3">
        <f t="shared" ref="UUV68:UXG68" si="211">SUM(UUV60:UUV66)</f>
        <v>0</v>
      </c>
      <c r="UUW68" s="3">
        <f t="shared" si="211"/>
        <v>0</v>
      </c>
      <c r="UUX68" s="3">
        <f t="shared" si="211"/>
        <v>0</v>
      </c>
      <c r="UUY68" s="3">
        <f t="shared" si="211"/>
        <v>0</v>
      </c>
      <c r="UUZ68" s="3">
        <f t="shared" si="211"/>
        <v>0</v>
      </c>
      <c r="UVA68" s="3">
        <f t="shared" si="211"/>
        <v>0</v>
      </c>
      <c r="UVB68" s="3">
        <f t="shared" si="211"/>
        <v>0</v>
      </c>
      <c r="UVC68" s="3">
        <f t="shared" si="211"/>
        <v>0</v>
      </c>
      <c r="UVD68" s="3">
        <f t="shared" si="211"/>
        <v>0</v>
      </c>
      <c r="UVE68" s="3">
        <f t="shared" si="211"/>
        <v>0</v>
      </c>
      <c r="UVF68" s="3">
        <f t="shared" si="211"/>
        <v>0</v>
      </c>
      <c r="UVG68" s="3">
        <f t="shared" si="211"/>
        <v>0</v>
      </c>
      <c r="UVH68" s="3">
        <f t="shared" si="211"/>
        <v>0</v>
      </c>
      <c r="UVI68" s="3">
        <f t="shared" si="211"/>
        <v>0</v>
      </c>
      <c r="UVJ68" s="3">
        <f t="shared" si="211"/>
        <v>0</v>
      </c>
      <c r="UVK68" s="3">
        <f t="shared" si="211"/>
        <v>0</v>
      </c>
      <c r="UVL68" s="3">
        <f t="shared" si="211"/>
        <v>0</v>
      </c>
      <c r="UVM68" s="3">
        <f t="shared" si="211"/>
        <v>0</v>
      </c>
      <c r="UVN68" s="3">
        <f t="shared" si="211"/>
        <v>0</v>
      </c>
      <c r="UVO68" s="3">
        <f t="shared" si="211"/>
        <v>0</v>
      </c>
      <c r="UVP68" s="3">
        <f t="shared" si="211"/>
        <v>0</v>
      </c>
      <c r="UVQ68" s="3">
        <f t="shared" si="211"/>
        <v>0</v>
      </c>
      <c r="UVR68" s="3">
        <f t="shared" si="211"/>
        <v>0</v>
      </c>
      <c r="UVS68" s="3">
        <f t="shared" si="211"/>
        <v>0</v>
      </c>
      <c r="UVT68" s="3">
        <f t="shared" si="211"/>
        <v>0</v>
      </c>
      <c r="UVU68" s="3">
        <f t="shared" si="211"/>
        <v>0</v>
      </c>
      <c r="UVV68" s="3">
        <f t="shared" si="211"/>
        <v>0</v>
      </c>
      <c r="UVW68" s="3">
        <f t="shared" si="211"/>
        <v>0</v>
      </c>
      <c r="UVX68" s="3">
        <f t="shared" si="211"/>
        <v>0</v>
      </c>
      <c r="UVY68" s="3">
        <f t="shared" si="211"/>
        <v>0</v>
      </c>
      <c r="UVZ68" s="3">
        <f t="shared" si="211"/>
        <v>0</v>
      </c>
      <c r="UWA68" s="3">
        <f t="shared" si="211"/>
        <v>0</v>
      </c>
      <c r="UWB68" s="3">
        <f t="shared" si="211"/>
        <v>0</v>
      </c>
      <c r="UWC68" s="3">
        <f t="shared" si="211"/>
        <v>0</v>
      </c>
      <c r="UWD68" s="3">
        <f t="shared" si="211"/>
        <v>0</v>
      </c>
      <c r="UWE68" s="3">
        <f t="shared" si="211"/>
        <v>0</v>
      </c>
      <c r="UWF68" s="3">
        <f t="shared" si="211"/>
        <v>0</v>
      </c>
      <c r="UWG68" s="3">
        <f t="shared" si="211"/>
        <v>0</v>
      </c>
      <c r="UWH68" s="3">
        <f t="shared" si="211"/>
        <v>0</v>
      </c>
      <c r="UWI68" s="3">
        <f t="shared" si="211"/>
        <v>0</v>
      </c>
      <c r="UWJ68" s="3">
        <f t="shared" si="211"/>
        <v>0</v>
      </c>
      <c r="UWK68" s="3">
        <f t="shared" si="211"/>
        <v>0</v>
      </c>
      <c r="UWL68" s="3">
        <f t="shared" si="211"/>
        <v>0</v>
      </c>
      <c r="UWM68" s="3">
        <f t="shared" si="211"/>
        <v>0</v>
      </c>
      <c r="UWN68" s="3">
        <f t="shared" si="211"/>
        <v>0</v>
      </c>
      <c r="UWO68" s="3">
        <f t="shared" si="211"/>
        <v>0</v>
      </c>
      <c r="UWP68" s="3">
        <f t="shared" si="211"/>
        <v>0</v>
      </c>
      <c r="UWQ68" s="3">
        <f t="shared" si="211"/>
        <v>0</v>
      </c>
      <c r="UWR68" s="3">
        <f t="shared" si="211"/>
        <v>0</v>
      </c>
      <c r="UWS68" s="3">
        <f t="shared" si="211"/>
        <v>0</v>
      </c>
      <c r="UWT68" s="3">
        <f t="shared" si="211"/>
        <v>0</v>
      </c>
      <c r="UWU68" s="3">
        <f t="shared" si="211"/>
        <v>0</v>
      </c>
      <c r="UWV68" s="3">
        <f t="shared" si="211"/>
        <v>0</v>
      </c>
      <c r="UWW68" s="3">
        <f t="shared" si="211"/>
        <v>0</v>
      </c>
      <c r="UWX68" s="3">
        <f t="shared" si="211"/>
        <v>0</v>
      </c>
      <c r="UWY68" s="3">
        <f t="shared" si="211"/>
        <v>0</v>
      </c>
      <c r="UWZ68" s="3">
        <f t="shared" si="211"/>
        <v>0</v>
      </c>
      <c r="UXA68" s="3">
        <f t="shared" si="211"/>
        <v>0</v>
      </c>
      <c r="UXB68" s="3">
        <f t="shared" si="211"/>
        <v>0</v>
      </c>
      <c r="UXC68" s="3">
        <f t="shared" si="211"/>
        <v>0</v>
      </c>
      <c r="UXD68" s="3">
        <f t="shared" si="211"/>
        <v>0</v>
      </c>
      <c r="UXE68" s="3">
        <f t="shared" si="211"/>
        <v>0</v>
      </c>
      <c r="UXF68" s="3">
        <f t="shared" si="211"/>
        <v>0</v>
      </c>
      <c r="UXG68" s="3">
        <f t="shared" si="211"/>
        <v>0</v>
      </c>
      <c r="UXH68" s="3">
        <f t="shared" ref="UXH68:UZS68" si="212">SUM(UXH60:UXH66)</f>
        <v>0</v>
      </c>
      <c r="UXI68" s="3">
        <f t="shared" si="212"/>
        <v>0</v>
      </c>
      <c r="UXJ68" s="3">
        <f t="shared" si="212"/>
        <v>0</v>
      </c>
      <c r="UXK68" s="3">
        <f t="shared" si="212"/>
        <v>0</v>
      </c>
      <c r="UXL68" s="3">
        <f t="shared" si="212"/>
        <v>0</v>
      </c>
      <c r="UXM68" s="3">
        <f t="shared" si="212"/>
        <v>0</v>
      </c>
      <c r="UXN68" s="3">
        <f t="shared" si="212"/>
        <v>0</v>
      </c>
      <c r="UXO68" s="3">
        <f t="shared" si="212"/>
        <v>0</v>
      </c>
      <c r="UXP68" s="3">
        <f t="shared" si="212"/>
        <v>0</v>
      </c>
      <c r="UXQ68" s="3">
        <f t="shared" si="212"/>
        <v>0</v>
      </c>
      <c r="UXR68" s="3">
        <f t="shared" si="212"/>
        <v>0</v>
      </c>
      <c r="UXS68" s="3">
        <f t="shared" si="212"/>
        <v>0</v>
      </c>
      <c r="UXT68" s="3">
        <f t="shared" si="212"/>
        <v>0</v>
      </c>
      <c r="UXU68" s="3">
        <f t="shared" si="212"/>
        <v>0</v>
      </c>
      <c r="UXV68" s="3">
        <f t="shared" si="212"/>
        <v>0</v>
      </c>
      <c r="UXW68" s="3">
        <f t="shared" si="212"/>
        <v>0</v>
      </c>
      <c r="UXX68" s="3">
        <f t="shared" si="212"/>
        <v>0</v>
      </c>
      <c r="UXY68" s="3">
        <f t="shared" si="212"/>
        <v>0</v>
      </c>
      <c r="UXZ68" s="3">
        <f t="shared" si="212"/>
        <v>0</v>
      </c>
      <c r="UYA68" s="3">
        <f t="shared" si="212"/>
        <v>0</v>
      </c>
      <c r="UYB68" s="3">
        <f t="shared" si="212"/>
        <v>0</v>
      </c>
      <c r="UYC68" s="3">
        <f t="shared" si="212"/>
        <v>0</v>
      </c>
      <c r="UYD68" s="3">
        <f t="shared" si="212"/>
        <v>0</v>
      </c>
      <c r="UYE68" s="3">
        <f t="shared" si="212"/>
        <v>0</v>
      </c>
      <c r="UYF68" s="3">
        <f t="shared" si="212"/>
        <v>0</v>
      </c>
      <c r="UYG68" s="3">
        <f t="shared" si="212"/>
        <v>0</v>
      </c>
      <c r="UYH68" s="3">
        <f t="shared" si="212"/>
        <v>0</v>
      </c>
      <c r="UYI68" s="3">
        <f t="shared" si="212"/>
        <v>0</v>
      </c>
      <c r="UYJ68" s="3">
        <f t="shared" si="212"/>
        <v>0</v>
      </c>
      <c r="UYK68" s="3">
        <f t="shared" si="212"/>
        <v>0</v>
      </c>
      <c r="UYL68" s="3">
        <f t="shared" si="212"/>
        <v>0</v>
      </c>
      <c r="UYM68" s="3">
        <f t="shared" si="212"/>
        <v>0</v>
      </c>
      <c r="UYN68" s="3">
        <f t="shared" si="212"/>
        <v>0</v>
      </c>
      <c r="UYO68" s="3">
        <f t="shared" si="212"/>
        <v>0</v>
      </c>
      <c r="UYP68" s="3">
        <f t="shared" si="212"/>
        <v>0</v>
      </c>
      <c r="UYQ68" s="3">
        <f t="shared" si="212"/>
        <v>0</v>
      </c>
      <c r="UYR68" s="3">
        <f t="shared" si="212"/>
        <v>0</v>
      </c>
      <c r="UYS68" s="3">
        <f t="shared" si="212"/>
        <v>0</v>
      </c>
      <c r="UYT68" s="3">
        <f t="shared" si="212"/>
        <v>0</v>
      </c>
      <c r="UYU68" s="3">
        <f t="shared" si="212"/>
        <v>0</v>
      </c>
      <c r="UYV68" s="3">
        <f t="shared" si="212"/>
        <v>0</v>
      </c>
      <c r="UYW68" s="3">
        <f t="shared" si="212"/>
        <v>0</v>
      </c>
      <c r="UYX68" s="3">
        <f t="shared" si="212"/>
        <v>0</v>
      </c>
      <c r="UYY68" s="3">
        <f t="shared" si="212"/>
        <v>0</v>
      </c>
      <c r="UYZ68" s="3">
        <f t="shared" si="212"/>
        <v>0</v>
      </c>
      <c r="UZA68" s="3">
        <f t="shared" si="212"/>
        <v>0</v>
      </c>
      <c r="UZB68" s="3">
        <f t="shared" si="212"/>
        <v>0</v>
      </c>
      <c r="UZC68" s="3">
        <f t="shared" si="212"/>
        <v>0</v>
      </c>
      <c r="UZD68" s="3">
        <f t="shared" si="212"/>
        <v>0</v>
      </c>
      <c r="UZE68" s="3">
        <f t="shared" si="212"/>
        <v>0</v>
      </c>
      <c r="UZF68" s="3">
        <f t="shared" si="212"/>
        <v>0</v>
      </c>
      <c r="UZG68" s="3">
        <f t="shared" si="212"/>
        <v>0</v>
      </c>
      <c r="UZH68" s="3">
        <f t="shared" si="212"/>
        <v>0</v>
      </c>
      <c r="UZI68" s="3">
        <f t="shared" si="212"/>
        <v>0</v>
      </c>
      <c r="UZJ68" s="3">
        <f t="shared" si="212"/>
        <v>0</v>
      </c>
      <c r="UZK68" s="3">
        <f t="shared" si="212"/>
        <v>0</v>
      </c>
      <c r="UZL68" s="3">
        <f t="shared" si="212"/>
        <v>0</v>
      </c>
      <c r="UZM68" s="3">
        <f t="shared" si="212"/>
        <v>0</v>
      </c>
      <c r="UZN68" s="3">
        <f t="shared" si="212"/>
        <v>0</v>
      </c>
      <c r="UZO68" s="3">
        <f t="shared" si="212"/>
        <v>0</v>
      </c>
      <c r="UZP68" s="3">
        <f t="shared" si="212"/>
        <v>0</v>
      </c>
      <c r="UZQ68" s="3">
        <f t="shared" si="212"/>
        <v>0</v>
      </c>
      <c r="UZR68" s="3">
        <f t="shared" si="212"/>
        <v>0</v>
      </c>
      <c r="UZS68" s="3">
        <f t="shared" si="212"/>
        <v>0</v>
      </c>
      <c r="UZT68" s="3">
        <f t="shared" ref="UZT68:VCE68" si="213">SUM(UZT60:UZT66)</f>
        <v>0</v>
      </c>
      <c r="UZU68" s="3">
        <f t="shared" si="213"/>
        <v>0</v>
      </c>
      <c r="UZV68" s="3">
        <f t="shared" si="213"/>
        <v>0</v>
      </c>
      <c r="UZW68" s="3">
        <f t="shared" si="213"/>
        <v>0</v>
      </c>
      <c r="UZX68" s="3">
        <f t="shared" si="213"/>
        <v>0</v>
      </c>
      <c r="UZY68" s="3">
        <f t="shared" si="213"/>
        <v>0</v>
      </c>
      <c r="UZZ68" s="3">
        <f t="shared" si="213"/>
        <v>0</v>
      </c>
      <c r="VAA68" s="3">
        <f t="shared" si="213"/>
        <v>0</v>
      </c>
      <c r="VAB68" s="3">
        <f t="shared" si="213"/>
        <v>0</v>
      </c>
      <c r="VAC68" s="3">
        <f t="shared" si="213"/>
        <v>0</v>
      </c>
      <c r="VAD68" s="3">
        <f t="shared" si="213"/>
        <v>0</v>
      </c>
      <c r="VAE68" s="3">
        <f t="shared" si="213"/>
        <v>0</v>
      </c>
      <c r="VAF68" s="3">
        <f t="shared" si="213"/>
        <v>0</v>
      </c>
      <c r="VAG68" s="3">
        <f t="shared" si="213"/>
        <v>0</v>
      </c>
      <c r="VAH68" s="3">
        <f t="shared" si="213"/>
        <v>0</v>
      </c>
      <c r="VAI68" s="3">
        <f t="shared" si="213"/>
        <v>0</v>
      </c>
      <c r="VAJ68" s="3">
        <f t="shared" si="213"/>
        <v>0</v>
      </c>
      <c r="VAK68" s="3">
        <f t="shared" si="213"/>
        <v>0</v>
      </c>
      <c r="VAL68" s="3">
        <f t="shared" si="213"/>
        <v>0</v>
      </c>
      <c r="VAM68" s="3">
        <f t="shared" si="213"/>
        <v>0</v>
      </c>
      <c r="VAN68" s="3">
        <f t="shared" si="213"/>
        <v>0</v>
      </c>
      <c r="VAO68" s="3">
        <f t="shared" si="213"/>
        <v>0</v>
      </c>
      <c r="VAP68" s="3">
        <f t="shared" si="213"/>
        <v>0</v>
      </c>
      <c r="VAQ68" s="3">
        <f t="shared" si="213"/>
        <v>0</v>
      </c>
      <c r="VAR68" s="3">
        <f t="shared" si="213"/>
        <v>0</v>
      </c>
      <c r="VAS68" s="3">
        <f t="shared" si="213"/>
        <v>0</v>
      </c>
      <c r="VAT68" s="3">
        <f t="shared" si="213"/>
        <v>0</v>
      </c>
      <c r="VAU68" s="3">
        <f t="shared" si="213"/>
        <v>0</v>
      </c>
      <c r="VAV68" s="3">
        <f t="shared" si="213"/>
        <v>0</v>
      </c>
      <c r="VAW68" s="3">
        <f t="shared" si="213"/>
        <v>0</v>
      </c>
      <c r="VAX68" s="3">
        <f t="shared" si="213"/>
        <v>0</v>
      </c>
      <c r="VAY68" s="3">
        <f t="shared" si="213"/>
        <v>0</v>
      </c>
      <c r="VAZ68" s="3">
        <f t="shared" si="213"/>
        <v>0</v>
      </c>
      <c r="VBA68" s="3">
        <f t="shared" si="213"/>
        <v>0</v>
      </c>
      <c r="VBB68" s="3">
        <f t="shared" si="213"/>
        <v>0</v>
      </c>
      <c r="VBC68" s="3">
        <f t="shared" si="213"/>
        <v>0</v>
      </c>
      <c r="VBD68" s="3">
        <f t="shared" si="213"/>
        <v>0</v>
      </c>
      <c r="VBE68" s="3">
        <f t="shared" si="213"/>
        <v>0</v>
      </c>
      <c r="VBF68" s="3">
        <f t="shared" si="213"/>
        <v>0</v>
      </c>
      <c r="VBG68" s="3">
        <f t="shared" si="213"/>
        <v>0</v>
      </c>
      <c r="VBH68" s="3">
        <f t="shared" si="213"/>
        <v>0</v>
      </c>
      <c r="VBI68" s="3">
        <f t="shared" si="213"/>
        <v>0</v>
      </c>
      <c r="VBJ68" s="3">
        <f t="shared" si="213"/>
        <v>0</v>
      </c>
      <c r="VBK68" s="3">
        <f t="shared" si="213"/>
        <v>0</v>
      </c>
      <c r="VBL68" s="3">
        <f t="shared" si="213"/>
        <v>0</v>
      </c>
      <c r="VBM68" s="3">
        <f t="shared" si="213"/>
        <v>0</v>
      </c>
      <c r="VBN68" s="3">
        <f t="shared" si="213"/>
        <v>0</v>
      </c>
      <c r="VBO68" s="3">
        <f t="shared" si="213"/>
        <v>0</v>
      </c>
      <c r="VBP68" s="3">
        <f t="shared" si="213"/>
        <v>0</v>
      </c>
      <c r="VBQ68" s="3">
        <f t="shared" si="213"/>
        <v>0</v>
      </c>
      <c r="VBR68" s="3">
        <f t="shared" si="213"/>
        <v>0</v>
      </c>
      <c r="VBS68" s="3">
        <f t="shared" si="213"/>
        <v>0</v>
      </c>
      <c r="VBT68" s="3">
        <f t="shared" si="213"/>
        <v>0</v>
      </c>
      <c r="VBU68" s="3">
        <f t="shared" si="213"/>
        <v>0</v>
      </c>
      <c r="VBV68" s="3">
        <f t="shared" si="213"/>
        <v>0</v>
      </c>
      <c r="VBW68" s="3">
        <f t="shared" si="213"/>
        <v>0</v>
      </c>
      <c r="VBX68" s="3">
        <f t="shared" si="213"/>
        <v>0</v>
      </c>
      <c r="VBY68" s="3">
        <f t="shared" si="213"/>
        <v>0</v>
      </c>
      <c r="VBZ68" s="3">
        <f t="shared" si="213"/>
        <v>0</v>
      </c>
      <c r="VCA68" s="3">
        <f t="shared" si="213"/>
        <v>0</v>
      </c>
      <c r="VCB68" s="3">
        <f t="shared" si="213"/>
        <v>0</v>
      </c>
      <c r="VCC68" s="3">
        <f t="shared" si="213"/>
        <v>0</v>
      </c>
      <c r="VCD68" s="3">
        <f t="shared" si="213"/>
        <v>0</v>
      </c>
      <c r="VCE68" s="3">
        <f t="shared" si="213"/>
        <v>0</v>
      </c>
      <c r="VCF68" s="3">
        <f t="shared" ref="VCF68:VEQ68" si="214">SUM(VCF60:VCF66)</f>
        <v>0</v>
      </c>
      <c r="VCG68" s="3">
        <f t="shared" si="214"/>
        <v>0</v>
      </c>
      <c r="VCH68" s="3">
        <f t="shared" si="214"/>
        <v>0</v>
      </c>
      <c r="VCI68" s="3">
        <f t="shared" si="214"/>
        <v>0</v>
      </c>
      <c r="VCJ68" s="3">
        <f t="shared" si="214"/>
        <v>0</v>
      </c>
      <c r="VCK68" s="3">
        <f t="shared" si="214"/>
        <v>0</v>
      </c>
      <c r="VCL68" s="3">
        <f t="shared" si="214"/>
        <v>0</v>
      </c>
      <c r="VCM68" s="3">
        <f t="shared" si="214"/>
        <v>0</v>
      </c>
      <c r="VCN68" s="3">
        <f t="shared" si="214"/>
        <v>0</v>
      </c>
      <c r="VCO68" s="3">
        <f t="shared" si="214"/>
        <v>0</v>
      </c>
      <c r="VCP68" s="3">
        <f t="shared" si="214"/>
        <v>0</v>
      </c>
      <c r="VCQ68" s="3">
        <f t="shared" si="214"/>
        <v>0</v>
      </c>
      <c r="VCR68" s="3">
        <f t="shared" si="214"/>
        <v>0</v>
      </c>
      <c r="VCS68" s="3">
        <f t="shared" si="214"/>
        <v>0</v>
      </c>
      <c r="VCT68" s="3">
        <f t="shared" si="214"/>
        <v>0</v>
      </c>
      <c r="VCU68" s="3">
        <f t="shared" si="214"/>
        <v>0</v>
      </c>
      <c r="VCV68" s="3">
        <f t="shared" si="214"/>
        <v>0</v>
      </c>
      <c r="VCW68" s="3">
        <f t="shared" si="214"/>
        <v>0</v>
      </c>
      <c r="VCX68" s="3">
        <f t="shared" si="214"/>
        <v>0</v>
      </c>
      <c r="VCY68" s="3">
        <f t="shared" si="214"/>
        <v>0</v>
      </c>
      <c r="VCZ68" s="3">
        <f t="shared" si="214"/>
        <v>0</v>
      </c>
      <c r="VDA68" s="3">
        <f t="shared" si="214"/>
        <v>0</v>
      </c>
      <c r="VDB68" s="3">
        <f t="shared" si="214"/>
        <v>0</v>
      </c>
      <c r="VDC68" s="3">
        <f t="shared" si="214"/>
        <v>0</v>
      </c>
      <c r="VDD68" s="3">
        <f t="shared" si="214"/>
        <v>0</v>
      </c>
      <c r="VDE68" s="3">
        <f t="shared" si="214"/>
        <v>0</v>
      </c>
      <c r="VDF68" s="3">
        <f t="shared" si="214"/>
        <v>0</v>
      </c>
      <c r="VDG68" s="3">
        <f t="shared" si="214"/>
        <v>0</v>
      </c>
      <c r="VDH68" s="3">
        <f t="shared" si="214"/>
        <v>0</v>
      </c>
      <c r="VDI68" s="3">
        <f t="shared" si="214"/>
        <v>0</v>
      </c>
      <c r="VDJ68" s="3">
        <f t="shared" si="214"/>
        <v>0</v>
      </c>
      <c r="VDK68" s="3">
        <f t="shared" si="214"/>
        <v>0</v>
      </c>
      <c r="VDL68" s="3">
        <f t="shared" si="214"/>
        <v>0</v>
      </c>
      <c r="VDM68" s="3">
        <f t="shared" si="214"/>
        <v>0</v>
      </c>
      <c r="VDN68" s="3">
        <f t="shared" si="214"/>
        <v>0</v>
      </c>
      <c r="VDO68" s="3">
        <f t="shared" si="214"/>
        <v>0</v>
      </c>
      <c r="VDP68" s="3">
        <f t="shared" si="214"/>
        <v>0</v>
      </c>
      <c r="VDQ68" s="3">
        <f t="shared" si="214"/>
        <v>0</v>
      </c>
      <c r="VDR68" s="3">
        <f t="shared" si="214"/>
        <v>0</v>
      </c>
      <c r="VDS68" s="3">
        <f t="shared" si="214"/>
        <v>0</v>
      </c>
      <c r="VDT68" s="3">
        <f t="shared" si="214"/>
        <v>0</v>
      </c>
      <c r="VDU68" s="3">
        <f t="shared" si="214"/>
        <v>0</v>
      </c>
      <c r="VDV68" s="3">
        <f t="shared" si="214"/>
        <v>0</v>
      </c>
      <c r="VDW68" s="3">
        <f t="shared" si="214"/>
        <v>0</v>
      </c>
      <c r="VDX68" s="3">
        <f t="shared" si="214"/>
        <v>0</v>
      </c>
      <c r="VDY68" s="3">
        <f t="shared" si="214"/>
        <v>0</v>
      </c>
      <c r="VDZ68" s="3">
        <f t="shared" si="214"/>
        <v>0</v>
      </c>
      <c r="VEA68" s="3">
        <f t="shared" si="214"/>
        <v>0</v>
      </c>
      <c r="VEB68" s="3">
        <f t="shared" si="214"/>
        <v>0</v>
      </c>
      <c r="VEC68" s="3">
        <f t="shared" si="214"/>
        <v>0</v>
      </c>
      <c r="VED68" s="3">
        <f t="shared" si="214"/>
        <v>0</v>
      </c>
      <c r="VEE68" s="3">
        <f t="shared" si="214"/>
        <v>0</v>
      </c>
      <c r="VEF68" s="3">
        <f t="shared" si="214"/>
        <v>0</v>
      </c>
      <c r="VEG68" s="3">
        <f t="shared" si="214"/>
        <v>0</v>
      </c>
      <c r="VEH68" s="3">
        <f t="shared" si="214"/>
        <v>0</v>
      </c>
      <c r="VEI68" s="3">
        <f t="shared" si="214"/>
        <v>0</v>
      </c>
      <c r="VEJ68" s="3">
        <f t="shared" si="214"/>
        <v>0</v>
      </c>
      <c r="VEK68" s="3">
        <f t="shared" si="214"/>
        <v>0</v>
      </c>
      <c r="VEL68" s="3">
        <f t="shared" si="214"/>
        <v>0</v>
      </c>
      <c r="VEM68" s="3">
        <f t="shared" si="214"/>
        <v>0</v>
      </c>
      <c r="VEN68" s="3">
        <f t="shared" si="214"/>
        <v>0</v>
      </c>
      <c r="VEO68" s="3">
        <f t="shared" si="214"/>
        <v>0</v>
      </c>
      <c r="VEP68" s="3">
        <f t="shared" si="214"/>
        <v>0</v>
      </c>
      <c r="VEQ68" s="3">
        <f t="shared" si="214"/>
        <v>0</v>
      </c>
      <c r="VER68" s="3">
        <f t="shared" ref="VER68:VHC68" si="215">SUM(VER60:VER66)</f>
        <v>0</v>
      </c>
      <c r="VES68" s="3">
        <f t="shared" si="215"/>
        <v>0</v>
      </c>
      <c r="VET68" s="3">
        <f t="shared" si="215"/>
        <v>0</v>
      </c>
      <c r="VEU68" s="3">
        <f t="shared" si="215"/>
        <v>0</v>
      </c>
      <c r="VEV68" s="3">
        <f t="shared" si="215"/>
        <v>0</v>
      </c>
      <c r="VEW68" s="3">
        <f t="shared" si="215"/>
        <v>0</v>
      </c>
      <c r="VEX68" s="3">
        <f t="shared" si="215"/>
        <v>0</v>
      </c>
      <c r="VEY68" s="3">
        <f t="shared" si="215"/>
        <v>0</v>
      </c>
      <c r="VEZ68" s="3">
        <f t="shared" si="215"/>
        <v>0</v>
      </c>
      <c r="VFA68" s="3">
        <f t="shared" si="215"/>
        <v>0</v>
      </c>
      <c r="VFB68" s="3">
        <f t="shared" si="215"/>
        <v>0</v>
      </c>
      <c r="VFC68" s="3">
        <f t="shared" si="215"/>
        <v>0</v>
      </c>
      <c r="VFD68" s="3">
        <f t="shared" si="215"/>
        <v>0</v>
      </c>
      <c r="VFE68" s="3">
        <f t="shared" si="215"/>
        <v>0</v>
      </c>
      <c r="VFF68" s="3">
        <f t="shared" si="215"/>
        <v>0</v>
      </c>
      <c r="VFG68" s="3">
        <f t="shared" si="215"/>
        <v>0</v>
      </c>
      <c r="VFH68" s="3">
        <f t="shared" si="215"/>
        <v>0</v>
      </c>
      <c r="VFI68" s="3">
        <f t="shared" si="215"/>
        <v>0</v>
      </c>
      <c r="VFJ68" s="3">
        <f t="shared" si="215"/>
        <v>0</v>
      </c>
      <c r="VFK68" s="3">
        <f t="shared" si="215"/>
        <v>0</v>
      </c>
      <c r="VFL68" s="3">
        <f t="shared" si="215"/>
        <v>0</v>
      </c>
      <c r="VFM68" s="3">
        <f t="shared" si="215"/>
        <v>0</v>
      </c>
      <c r="VFN68" s="3">
        <f t="shared" si="215"/>
        <v>0</v>
      </c>
      <c r="VFO68" s="3">
        <f t="shared" si="215"/>
        <v>0</v>
      </c>
      <c r="VFP68" s="3">
        <f t="shared" si="215"/>
        <v>0</v>
      </c>
      <c r="VFQ68" s="3">
        <f t="shared" si="215"/>
        <v>0</v>
      </c>
      <c r="VFR68" s="3">
        <f t="shared" si="215"/>
        <v>0</v>
      </c>
      <c r="VFS68" s="3">
        <f t="shared" si="215"/>
        <v>0</v>
      </c>
      <c r="VFT68" s="3">
        <f t="shared" si="215"/>
        <v>0</v>
      </c>
      <c r="VFU68" s="3">
        <f t="shared" si="215"/>
        <v>0</v>
      </c>
      <c r="VFV68" s="3">
        <f t="shared" si="215"/>
        <v>0</v>
      </c>
      <c r="VFW68" s="3">
        <f t="shared" si="215"/>
        <v>0</v>
      </c>
      <c r="VFX68" s="3">
        <f t="shared" si="215"/>
        <v>0</v>
      </c>
      <c r="VFY68" s="3">
        <f t="shared" si="215"/>
        <v>0</v>
      </c>
      <c r="VFZ68" s="3">
        <f t="shared" si="215"/>
        <v>0</v>
      </c>
      <c r="VGA68" s="3">
        <f t="shared" si="215"/>
        <v>0</v>
      </c>
      <c r="VGB68" s="3">
        <f t="shared" si="215"/>
        <v>0</v>
      </c>
      <c r="VGC68" s="3">
        <f t="shared" si="215"/>
        <v>0</v>
      </c>
      <c r="VGD68" s="3">
        <f t="shared" si="215"/>
        <v>0</v>
      </c>
      <c r="VGE68" s="3">
        <f t="shared" si="215"/>
        <v>0</v>
      </c>
      <c r="VGF68" s="3">
        <f t="shared" si="215"/>
        <v>0</v>
      </c>
      <c r="VGG68" s="3">
        <f t="shared" si="215"/>
        <v>0</v>
      </c>
      <c r="VGH68" s="3">
        <f t="shared" si="215"/>
        <v>0</v>
      </c>
      <c r="VGI68" s="3">
        <f t="shared" si="215"/>
        <v>0</v>
      </c>
      <c r="VGJ68" s="3">
        <f t="shared" si="215"/>
        <v>0</v>
      </c>
      <c r="VGK68" s="3">
        <f t="shared" si="215"/>
        <v>0</v>
      </c>
      <c r="VGL68" s="3">
        <f t="shared" si="215"/>
        <v>0</v>
      </c>
      <c r="VGM68" s="3">
        <f t="shared" si="215"/>
        <v>0</v>
      </c>
      <c r="VGN68" s="3">
        <f t="shared" si="215"/>
        <v>0</v>
      </c>
      <c r="VGO68" s="3">
        <f t="shared" si="215"/>
        <v>0</v>
      </c>
      <c r="VGP68" s="3">
        <f t="shared" si="215"/>
        <v>0</v>
      </c>
      <c r="VGQ68" s="3">
        <f t="shared" si="215"/>
        <v>0</v>
      </c>
      <c r="VGR68" s="3">
        <f t="shared" si="215"/>
        <v>0</v>
      </c>
      <c r="VGS68" s="3">
        <f t="shared" si="215"/>
        <v>0</v>
      </c>
      <c r="VGT68" s="3">
        <f t="shared" si="215"/>
        <v>0</v>
      </c>
      <c r="VGU68" s="3">
        <f t="shared" si="215"/>
        <v>0</v>
      </c>
      <c r="VGV68" s="3">
        <f t="shared" si="215"/>
        <v>0</v>
      </c>
      <c r="VGW68" s="3">
        <f t="shared" si="215"/>
        <v>0</v>
      </c>
      <c r="VGX68" s="3">
        <f t="shared" si="215"/>
        <v>0</v>
      </c>
      <c r="VGY68" s="3">
        <f t="shared" si="215"/>
        <v>0</v>
      </c>
      <c r="VGZ68" s="3">
        <f t="shared" si="215"/>
        <v>0</v>
      </c>
      <c r="VHA68" s="3">
        <f t="shared" si="215"/>
        <v>0</v>
      </c>
      <c r="VHB68" s="3">
        <f t="shared" si="215"/>
        <v>0</v>
      </c>
      <c r="VHC68" s="3">
        <f t="shared" si="215"/>
        <v>0</v>
      </c>
      <c r="VHD68" s="3">
        <f t="shared" ref="VHD68:VJO68" si="216">SUM(VHD60:VHD66)</f>
        <v>0</v>
      </c>
      <c r="VHE68" s="3">
        <f t="shared" si="216"/>
        <v>0</v>
      </c>
      <c r="VHF68" s="3">
        <f t="shared" si="216"/>
        <v>0</v>
      </c>
      <c r="VHG68" s="3">
        <f t="shared" si="216"/>
        <v>0</v>
      </c>
      <c r="VHH68" s="3">
        <f t="shared" si="216"/>
        <v>0</v>
      </c>
      <c r="VHI68" s="3">
        <f t="shared" si="216"/>
        <v>0</v>
      </c>
      <c r="VHJ68" s="3">
        <f t="shared" si="216"/>
        <v>0</v>
      </c>
      <c r="VHK68" s="3">
        <f t="shared" si="216"/>
        <v>0</v>
      </c>
      <c r="VHL68" s="3">
        <f t="shared" si="216"/>
        <v>0</v>
      </c>
      <c r="VHM68" s="3">
        <f t="shared" si="216"/>
        <v>0</v>
      </c>
      <c r="VHN68" s="3">
        <f t="shared" si="216"/>
        <v>0</v>
      </c>
      <c r="VHO68" s="3">
        <f t="shared" si="216"/>
        <v>0</v>
      </c>
      <c r="VHP68" s="3">
        <f t="shared" si="216"/>
        <v>0</v>
      </c>
      <c r="VHQ68" s="3">
        <f t="shared" si="216"/>
        <v>0</v>
      </c>
      <c r="VHR68" s="3">
        <f t="shared" si="216"/>
        <v>0</v>
      </c>
      <c r="VHS68" s="3">
        <f t="shared" si="216"/>
        <v>0</v>
      </c>
      <c r="VHT68" s="3">
        <f t="shared" si="216"/>
        <v>0</v>
      </c>
      <c r="VHU68" s="3">
        <f t="shared" si="216"/>
        <v>0</v>
      </c>
      <c r="VHV68" s="3">
        <f t="shared" si="216"/>
        <v>0</v>
      </c>
      <c r="VHW68" s="3">
        <f t="shared" si="216"/>
        <v>0</v>
      </c>
      <c r="VHX68" s="3">
        <f t="shared" si="216"/>
        <v>0</v>
      </c>
      <c r="VHY68" s="3">
        <f t="shared" si="216"/>
        <v>0</v>
      </c>
      <c r="VHZ68" s="3">
        <f t="shared" si="216"/>
        <v>0</v>
      </c>
      <c r="VIA68" s="3">
        <f t="shared" si="216"/>
        <v>0</v>
      </c>
      <c r="VIB68" s="3">
        <f t="shared" si="216"/>
        <v>0</v>
      </c>
      <c r="VIC68" s="3">
        <f t="shared" si="216"/>
        <v>0</v>
      </c>
      <c r="VID68" s="3">
        <f t="shared" si="216"/>
        <v>0</v>
      </c>
      <c r="VIE68" s="3">
        <f t="shared" si="216"/>
        <v>0</v>
      </c>
      <c r="VIF68" s="3">
        <f t="shared" si="216"/>
        <v>0</v>
      </c>
      <c r="VIG68" s="3">
        <f t="shared" si="216"/>
        <v>0</v>
      </c>
      <c r="VIH68" s="3">
        <f t="shared" si="216"/>
        <v>0</v>
      </c>
      <c r="VII68" s="3">
        <f t="shared" si="216"/>
        <v>0</v>
      </c>
      <c r="VIJ68" s="3">
        <f t="shared" si="216"/>
        <v>0</v>
      </c>
      <c r="VIK68" s="3">
        <f t="shared" si="216"/>
        <v>0</v>
      </c>
      <c r="VIL68" s="3">
        <f t="shared" si="216"/>
        <v>0</v>
      </c>
      <c r="VIM68" s="3">
        <f t="shared" si="216"/>
        <v>0</v>
      </c>
      <c r="VIN68" s="3">
        <f t="shared" si="216"/>
        <v>0</v>
      </c>
      <c r="VIO68" s="3">
        <f t="shared" si="216"/>
        <v>0</v>
      </c>
      <c r="VIP68" s="3">
        <f t="shared" si="216"/>
        <v>0</v>
      </c>
      <c r="VIQ68" s="3">
        <f t="shared" si="216"/>
        <v>0</v>
      </c>
      <c r="VIR68" s="3">
        <f t="shared" si="216"/>
        <v>0</v>
      </c>
      <c r="VIS68" s="3">
        <f t="shared" si="216"/>
        <v>0</v>
      </c>
      <c r="VIT68" s="3">
        <f t="shared" si="216"/>
        <v>0</v>
      </c>
      <c r="VIU68" s="3">
        <f t="shared" si="216"/>
        <v>0</v>
      </c>
      <c r="VIV68" s="3">
        <f t="shared" si="216"/>
        <v>0</v>
      </c>
      <c r="VIW68" s="3">
        <f t="shared" si="216"/>
        <v>0</v>
      </c>
      <c r="VIX68" s="3">
        <f t="shared" si="216"/>
        <v>0</v>
      </c>
      <c r="VIY68" s="3">
        <f t="shared" si="216"/>
        <v>0</v>
      </c>
      <c r="VIZ68" s="3">
        <f t="shared" si="216"/>
        <v>0</v>
      </c>
      <c r="VJA68" s="3">
        <f t="shared" si="216"/>
        <v>0</v>
      </c>
      <c r="VJB68" s="3">
        <f t="shared" si="216"/>
        <v>0</v>
      </c>
      <c r="VJC68" s="3">
        <f t="shared" si="216"/>
        <v>0</v>
      </c>
      <c r="VJD68" s="3">
        <f t="shared" si="216"/>
        <v>0</v>
      </c>
      <c r="VJE68" s="3">
        <f t="shared" si="216"/>
        <v>0</v>
      </c>
      <c r="VJF68" s="3">
        <f t="shared" si="216"/>
        <v>0</v>
      </c>
      <c r="VJG68" s="3">
        <f t="shared" si="216"/>
        <v>0</v>
      </c>
      <c r="VJH68" s="3">
        <f t="shared" si="216"/>
        <v>0</v>
      </c>
      <c r="VJI68" s="3">
        <f t="shared" si="216"/>
        <v>0</v>
      </c>
      <c r="VJJ68" s="3">
        <f t="shared" si="216"/>
        <v>0</v>
      </c>
      <c r="VJK68" s="3">
        <f t="shared" si="216"/>
        <v>0</v>
      </c>
      <c r="VJL68" s="3">
        <f t="shared" si="216"/>
        <v>0</v>
      </c>
      <c r="VJM68" s="3">
        <f t="shared" si="216"/>
        <v>0</v>
      </c>
      <c r="VJN68" s="3">
        <f t="shared" si="216"/>
        <v>0</v>
      </c>
      <c r="VJO68" s="3">
        <f t="shared" si="216"/>
        <v>0</v>
      </c>
      <c r="VJP68" s="3">
        <f t="shared" ref="VJP68:VMA68" si="217">SUM(VJP60:VJP66)</f>
        <v>0</v>
      </c>
      <c r="VJQ68" s="3">
        <f t="shared" si="217"/>
        <v>0</v>
      </c>
      <c r="VJR68" s="3">
        <f t="shared" si="217"/>
        <v>0</v>
      </c>
      <c r="VJS68" s="3">
        <f t="shared" si="217"/>
        <v>0</v>
      </c>
      <c r="VJT68" s="3">
        <f t="shared" si="217"/>
        <v>0</v>
      </c>
      <c r="VJU68" s="3">
        <f t="shared" si="217"/>
        <v>0</v>
      </c>
      <c r="VJV68" s="3">
        <f t="shared" si="217"/>
        <v>0</v>
      </c>
      <c r="VJW68" s="3">
        <f t="shared" si="217"/>
        <v>0</v>
      </c>
      <c r="VJX68" s="3">
        <f t="shared" si="217"/>
        <v>0</v>
      </c>
      <c r="VJY68" s="3">
        <f t="shared" si="217"/>
        <v>0</v>
      </c>
      <c r="VJZ68" s="3">
        <f t="shared" si="217"/>
        <v>0</v>
      </c>
      <c r="VKA68" s="3">
        <f t="shared" si="217"/>
        <v>0</v>
      </c>
      <c r="VKB68" s="3">
        <f t="shared" si="217"/>
        <v>0</v>
      </c>
      <c r="VKC68" s="3">
        <f t="shared" si="217"/>
        <v>0</v>
      </c>
      <c r="VKD68" s="3">
        <f t="shared" si="217"/>
        <v>0</v>
      </c>
      <c r="VKE68" s="3">
        <f t="shared" si="217"/>
        <v>0</v>
      </c>
      <c r="VKF68" s="3">
        <f t="shared" si="217"/>
        <v>0</v>
      </c>
      <c r="VKG68" s="3">
        <f t="shared" si="217"/>
        <v>0</v>
      </c>
      <c r="VKH68" s="3">
        <f t="shared" si="217"/>
        <v>0</v>
      </c>
      <c r="VKI68" s="3">
        <f t="shared" si="217"/>
        <v>0</v>
      </c>
      <c r="VKJ68" s="3">
        <f t="shared" si="217"/>
        <v>0</v>
      </c>
      <c r="VKK68" s="3">
        <f t="shared" si="217"/>
        <v>0</v>
      </c>
      <c r="VKL68" s="3">
        <f t="shared" si="217"/>
        <v>0</v>
      </c>
      <c r="VKM68" s="3">
        <f t="shared" si="217"/>
        <v>0</v>
      </c>
      <c r="VKN68" s="3">
        <f t="shared" si="217"/>
        <v>0</v>
      </c>
      <c r="VKO68" s="3">
        <f t="shared" si="217"/>
        <v>0</v>
      </c>
      <c r="VKP68" s="3">
        <f t="shared" si="217"/>
        <v>0</v>
      </c>
      <c r="VKQ68" s="3">
        <f t="shared" si="217"/>
        <v>0</v>
      </c>
      <c r="VKR68" s="3">
        <f t="shared" si="217"/>
        <v>0</v>
      </c>
      <c r="VKS68" s="3">
        <f t="shared" si="217"/>
        <v>0</v>
      </c>
      <c r="VKT68" s="3">
        <f t="shared" si="217"/>
        <v>0</v>
      </c>
      <c r="VKU68" s="3">
        <f t="shared" si="217"/>
        <v>0</v>
      </c>
      <c r="VKV68" s="3">
        <f t="shared" si="217"/>
        <v>0</v>
      </c>
      <c r="VKW68" s="3">
        <f t="shared" si="217"/>
        <v>0</v>
      </c>
      <c r="VKX68" s="3">
        <f t="shared" si="217"/>
        <v>0</v>
      </c>
      <c r="VKY68" s="3">
        <f t="shared" si="217"/>
        <v>0</v>
      </c>
      <c r="VKZ68" s="3">
        <f t="shared" si="217"/>
        <v>0</v>
      </c>
      <c r="VLA68" s="3">
        <f t="shared" si="217"/>
        <v>0</v>
      </c>
      <c r="VLB68" s="3">
        <f t="shared" si="217"/>
        <v>0</v>
      </c>
      <c r="VLC68" s="3">
        <f t="shared" si="217"/>
        <v>0</v>
      </c>
      <c r="VLD68" s="3">
        <f t="shared" si="217"/>
        <v>0</v>
      </c>
      <c r="VLE68" s="3">
        <f t="shared" si="217"/>
        <v>0</v>
      </c>
      <c r="VLF68" s="3">
        <f t="shared" si="217"/>
        <v>0</v>
      </c>
      <c r="VLG68" s="3">
        <f t="shared" si="217"/>
        <v>0</v>
      </c>
      <c r="VLH68" s="3">
        <f t="shared" si="217"/>
        <v>0</v>
      </c>
      <c r="VLI68" s="3">
        <f t="shared" si="217"/>
        <v>0</v>
      </c>
      <c r="VLJ68" s="3">
        <f t="shared" si="217"/>
        <v>0</v>
      </c>
      <c r="VLK68" s="3">
        <f t="shared" si="217"/>
        <v>0</v>
      </c>
      <c r="VLL68" s="3">
        <f t="shared" si="217"/>
        <v>0</v>
      </c>
      <c r="VLM68" s="3">
        <f t="shared" si="217"/>
        <v>0</v>
      </c>
      <c r="VLN68" s="3">
        <f t="shared" si="217"/>
        <v>0</v>
      </c>
      <c r="VLO68" s="3">
        <f t="shared" si="217"/>
        <v>0</v>
      </c>
      <c r="VLP68" s="3">
        <f t="shared" si="217"/>
        <v>0</v>
      </c>
      <c r="VLQ68" s="3">
        <f t="shared" si="217"/>
        <v>0</v>
      </c>
      <c r="VLR68" s="3">
        <f t="shared" si="217"/>
        <v>0</v>
      </c>
      <c r="VLS68" s="3">
        <f t="shared" si="217"/>
        <v>0</v>
      </c>
      <c r="VLT68" s="3">
        <f t="shared" si="217"/>
        <v>0</v>
      </c>
      <c r="VLU68" s="3">
        <f t="shared" si="217"/>
        <v>0</v>
      </c>
      <c r="VLV68" s="3">
        <f t="shared" si="217"/>
        <v>0</v>
      </c>
      <c r="VLW68" s="3">
        <f t="shared" si="217"/>
        <v>0</v>
      </c>
      <c r="VLX68" s="3">
        <f t="shared" si="217"/>
        <v>0</v>
      </c>
      <c r="VLY68" s="3">
        <f t="shared" si="217"/>
        <v>0</v>
      </c>
      <c r="VLZ68" s="3">
        <f t="shared" si="217"/>
        <v>0</v>
      </c>
      <c r="VMA68" s="3">
        <f t="shared" si="217"/>
        <v>0</v>
      </c>
      <c r="VMB68" s="3">
        <f t="shared" ref="VMB68:VOM68" si="218">SUM(VMB60:VMB66)</f>
        <v>0</v>
      </c>
      <c r="VMC68" s="3">
        <f t="shared" si="218"/>
        <v>0</v>
      </c>
      <c r="VMD68" s="3">
        <f t="shared" si="218"/>
        <v>0</v>
      </c>
      <c r="VME68" s="3">
        <f t="shared" si="218"/>
        <v>0</v>
      </c>
      <c r="VMF68" s="3">
        <f t="shared" si="218"/>
        <v>0</v>
      </c>
      <c r="VMG68" s="3">
        <f t="shared" si="218"/>
        <v>0</v>
      </c>
      <c r="VMH68" s="3">
        <f t="shared" si="218"/>
        <v>0</v>
      </c>
      <c r="VMI68" s="3">
        <f t="shared" si="218"/>
        <v>0</v>
      </c>
      <c r="VMJ68" s="3">
        <f t="shared" si="218"/>
        <v>0</v>
      </c>
      <c r="VMK68" s="3">
        <f t="shared" si="218"/>
        <v>0</v>
      </c>
      <c r="VML68" s="3">
        <f t="shared" si="218"/>
        <v>0</v>
      </c>
      <c r="VMM68" s="3">
        <f t="shared" si="218"/>
        <v>0</v>
      </c>
      <c r="VMN68" s="3">
        <f t="shared" si="218"/>
        <v>0</v>
      </c>
      <c r="VMO68" s="3">
        <f t="shared" si="218"/>
        <v>0</v>
      </c>
      <c r="VMP68" s="3">
        <f t="shared" si="218"/>
        <v>0</v>
      </c>
      <c r="VMQ68" s="3">
        <f t="shared" si="218"/>
        <v>0</v>
      </c>
      <c r="VMR68" s="3">
        <f t="shared" si="218"/>
        <v>0</v>
      </c>
      <c r="VMS68" s="3">
        <f t="shared" si="218"/>
        <v>0</v>
      </c>
      <c r="VMT68" s="3">
        <f t="shared" si="218"/>
        <v>0</v>
      </c>
      <c r="VMU68" s="3">
        <f t="shared" si="218"/>
        <v>0</v>
      </c>
      <c r="VMV68" s="3">
        <f t="shared" si="218"/>
        <v>0</v>
      </c>
      <c r="VMW68" s="3">
        <f t="shared" si="218"/>
        <v>0</v>
      </c>
      <c r="VMX68" s="3">
        <f t="shared" si="218"/>
        <v>0</v>
      </c>
      <c r="VMY68" s="3">
        <f t="shared" si="218"/>
        <v>0</v>
      </c>
      <c r="VMZ68" s="3">
        <f t="shared" si="218"/>
        <v>0</v>
      </c>
      <c r="VNA68" s="3">
        <f t="shared" si="218"/>
        <v>0</v>
      </c>
      <c r="VNB68" s="3">
        <f t="shared" si="218"/>
        <v>0</v>
      </c>
      <c r="VNC68" s="3">
        <f t="shared" si="218"/>
        <v>0</v>
      </c>
      <c r="VND68" s="3">
        <f t="shared" si="218"/>
        <v>0</v>
      </c>
      <c r="VNE68" s="3">
        <f t="shared" si="218"/>
        <v>0</v>
      </c>
      <c r="VNF68" s="3">
        <f t="shared" si="218"/>
        <v>0</v>
      </c>
      <c r="VNG68" s="3">
        <f t="shared" si="218"/>
        <v>0</v>
      </c>
      <c r="VNH68" s="3">
        <f t="shared" si="218"/>
        <v>0</v>
      </c>
      <c r="VNI68" s="3">
        <f t="shared" si="218"/>
        <v>0</v>
      </c>
      <c r="VNJ68" s="3">
        <f t="shared" si="218"/>
        <v>0</v>
      </c>
      <c r="VNK68" s="3">
        <f t="shared" si="218"/>
        <v>0</v>
      </c>
      <c r="VNL68" s="3">
        <f t="shared" si="218"/>
        <v>0</v>
      </c>
      <c r="VNM68" s="3">
        <f t="shared" si="218"/>
        <v>0</v>
      </c>
      <c r="VNN68" s="3">
        <f t="shared" si="218"/>
        <v>0</v>
      </c>
      <c r="VNO68" s="3">
        <f t="shared" si="218"/>
        <v>0</v>
      </c>
      <c r="VNP68" s="3">
        <f t="shared" si="218"/>
        <v>0</v>
      </c>
      <c r="VNQ68" s="3">
        <f t="shared" si="218"/>
        <v>0</v>
      </c>
      <c r="VNR68" s="3">
        <f t="shared" si="218"/>
        <v>0</v>
      </c>
      <c r="VNS68" s="3">
        <f t="shared" si="218"/>
        <v>0</v>
      </c>
      <c r="VNT68" s="3">
        <f t="shared" si="218"/>
        <v>0</v>
      </c>
      <c r="VNU68" s="3">
        <f t="shared" si="218"/>
        <v>0</v>
      </c>
      <c r="VNV68" s="3">
        <f t="shared" si="218"/>
        <v>0</v>
      </c>
      <c r="VNW68" s="3">
        <f t="shared" si="218"/>
        <v>0</v>
      </c>
      <c r="VNX68" s="3">
        <f t="shared" si="218"/>
        <v>0</v>
      </c>
      <c r="VNY68" s="3">
        <f t="shared" si="218"/>
        <v>0</v>
      </c>
      <c r="VNZ68" s="3">
        <f t="shared" si="218"/>
        <v>0</v>
      </c>
      <c r="VOA68" s="3">
        <f t="shared" si="218"/>
        <v>0</v>
      </c>
      <c r="VOB68" s="3">
        <f t="shared" si="218"/>
        <v>0</v>
      </c>
      <c r="VOC68" s="3">
        <f t="shared" si="218"/>
        <v>0</v>
      </c>
      <c r="VOD68" s="3">
        <f t="shared" si="218"/>
        <v>0</v>
      </c>
      <c r="VOE68" s="3">
        <f t="shared" si="218"/>
        <v>0</v>
      </c>
      <c r="VOF68" s="3">
        <f t="shared" si="218"/>
        <v>0</v>
      </c>
      <c r="VOG68" s="3">
        <f t="shared" si="218"/>
        <v>0</v>
      </c>
      <c r="VOH68" s="3">
        <f t="shared" si="218"/>
        <v>0</v>
      </c>
      <c r="VOI68" s="3">
        <f t="shared" si="218"/>
        <v>0</v>
      </c>
      <c r="VOJ68" s="3">
        <f t="shared" si="218"/>
        <v>0</v>
      </c>
      <c r="VOK68" s="3">
        <f t="shared" si="218"/>
        <v>0</v>
      </c>
      <c r="VOL68" s="3">
        <f t="shared" si="218"/>
        <v>0</v>
      </c>
      <c r="VOM68" s="3">
        <f t="shared" si="218"/>
        <v>0</v>
      </c>
      <c r="VON68" s="3">
        <f t="shared" ref="VON68:VQY68" si="219">SUM(VON60:VON66)</f>
        <v>0</v>
      </c>
      <c r="VOO68" s="3">
        <f t="shared" si="219"/>
        <v>0</v>
      </c>
      <c r="VOP68" s="3">
        <f t="shared" si="219"/>
        <v>0</v>
      </c>
      <c r="VOQ68" s="3">
        <f t="shared" si="219"/>
        <v>0</v>
      </c>
      <c r="VOR68" s="3">
        <f t="shared" si="219"/>
        <v>0</v>
      </c>
      <c r="VOS68" s="3">
        <f t="shared" si="219"/>
        <v>0</v>
      </c>
      <c r="VOT68" s="3">
        <f t="shared" si="219"/>
        <v>0</v>
      </c>
      <c r="VOU68" s="3">
        <f t="shared" si="219"/>
        <v>0</v>
      </c>
      <c r="VOV68" s="3">
        <f t="shared" si="219"/>
        <v>0</v>
      </c>
      <c r="VOW68" s="3">
        <f t="shared" si="219"/>
        <v>0</v>
      </c>
      <c r="VOX68" s="3">
        <f t="shared" si="219"/>
        <v>0</v>
      </c>
      <c r="VOY68" s="3">
        <f t="shared" si="219"/>
        <v>0</v>
      </c>
      <c r="VOZ68" s="3">
        <f t="shared" si="219"/>
        <v>0</v>
      </c>
      <c r="VPA68" s="3">
        <f t="shared" si="219"/>
        <v>0</v>
      </c>
      <c r="VPB68" s="3">
        <f t="shared" si="219"/>
        <v>0</v>
      </c>
      <c r="VPC68" s="3">
        <f t="shared" si="219"/>
        <v>0</v>
      </c>
      <c r="VPD68" s="3">
        <f t="shared" si="219"/>
        <v>0</v>
      </c>
      <c r="VPE68" s="3">
        <f t="shared" si="219"/>
        <v>0</v>
      </c>
      <c r="VPF68" s="3">
        <f t="shared" si="219"/>
        <v>0</v>
      </c>
      <c r="VPG68" s="3">
        <f t="shared" si="219"/>
        <v>0</v>
      </c>
      <c r="VPH68" s="3">
        <f t="shared" si="219"/>
        <v>0</v>
      </c>
      <c r="VPI68" s="3">
        <f t="shared" si="219"/>
        <v>0</v>
      </c>
      <c r="VPJ68" s="3">
        <f t="shared" si="219"/>
        <v>0</v>
      </c>
      <c r="VPK68" s="3">
        <f t="shared" si="219"/>
        <v>0</v>
      </c>
      <c r="VPL68" s="3">
        <f t="shared" si="219"/>
        <v>0</v>
      </c>
      <c r="VPM68" s="3">
        <f t="shared" si="219"/>
        <v>0</v>
      </c>
      <c r="VPN68" s="3">
        <f t="shared" si="219"/>
        <v>0</v>
      </c>
      <c r="VPO68" s="3">
        <f t="shared" si="219"/>
        <v>0</v>
      </c>
      <c r="VPP68" s="3">
        <f t="shared" si="219"/>
        <v>0</v>
      </c>
      <c r="VPQ68" s="3">
        <f t="shared" si="219"/>
        <v>0</v>
      </c>
      <c r="VPR68" s="3">
        <f t="shared" si="219"/>
        <v>0</v>
      </c>
      <c r="VPS68" s="3">
        <f t="shared" si="219"/>
        <v>0</v>
      </c>
      <c r="VPT68" s="3">
        <f t="shared" si="219"/>
        <v>0</v>
      </c>
      <c r="VPU68" s="3">
        <f t="shared" si="219"/>
        <v>0</v>
      </c>
      <c r="VPV68" s="3">
        <f t="shared" si="219"/>
        <v>0</v>
      </c>
      <c r="VPW68" s="3">
        <f t="shared" si="219"/>
        <v>0</v>
      </c>
      <c r="VPX68" s="3">
        <f t="shared" si="219"/>
        <v>0</v>
      </c>
      <c r="VPY68" s="3">
        <f t="shared" si="219"/>
        <v>0</v>
      </c>
      <c r="VPZ68" s="3">
        <f t="shared" si="219"/>
        <v>0</v>
      </c>
      <c r="VQA68" s="3">
        <f t="shared" si="219"/>
        <v>0</v>
      </c>
      <c r="VQB68" s="3">
        <f t="shared" si="219"/>
        <v>0</v>
      </c>
      <c r="VQC68" s="3">
        <f t="shared" si="219"/>
        <v>0</v>
      </c>
      <c r="VQD68" s="3">
        <f t="shared" si="219"/>
        <v>0</v>
      </c>
      <c r="VQE68" s="3">
        <f t="shared" si="219"/>
        <v>0</v>
      </c>
      <c r="VQF68" s="3">
        <f t="shared" si="219"/>
        <v>0</v>
      </c>
      <c r="VQG68" s="3">
        <f t="shared" si="219"/>
        <v>0</v>
      </c>
      <c r="VQH68" s="3">
        <f t="shared" si="219"/>
        <v>0</v>
      </c>
      <c r="VQI68" s="3">
        <f t="shared" si="219"/>
        <v>0</v>
      </c>
      <c r="VQJ68" s="3">
        <f t="shared" si="219"/>
        <v>0</v>
      </c>
      <c r="VQK68" s="3">
        <f t="shared" si="219"/>
        <v>0</v>
      </c>
      <c r="VQL68" s="3">
        <f t="shared" si="219"/>
        <v>0</v>
      </c>
      <c r="VQM68" s="3">
        <f t="shared" si="219"/>
        <v>0</v>
      </c>
      <c r="VQN68" s="3">
        <f t="shared" si="219"/>
        <v>0</v>
      </c>
      <c r="VQO68" s="3">
        <f t="shared" si="219"/>
        <v>0</v>
      </c>
      <c r="VQP68" s="3">
        <f t="shared" si="219"/>
        <v>0</v>
      </c>
      <c r="VQQ68" s="3">
        <f t="shared" si="219"/>
        <v>0</v>
      </c>
      <c r="VQR68" s="3">
        <f t="shared" si="219"/>
        <v>0</v>
      </c>
      <c r="VQS68" s="3">
        <f t="shared" si="219"/>
        <v>0</v>
      </c>
      <c r="VQT68" s="3">
        <f t="shared" si="219"/>
        <v>0</v>
      </c>
      <c r="VQU68" s="3">
        <f t="shared" si="219"/>
        <v>0</v>
      </c>
      <c r="VQV68" s="3">
        <f t="shared" si="219"/>
        <v>0</v>
      </c>
      <c r="VQW68" s="3">
        <f t="shared" si="219"/>
        <v>0</v>
      </c>
      <c r="VQX68" s="3">
        <f t="shared" si="219"/>
        <v>0</v>
      </c>
      <c r="VQY68" s="3">
        <f t="shared" si="219"/>
        <v>0</v>
      </c>
      <c r="VQZ68" s="3">
        <f t="shared" ref="VQZ68:VTK68" si="220">SUM(VQZ60:VQZ66)</f>
        <v>0</v>
      </c>
      <c r="VRA68" s="3">
        <f t="shared" si="220"/>
        <v>0</v>
      </c>
      <c r="VRB68" s="3">
        <f t="shared" si="220"/>
        <v>0</v>
      </c>
      <c r="VRC68" s="3">
        <f t="shared" si="220"/>
        <v>0</v>
      </c>
      <c r="VRD68" s="3">
        <f t="shared" si="220"/>
        <v>0</v>
      </c>
      <c r="VRE68" s="3">
        <f t="shared" si="220"/>
        <v>0</v>
      </c>
      <c r="VRF68" s="3">
        <f t="shared" si="220"/>
        <v>0</v>
      </c>
      <c r="VRG68" s="3">
        <f t="shared" si="220"/>
        <v>0</v>
      </c>
      <c r="VRH68" s="3">
        <f t="shared" si="220"/>
        <v>0</v>
      </c>
      <c r="VRI68" s="3">
        <f t="shared" si="220"/>
        <v>0</v>
      </c>
      <c r="VRJ68" s="3">
        <f t="shared" si="220"/>
        <v>0</v>
      </c>
      <c r="VRK68" s="3">
        <f t="shared" si="220"/>
        <v>0</v>
      </c>
      <c r="VRL68" s="3">
        <f t="shared" si="220"/>
        <v>0</v>
      </c>
      <c r="VRM68" s="3">
        <f t="shared" si="220"/>
        <v>0</v>
      </c>
      <c r="VRN68" s="3">
        <f t="shared" si="220"/>
        <v>0</v>
      </c>
      <c r="VRO68" s="3">
        <f t="shared" si="220"/>
        <v>0</v>
      </c>
      <c r="VRP68" s="3">
        <f t="shared" si="220"/>
        <v>0</v>
      </c>
      <c r="VRQ68" s="3">
        <f t="shared" si="220"/>
        <v>0</v>
      </c>
      <c r="VRR68" s="3">
        <f t="shared" si="220"/>
        <v>0</v>
      </c>
      <c r="VRS68" s="3">
        <f t="shared" si="220"/>
        <v>0</v>
      </c>
      <c r="VRT68" s="3">
        <f t="shared" si="220"/>
        <v>0</v>
      </c>
      <c r="VRU68" s="3">
        <f t="shared" si="220"/>
        <v>0</v>
      </c>
      <c r="VRV68" s="3">
        <f t="shared" si="220"/>
        <v>0</v>
      </c>
      <c r="VRW68" s="3">
        <f t="shared" si="220"/>
        <v>0</v>
      </c>
      <c r="VRX68" s="3">
        <f t="shared" si="220"/>
        <v>0</v>
      </c>
      <c r="VRY68" s="3">
        <f t="shared" si="220"/>
        <v>0</v>
      </c>
      <c r="VRZ68" s="3">
        <f t="shared" si="220"/>
        <v>0</v>
      </c>
      <c r="VSA68" s="3">
        <f t="shared" si="220"/>
        <v>0</v>
      </c>
      <c r="VSB68" s="3">
        <f t="shared" si="220"/>
        <v>0</v>
      </c>
      <c r="VSC68" s="3">
        <f t="shared" si="220"/>
        <v>0</v>
      </c>
      <c r="VSD68" s="3">
        <f t="shared" si="220"/>
        <v>0</v>
      </c>
      <c r="VSE68" s="3">
        <f t="shared" si="220"/>
        <v>0</v>
      </c>
      <c r="VSF68" s="3">
        <f t="shared" si="220"/>
        <v>0</v>
      </c>
      <c r="VSG68" s="3">
        <f t="shared" si="220"/>
        <v>0</v>
      </c>
      <c r="VSH68" s="3">
        <f t="shared" si="220"/>
        <v>0</v>
      </c>
      <c r="VSI68" s="3">
        <f t="shared" si="220"/>
        <v>0</v>
      </c>
      <c r="VSJ68" s="3">
        <f t="shared" si="220"/>
        <v>0</v>
      </c>
      <c r="VSK68" s="3">
        <f t="shared" si="220"/>
        <v>0</v>
      </c>
      <c r="VSL68" s="3">
        <f t="shared" si="220"/>
        <v>0</v>
      </c>
      <c r="VSM68" s="3">
        <f t="shared" si="220"/>
        <v>0</v>
      </c>
      <c r="VSN68" s="3">
        <f t="shared" si="220"/>
        <v>0</v>
      </c>
      <c r="VSO68" s="3">
        <f t="shared" si="220"/>
        <v>0</v>
      </c>
      <c r="VSP68" s="3">
        <f t="shared" si="220"/>
        <v>0</v>
      </c>
      <c r="VSQ68" s="3">
        <f t="shared" si="220"/>
        <v>0</v>
      </c>
      <c r="VSR68" s="3">
        <f t="shared" si="220"/>
        <v>0</v>
      </c>
      <c r="VSS68" s="3">
        <f t="shared" si="220"/>
        <v>0</v>
      </c>
      <c r="VST68" s="3">
        <f t="shared" si="220"/>
        <v>0</v>
      </c>
      <c r="VSU68" s="3">
        <f t="shared" si="220"/>
        <v>0</v>
      </c>
      <c r="VSV68" s="3">
        <f t="shared" si="220"/>
        <v>0</v>
      </c>
      <c r="VSW68" s="3">
        <f t="shared" si="220"/>
        <v>0</v>
      </c>
      <c r="VSX68" s="3">
        <f t="shared" si="220"/>
        <v>0</v>
      </c>
      <c r="VSY68" s="3">
        <f t="shared" si="220"/>
        <v>0</v>
      </c>
      <c r="VSZ68" s="3">
        <f t="shared" si="220"/>
        <v>0</v>
      </c>
      <c r="VTA68" s="3">
        <f t="shared" si="220"/>
        <v>0</v>
      </c>
      <c r="VTB68" s="3">
        <f t="shared" si="220"/>
        <v>0</v>
      </c>
      <c r="VTC68" s="3">
        <f t="shared" si="220"/>
        <v>0</v>
      </c>
      <c r="VTD68" s="3">
        <f t="shared" si="220"/>
        <v>0</v>
      </c>
      <c r="VTE68" s="3">
        <f t="shared" si="220"/>
        <v>0</v>
      </c>
      <c r="VTF68" s="3">
        <f t="shared" si="220"/>
        <v>0</v>
      </c>
      <c r="VTG68" s="3">
        <f t="shared" si="220"/>
        <v>0</v>
      </c>
      <c r="VTH68" s="3">
        <f t="shared" si="220"/>
        <v>0</v>
      </c>
      <c r="VTI68" s="3">
        <f t="shared" si="220"/>
        <v>0</v>
      </c>
      <c r="VTJ68" s="3">
        <f t="shared" si="220"/>
        <v>0</v>
      </c>
      <c r="VTK68" s="3">
        <f t="shared" si="220"/>
        <v>0</v>
      </c>
      <c r="VTL68" s="3">
        <f t="shared" ref="VTL68:VVW68" si="221">SUM(VTL60:VTL66)</f>
        <v>0</v>
      </c>
      <c r="VTM68" s="3">
        <f t="shared" si="221"/>
        <v>0</v>
      </c>
      <c r="VTN68" s="3">
        <f t="shared" si="221"/>
        <v>0</v>
      </c>
      <c r="VTO68" s="3">
        <f t="shared" si="221"/>
        <v>0</v>
      </c>
      <c r="VTP68" s="3">
        <f t="shared" si="221"/>
        <v>0</v>
      </c>
      <c r="VTQ68" s="3">
        <f t="shared" si="221"/>
        <v>0</v>
      </c>
      <c r="VTR68" s="3">
        <f t="shared" si="221"/>
        <v>0</v>
      </c>
      <c r="VTS68" s="3">
        <f t="shared" si="221"/>
        <v>0</v>
      </c>
      <c r="VTT68" s="3">
        <f t="shared" si="221"/>
        <v>0</v>
      </c>
      <c r="VTU68" s="3">
        <f t="shared" si="221"/>
        <v>0</v>
      </c>
      <c r="VTV68" s="3">
        <f t="shared" si="221"/>
        <v>0</v>
      </c>
      <c r="VTW68" s="3">
        <f t="shared" si="221"/>
        <v>0</v>
      </c>
      <c r="VTX68" s="3">
        <f t="shared" si="221"/>
        <v>0</v>
      </c>
      <c r="VTY68" s="3">
        <f t="shared" si="221"/>
        <v>0</v>
      </c>
      <c r="VTZ68" s="3">
        <f t="shared" si="221"/>
        <v>0</v>
      </c>
      <c r="VUA68" s="3">
        <f t="shared" si="221"/>
        <v>0</v>
      </c>
      <c r="VUB68" s="3">
        <f t="shared" si="221"/>
        <v>0</v>
      </c>
      <c r="VUC68" s="3">
        <f t="shared" si="221"/>
        <v>0</v>
      </c>
      <c r="VUD68" s="3">
        <f t="shared" si="221"/>
        <v>0</v>
      </c>
      <c r="VUE68" s="3">
        <f t="shared" si="221"/>
        <v>0</v>
      </c>
      <c r="VUF68" s="3">
        <f t="shared" si="221"/>
        <v>0</v>
      </c>
      <c r="VUG68" s="3">
        <f t="shared" si="221"/>
        <v>0</v>
      </c>
      <c r="VUH68" s="3">
        <f t="shared" si="221"/>
        <v>0</v>
      </c>
      <c r="VUI68" s="3">
        <f t="shared" si="221"/>
        <v>0</v>
      </c>
      <c r="VUJ68" s="3">
        <f t="shared" si="221"/>
        <v>0</v>
      </c>
      <c r="VUK68" s="3">
        <f t="shared" si="221"/>
        <v>0</v>
      </c>
      <c r="VUL68" s="3">
        <f t="shared" si="221"/>
        <v>0</v>
      </c>
      <c r="VUM68" s="3">
        <f t="shared" si="221"/>
        <v>0</v>
      </c>
      <c r="VUN68" s="3">
        <f t="shared" si="221"/>
        <v>0</v>
      </c>
      <c r="VUO68" s="3">
        <f t="shared" si="221"/>
        <v>0</v>
      </c>
      <c r="VUP68" s="3">
        <f t="shared" si="221"/>
        <v>0</v>
      </c>
      <c r="VUQ68" s="3">
        <f t="shared" si="221"/>
        <v>0</v>
      </c>
      <c r="VUR68" s="3">
        <f t="shared" si="221"/>
        <v>0</v>
      </c>
      <c r="VUS68" s="3">
        <f t="shared" si="221"/>
        <v>0</v>
      </c>
      <c r="VUT68" s="3">
        <f t="shared" si="221"/>
        <v>0</v>
      </c>
      <c r="VUU68" s="3">
        <f t="shared" si="221"/>
        <v>0</v>
      </c>
      <c r="VUV68" s="3">
        <f t="shared" si="221"/>
        <v>0</v>
      </c>
      <c r="VUW68" s="3">
        <f t="shared" si="221"/>
        <v>0</v>
      </c>
      <c r="VUX68" s="3">
        <f t="shared" si="221"/>
        <v>0</v>
      </c>
      <c r="VUY68" s="3">
        <f t="shared" si="221"/>
        <v>0</v>
      </c>
      <c r="VUZ68" s="3">
        <f t="shared" si="221"/>
        <v>0</v>
      </c>
      <c r="VVA68" s="3">
        <f t="shared" si="221"/>
        <v>0</v>
      </c>
      <c r="VVB68" s="3">
        <f t="shared" si="221"/>
        <v>0</v>
      </c>
      <c r="VVC68" s="3">
        <f t="shared" si="221"/>
        <v>0</v>
      </c>
      <c r="VVD68" s="3">
        <f t="shared" si="221"/>
        <v>0</v>
      </c>
      <c r="VVE68" s="3">
        <f t="shared" si="221"/>
        <v>0</v>
      </c>
      <c r="VVF68" s="3">
        <f t="shared" si="221"/>
        <v>0</v>
      </c>
      <c r="VVG68" s="3">
        <f t="shared" si="221"/>
        <v>0</v>
      </c>
      <c r="VVH68" s="3">
        <f t="shared" si="221"/>
        <v>0</v>
      </c>
      <c r="VVI68" s="3">
        <f t="shared" si="221"/>
        <v>0</v>
      </c>
      <c r="VVJ68" s="3">
        <f t="shared" si="221"/>
        <v>0</v>
      </c>
      <c r="VVK68" s="3">
        <f t="shared" si="221"/>
        <v>0</v>
      </c>
      <c r="VVL68" s="3">
        <f t="shared" si="221"/>
        <v>0</v>
      </c>
      <c r="VVM68" s="3">
        <f t="shared" si="221"/>
        <v>0</v>
      </c>
      <c r="VVN68" s="3">
        <f t="shared" si="221"/>
        <v>0</v>
      </c>
      <c r="VVO68" s="3">
        <f t="shared" si="221"/>
        <v>0</v>
      </c>
      <c r="VVP68" s="3">
        <f t="shared" si="221"/>
        <v>0</v>
      </c>
      <c r="VVQ68" s="3">
        <f t="shared" si="221"/>
        <v>0</v>
      </c>
      <c r="VVR68" s="3">
        <f t="shared" si="221"/>
        <v>0</v>
      </c>
      <c r="VVS68" s="3">
        <f t="shared" si="221"/>
        <v>0</v>
      </c>
      <c r="VVT68" s="3">
        <f t="shared" si="221"/>
        <v>0</v>
      </c>
      <c r="VVU68" s="3">
        <f t="shared" si="221"/>
        <v>0</v>
      </c>
      <c r="VVV68" s="3">
        <f t="shared" si="221"/>
        <v>0</v>
      </c>
      <c r="VVW68" s="3">
        <f t="shared" si="221"/>
        <v>0</v>
      </c>
      <c r="VVX68" s="3">
        <f t="shared" ref="VVX68:VYI68" si="222">SUM(VVX60:VVX66)</f>
        <v>0</v>
      </c>
      <c r="VVY68" s="3">
        <f t="shared" si="222"/>
        <v>0</v>
      </c>
      <c r="VVZ68" s="3">
        <f t="shared" si="222"/>
        <v>0</v>
      </c>
      <c r="VWA68" s="3">
        <f t="shared" si="222"/>
        <v>0</v>
      </c>
      <c r="VWB68" s="3">
        <f t="shared" si="222"/>
        <v>0</v>
      </c>
      <c r="VWC68" s="3">
        <f t="shared" si="222"/>
        <v>0</v>
      </c>
      <c r="VWD68" s="3">
        <f t="shared" si="222"/>
        <v>0</v>
      </c>
      <c r="VWE68" s="3">
        <f t="shared" si="222"/>
        <v>0</v>
      </c>
      <c r="VWF68" s="3">
        <f t="shared" si="222"/>
        <v>0</v>
      </c>
      <c r="VWG68" s="3">
        <f t="shared" si="222"/>
        <v>0</v>
      </c>
      <c r="VWH68" s="3">
        <f t="shared" si="222"/>
        <v>0</v>
      </c>
      <c r="VWI68" s="3">
        <f t="shared" si="222"/>
        <v>0</v>
      </c>
      <c r="VWJ68" s="3">
        <f t="shared" si="222"/>
        <v>0</v>
      </c>
      <c r="VWK68" s="3">
        <f t="shared" si="222"/>
        <v>0</v>
      </c>
      <c r="VWL68" s="3">
        <f t="shared" si="222"/>
        <v>0</v>
      </c>
      <c r="VWM68" s="3">
        <f t="shared" si="222"/>
        <v>0</v>
      </c>
      <c r="VWN68" s="3">
        <f t="shared" si="222"/>
        <v>0</v>
      </c>
      <c r="VWO68" s="3">
        <f t="shared" si="222"/>
        <v>0</v>
      </c>
      <c r="VWP68" s="3">
        <f t="shared" si="222"/>
        <v>0</v>
      </c>
      <c r="VWQ68" s="3">
        <f t="shared" si="222"/>
        <v>0</v>
      </c>
      <c r="VWR68" s="3">
        <f t="shared" si="222"/>
        <v>0</v>
      </c>
      <c r="VWS68" s="3">
        <f t="shared" si="222"/>
        <v>0</v>
      </c>
      <c r="VWT68" s="3">
        <f t="shared" si="222"/>
        <v>0</v>
      </c>
      <c r="VWU68" s="3">
        <f t="shared" si="222"/>
        <v>0</v>
      </c>
      <c r="VWV68" s="3">
        <f t="shared" si="222"/>
        <v>0</v>
      </c>
      <c r="VWW68" s="3">
        <f t="shared" si="222"/>
        <v>0</v>
      </c>
      <c r="VWX68" s="3">
        <f t="shared" si="222"/>
        <v>0</v>
      </c>
      <c r="VWY68" s="3">
        <f t="shared" si="222"/>
        <v>0</v>
      </c>
      <c r="VWZ68" s="3">
        <f t="shared" si="222"/>
        <v>0</v>
      </c>
      <c r="VXA68" s="3">
        <f t="shared" si="222"/>
        <v>0</v>
      </c>
      <c r="VXB68" s="3">
        <f t="shared" si="222"/>
        <v>0</v>
      </c>
      <c r="VXC68" s="3">
        <f t="shared" si="222"/>
        <v>0</v>
      </c>
      <c r="VXD68" s="3">
        <f t="shared" si="222"/>
        <v>0</v>
      </c>
      <c r="VXE68" s="3">
        <f t="shared" si="222"/>
        <v>0</v>
      </c>
      <c r="VXF68" s="3">
        <f t="shared" si="222"/>
        <v>0</v>
      </c>
      <c r="VXG68" s="3">
        <f t="shared" si="222"/>
        <v>0</v>
      </c>
      <c r="VXH68" s="3">
        <f t="shared" si="222"/>
        <v>0</v>
      </c>
      <c r="VXI68" s="3">
        <f t="shared" si="222"/>
        <v>0</v>
      </c>
      <c r="VXJ68" s="3">
        <f t="shared" si="222"/>
        <v>0</v>
      </c>
      <c r="VXK68" s="3">
        <f t="shared" si="222"/>
        <v>0</v>
      </c>
      <c r="VXL68" s="3">
        <f t="shared" si="222"/>
        <v>0</v>
      </c>
      <c r="VXM68" s="3">
        <f t="shared" si="222"/>
        <v>0</v>
      </c>
      <c r="VXN68" s="3">
        <f t="shared" si="222"/>
        <v>0</v>
      </c>
      <c r="VXO68" s="3">
        <f t="shared" si="222"/>
        <v>0</v>
      </c>
      <c r="VXP68" s="3">
        <f t="shared" si="222"/>
        <v>0</v>
      </c>
      <c r="VXQ68" s="3">
        <f t="shared" si="222"/>
        <v>0</v>
      </c>
      <c r="VXR68" s="3">
        <f t="shared" si="222"/>
        <v>0</v>
      </c>
      <c r="VXS68" s="3">
        <f t="shared" si="222"/>
        <v>0</v>
      </c>
      <c r="VXT68" s="3">
        <f t="shared" si="222"/>
        <v>0</v>
      </c>
      <c r="VXU68" s="3">
        <f t="shared" si="222"/>
        <v>0</v>
      </c>
      <c r="VXV68" s="3">
        <f t="shared" si="222"/>
        <v>0</v>
      </c>
      <c r="VXW68" s="3">
        <f t="shared" si="222"/>
        <v>0</v>
      </c>
      <c r="VXX68" s="3">
        <f t="shared" si="222"/>
        <v>0</v>
      </c>
      <c r="VXY68" s="3">
        <f t="shared" si="222"/>
        <v>0</v>
      </c>
      <c r="VXZ68" s="3">
        <f t="shared" si="222"/>
        <v>0</v>
      </c>
      <c r="VYA68" s="3">
        <f t="shared" si="222"/>
        <v>0</v>
      </c>
      <c r="VYB68" s="3">
        <f t="shared" si="222"/>
        <v>0</v>
      </c>
      <c r="VYC68" s="3">
        <f t="shared" si="222"/>
        <v>0</v>
      </c>
      <c r="VYD68" s="3">
        <f t="shared" si="222"/>
        <v>0</v>
      </c>
      <c r="VYE68" s="3">
        <f t="shared" si="222"/>
        <v>0</v>
      </c>
      <c r="VYF68" s="3">
        <f t="shared" si="222"/>
        <v>0</v>
      </c>
      <c r="VYG68" s="3">
        <f t="shared" si="222"/>
        <v>0</v>
      </c>
      <c r="VYH68" s="3">
        <f t="shared" si="222"/>
        <v>0</v>
      </c>
      <c r="VYI68" s="3">
        <f t="shared" si="222"/>
        <v>0</v>
      </c>
      <c r="VYJ68" s="3">
        <f t="shared" ref="VYJ68:WAU68" si="223">SUM(VYJ60:VYJ66)</f>
        <v>0</v>
      </c>
      <c r="VYK68" s="3">
        <f t="shared" si="223"/>
        <v>0</v>
      </c>
      <c r="VYL68" s="3">
        <f t="shared" si="223"/>
        <v>0</v>
      </c>
      <c r="VYM68" s="3">
        <f t="shared" si="223"/>
        <v>0</v>
      </c>
      <c r="VYN68" s="3">
        <f t="shared" si="223"/>
        <v>0</v>
      </c>
      <c r="VYO68" s="3">
        <f t="shared" si="223"/>
        <v>0</v>
      </c>
      <c r="VYP68" s="3">
        <f t="shared" si="223"/>
        <v>0</v>
      </c>
      <c r="VYQ68" s="3">
        <f t="shared" si="223"/>
        <v>0</v>
      </c>
      <c r="VYR68" s="3">
        <f t="shared" si="223"/>
        <v>0</v>
      </c>
      <c r="VYS68" s="3">
        <f t="shared" si="223"/>
        <v>0</v>
      </c>
      <c r="VYT68" s="3">
        <f t="shared" si="223"/>
        <v>0</v>
      </c>
      <c r="VYU68" s="3">
        <f t="shared" si="223"/>
        <v>0</v>
      </c>
      <c r="VYV68" s="3">
        <f t="shared" si="223"/>
        <v>0</v>
      </c>
      <c r="VYW68" s="3">
        <f t="shared" si="223"/>
        <v>0</v>
      </c>
      <c r="VYX68" s="3">
        <f t="shared" si="223"/>
        <v>0</v>
      </c>
      <c r="VYY68" s="3">
        <f t="shared" si="223"/>
        <v>0</v>
      </c>
      <c r="VYZ68" s="3">
        <f t="shared" si="223"/>
        <v>0</v>
      </c>
      <c r="VZA68" s="3">
        <f t="shared" si="223"/>
        <v>0</v>
      </c>
      <c r="VZB68" s="3">
        <f t="shared" si="223"/>
        <v>0</v>
      </c>
      <c r="VZC68" s="3">
        <f t="shared" si="223"/>
        <v>0</v>
      </c>
      <c r="VZD68" s="3">
        <f t="shared" si="223"/>
        <v>0</v>
      </c>
      <c r="VZE68" s="3">
        <f t="shared" si="223"/>
        <v>0</v>
      </c>
      <c r="VZF68" s="3">
        <f t="shared" si="223"/>
        <v>0</v>
      </c>
      <c r="VZG68" s="3">
        <f t="shared" si="223"/>
        <v>0</v>
      </c>
      <c r="VZH68" s="3">
        <f t="shared" si="223"/>
        <v>0</v>
      </c>
      <c r="VZI68" s="3">
        <f t="shared" si="223"/>
        <v>0</v>
      </c>
      <c r="VZJ68" s="3">
        <f t="shared" si="223"/>
        <v>0</v>
      </c>
      <c r="VZK68" s="3">
        <f t="shared" si="223"/>
        <v>0</v>
      </c>
      <c r="VZL68" s="3">
        <f t="shared" si="223"/>
        <v>0</v>
      </c>
      <c r="VZM68" s="3">
        <f t="shared" si="223"/>
        <v>0</v>
      </c>
      <c r="VZN68" s="3">
        <f t="shared" si="223"/>
        <v>0</v>
      </c>
      <c r="VZO68" s="3">
        <f t="shared" si="223"/>
        <v>0</v>
      </c>
      <c r="VZP68" s="3">
        <f t="shared" si="223"/>
        <v>0</v>
      </c>
      <c r="VZQ68" s="3">
        <f t="shared" si="223"/>
        <v>0</v>
      </c>
      <c r="VZR68" s="3">
        <f t="shared" si="223"/>
        <v>0</v>
      </c>
      <c r="VZS68" s="3">
        <f t="shared" si="223"/>
        <v>0</v>
      </c>
      <c r="VZT68" s="3">
        <f t="shared" si="223"/>
        <v>0</v>
      </c>
      <c r="VZU68" s="3">
        <f t="shared" si="223"/>
        <v>0</v>
      </c>
      <c r="VZV68" s="3">
        <f t="shared" si="223"/>
        <v>0</v>
      </c>
      <c r="VZW68" s="3">
        <f t="shared" si="223"/>
        <v>0</v>
      </c>
      <c r="VZX68" s="3">
        <f t="shared" si="223"/>
        <v>0</v>
      </c>
      <c r="VZY68" s="3">
        <f t="shared" si="223"/>
        <v>0</v>
      </c>
      <c r="VZZ68" s="3">
        <f t="shared" si="223"/>
        <v>0</v>
      </c>
      <c r="WAA68" s="3">
        <f t="shared" si="223"/>
        <v>0</v>
      </c>
      <c r="WAB68" s="3">
        <f t="shared" si="223"/>
        <v>0</v>
      </c>
      <c r="WAC68" s="3">
        <f t="shared" si="223"/>
        <v>0</v>
      </c>
      <c r="WAD68" s="3">
        <f t="shared" si="223"/>
        <v>0</v>
      </c>
      <c r="WAE68" s="3">
        <f t="shared" si="223"/>
        <v>0</v>
      </c>
      <c r="WAF68" s="3">
        <f t="shared" si="223"/>
        <v>0</v>
      </c>
      <c r="WAG68" s="3">
        <f t="shared" si="223"/>
        <v>0</v>
      </c>
      <c r="WAH68" s="3">
        <f t="shared" si="223"/>
        <v>0</v>
      </c>
      <c r="WAI68" s="3">
        <f t="shared" si="223"/>
        <v>0</v>
      </c>
      <c r="WAJ68" s="3">
        <f t="shared" si="223"/>
        <v>0</v>
      </c>
      <c r="WAK68" s="3">
        <f t="shared" si="223"/>
        <v>0</v>
      </c>
      <c r="WAL68" s="3">
        <f t="shared" si="223"/>
        <v>0</v>
      </c>
      <c r="WAM68" s="3">
        <f t="shared" si="223"/>
        <v>0</v>
      </c>
      <c r="WAN68" s="3">
        <f t="shared" si="223"/>
        <v>0</v>
      </c>
      <c r="WAO68" s="3">
        <f t="shared" si="223"/>
        <v>0</v>
      </c>
      <c r="WAP68" s="3">
        <f t="shared" si="223"/>
        <v>0</v>
      </c>
      <c r="WAQ68" s="3">
        <f t="shared" si="223"/>
        <v>0</v>
      </c>
      <c r="WAR68" s="3">
        <f t="shared" si="223"/>
        <v>0</v>
      </c>
      <c r="WAS68" s="3">
        <f t="shared" si="223"/>
        <v>0</v>
      </c>
      <c r="WAT68" s="3">
        <f t="shared" si="223"/>
        <v>0</v>
      </c>
      <c r="WAU68" s="3">
        <f t="shared" si="223"/>
        <v>0</v>
      </c>
      <c r="WAV68" s="3">
        <f t="shared" ref="WAV68:WDG68" si="224">SUM(WAV60:WAV66)</f>
        <v>0</v>
      </c>
      <c r="WAW68" s="3">
        <f t="shared" si="224"/>
        <v>0</v>
      </c>
      <c r="WAX68" s="3">
        <f t="shared" si="224"/>
        <v>0</v>
      </c>
      <c r="WAY68" s="3">
        <f t="shared" si="224"/>
        <v>0</v>
      </c>
      <c r="WAZ68" s="3">
        <f t="shared" si="224"/>
        <v>0</v>
      </c>
      <c r="WBA68" s="3">
        <f t="shared" si="224"/>
        <v>0</v>
      </c>
      <c r="WBB68" s="3">
        <f t="shared" si="224"/>
        <v>0</v>
      </c>
      <c r="WBC68" s="3">
        <f t="shared" si="224"/>
        <v>0</v>
      </c>
      <c r="WBD68" s="3">
        <f t="shared" si="224"/>
        <v>0</v>
      </c>
      <c r="WBE68" s="3">
        <f t="shared" si="224"/>
        <v>0</v>
      </c>
      <c r="WBF68" s="3">
        <f t="shared" si="224"/>
        <v>0</v>
      </c>
      <c r="WBG68" s="3">
        <f t="shared" si="224"/>
        <v>0</v>
      </c>
      <c r="WBH68" s="3">
        <f t="shared" si="224"/>
        <v>0</v>
      </c>
      <c r="WBI68" s="3">
        <f t="shared" si="224"/>
        <v>0</v>
      </c>
      <c r="WBJ68" s="3">
        <f t="shared" si="224"/>
        <v>0</v>
      </c>
      <c r="WBK68" s="3">
        <f t="shared" si="224"/>
        <v>0</v>
      </c>
      <c r="WBL68" s="3">
        <f t="shared" si="224"/>
        <v>0</v>
      </c>
      <c r="WBM68" s="3">
        <f t="shared" si="224"/>
        <v>0</v>
      </c>
      <c r="WBN68" s="3">
        <f t="shared" si="224"/>
        <v>0</v>
      </c>
      <c r="WBO68" s="3">
        <f t="shared" si="224"/>
        <v>0</v>
      </c>
      <c r="WBP68" s="3">
        <f t="shared" si="224"/>
        <v>0</v>
      </c>
      <c r="WBQ68" s="3">
        <f t="shared" si="224"/>
        <v>0</v>
      </c>
      <c r="WBR68" s="3">
        <f t="shared" si="224"/>
        <v>0</v>
      </c>
      <c r="WBS68" s="3">
        <f t="shared" si="224"/>
        <v>0</v>
      </c>
      <c r="WBT68" s="3">
        <f t="shared" si="224"/>
        <v>0</v>
      </c>
      <c r="WBU68" s="3">
        <f t="shared" si="224"/>
        <v>0</v>
      </c>
      <c r="WBV68" s="3">
        <f t="shared" si="224"/>
        <v>0</v>
      </c>
      <c r="WBW68" s="3">
        <f t="shared" si="224"/>
        <v>0</v>
      </c>
      <c r="WBX68" s="3">
        <f t="shared" si="224"/>
        <v>0</v>
      </c>
      <c r="WBY68" s="3">
        <f t="shared" si="224"/>
        <v>0</v>
      </c>
      <c r="WBZ68" s="3">
        <f t="shared" si="224"/>
        <v>0</v>
      </c>
      <c r="WCA68" s="3">
        <f t="shared" si="224"/>
        <v>0</v>
      </c>
      <c r="WCB68" s="3">
        <f t="shared" si="224"/>
        <v>0</v>
      </c>
      <c r="WCC68" s="3">
        <f t="shared" si="224"/>
        <v>0</v>
      </c>
      <c r="WCD68" s="3">
        <f t="shared" si="224"/>
        <v>0</v>
      </c>
      <c r="WCE68" s="3">
        <f t="shared" si="224"/>
        <v>0</v>
      </c>
      <c r="WCF68" s="3">
        <f t="shared" si="224"/>
        <v>0</v>
      </c>
      <c r="WCG68" s="3">
        <f t="shared" si="224"/>
        <v>0</v>
      </c>
      <c r="WCH68" s="3">
        <f t="shared" si="224"/>
        <v>0</v>
      </c>
      <c r="WCI68" s="3">
        <f t="shared" si="224"/>
        <v>0</v>
      </c>
      <c r="WCJ68" s="3">
        <f t="shared" si="224"/>
        <v>0</v>
      </c>
      <c r="WCK68" s="3">
        <f t="shared" si="224"/>
        <v>0</v>
      </c>
      <c r="WCL68" s="3">
        <f t="shared" si="224"/>
        <v>0</v>
      </c>
      <c r="WCM68" s="3">
        <f t="shared" si="224"/>
        <v>0</v>
      </c>
      <c r="WCN68" s="3">
        <f t="shared" si="224"/>
        <v>0</v>
      </c>
      <c r="WCO68" s="3">
        <f t="shared" si="224"/>
        <v>0</v>
      </c>
      <c r="WCP68" s="3">
        <f t="shared" si="224"/>
        <v>0</v>
      </c>
      <c r="WCQ68" s="3">
        <f t="shared" si="224"/>
        <v>0</v>
      </c>
      <c r="WCR68" s="3">
        <f t="shared" si="224"/>
        <v>0</v>
      </c>
      <c r="WCS68" s="3">
        <f t="shared" si="224"/>
        <v>0</v>
      </c>
      <c r="WCT68" s="3">
        <f t="shared" si="224"/>
        <v>0</v>
      </c>
      <c r="WCU68" s="3">
        <f t="shared" si="224"/>
        <v>0</v>
      </c>
      <c r="WCV68" s="3">
        <f t="shared" si="224"/>
        <v>0</v>
      </c>
      <c r="WCW68" s="3">
        <f t="shared" si="224"/>
        <v>0</v>
      </c>
      <c r="WCX68" s="3">
        <f t="shared" si="224"/>
        <v>0</v>
      </c>
      <c r="WCY68" s="3">
        <f t="shared" si="224"/>
        <v>0</v>
      </c>
      <c r="WCZ68" s="3">
        <f t="shared" si="224"/>
        <v>0</v>
      </c>
      <c r="WDA68" s="3">
        <f t="shared" si="224"/>
        <v>0</v>
      </c>
      <c r="WDB68" s="3">
        <f t="shared" si="224"/>
        <v>0</v>
      </c>
      <c r="WDC68" s="3">
        <f t="shared" si="224"/>
        <v>0</v>
      </c>
      <c r="WDD68" s="3">
        <f t="shared" si="224"/>
        <v>0</v>
      </c>
      <c r="WDE68" s="3">
        <f t="shared" si="224"/>
        <v>0</v>
      </c>
      <c r="WDF68" s="3">
        <f t="shared" si="224"/>
        <v>0</v>
      </c>
      <c r="WDG68" s="3">
        <f t="shared" si="224"/>
        <v>0</v>
      </c>
      <c r="WDH68" s="3">
        <f t="shared" ref="WDH68:WFS68" si="225">SUM(WDH60:WDH66)</f>
        <v>0</v>
      </c>
      <c r="WDI68" s="3">
        <f t="shared" si="225"/>
        <v>0</v>
      </c>
      <c r="WDJ68" s="3">
        <f t="shared" si="225"/>
        <v>0</v>
      </c>
      <c r="WDK68" s="3">
        <f t="shared" si="225"/>
        <v>0</v>
      </c>
      <c r="WDL68" s="3">
        <f t="shared" si="225"/>
        <v>0</v>
      </c>
      <c r="WDM68" s="3">
        <f t="shared" si="225"/>
        <v>0</v>
      </c>
      <c r="WDN68" s="3">
        <f t="shared" si="225"/>
        <v>0</v>
      </c>
      <c r="WDO68" s="3">
        <f t="shared" si="225"/>
        <v>0</v>
      </c>
      <c r="WDP68" s="3">
        <f t="shared" si="225"/>
        <v>0</v>
      </c>
      <c r="WDQ68" s="3">
        <f t="shared" si="225"/>
        <v>0</v>
      </c>
      <c r="WDR68" s="3">
        <f t="shared" si="225"/>
        <v>0</v>
      </c>
      <c r="WDS68" s="3">
        <f t="shared" si="225"/>
        <v>0</v>
      </c>
      <c r="WDT68" s="3">
        <f t="shared" si="225"/>
        <v>0</v>
      </c>
      <c r="WDU68" s="3">
        <f t="shared" si="225"/>
        <v>0</v>
      </c>
      <c r="WDV68" s="3">
        <f t="shared" si="225"/>
        <v>0</v>
      </c>
      <c r="WDW68" s="3">
        <f t="shared" si="225"/>
        <v>0</v>
      </c>
      <c r="WDX68" s="3">
        <f t="shared" si="225"/>
        <v>0</v>
      </c>
      <c r="WDY68" s="3">
        <f t="shared" si="225"/>
        <v>0</v>
      </c>
      <c r="WDZ68" s="3">
        <f t="shared" si="225"/>
        <v>0</v>
      </c>
      <c r="WEA68" s="3">
        <f t="shared" si="225"/>
        <v>0</v>
      </c>
      <c r="WEB68" s="3">
        <f t="shared" si="225"/>
        <v>0</v>
      </c>
      <c r="WEC68" s="3">
        <f t="shared" si="225"/>
        <v>0</v>
      </c>
      <c r="WED68" s="3">
        <f t="shared" si="225"/>
        <v>0</v>
      </c>
      <c r="WEE68" s="3">
        <f t="shared" si="225"/>
        <v>0</v>
      </c>
      <c r="WEF68" s="3">
        <f t="shared" si="225"/>
        <v>0</v>
      </c>
      <c r="WEG68" s="3">
        <f t="shared" si="225"/>
        <v>0</v>
      </c>
      <c r="WEH68" s="3">
        <f t="shared" si="225"/>
        <v>0</v>
      </c>
      <c r="WEI68" s="3">
        <f t="shared" si="225"/>
        <v>0</v>
      </c>
      <c r="WEJ68" s="3">
        <f t="shared" si="225"/>
        <v>0</v>
      </c>
      <c r="WEK68" s="3">
        <f t="shared" si="225"/>
        <v>0</v>
      </c>
      <c r="WEL68" s="3">
        <f t="shared" si="225"/>
        <v>0</v>
      </c>
      <c r="WEM68" s="3">
        <f t="shared" si="225"/>
        <v>0</v>
      </c>
      <c r="WEN68" s="3">
        <f t="shared" si="225"/>
        <v>0</v>
      </c>
      <c r="WEO68" s="3">
        <f t="shared" si="225"/>
        <v>0</v>
      </c>
      <c r="WEP68" s="3">
        <f t="shared" si="225"/>
        <v>0</v>
      </c>
      <c r="WEQ68" s="3">
        <f t="shared" si="225"/>
        <v>0</v>
      </c>
      <c r="WER68" s="3">
        <f t="shared" si="225"/>
        <v>0</v>
      </c>
      <c r="WES68" s="3">
        <f t="shared" si="225"/>
        <v>0</v>
      </c>
      <c r="WET68" s="3">
        <f t="shared" si="225"/>
        <v>0</v>
      </c>
      <c r="WEU68" s="3">
        <f t="shared" si="225"/>
        <v>0</v>
      </c>
      <c r="WEV68" s="3">
        <f t="shared" si="225"/>
        <v>0</v>
      </c>
      <c r="WEW68" s="3">
        <f t="shared" si="225"/>
        <v>0</v>
      </c>
      <c r="WEX68" s="3">
        <f t="shared" si="225"/>
        <v>0</v>
      </c>
      <c r="WEY68" s="3">
        <f t="shared" si="225"/>
        <v>0</v>
      </c>
      <c r="WEZ68" s="3">
        <f t="shared" si="225"/>
        <v>0</v>
      </c>
      <c r="WFA68" s="3">
        <f t="shared" si="225"/>
        <v>0</v>
      </c>
      <c r="WFB68" s="3">
        <f t="shared" si="225"/>
        <v>0</v>
      </c>
      <c r="WFC68" s="3">
        <f t="shared" si="225"/>
        <v>0</v>
      </c>
      <c r="WFD68" s="3">
        <f t="shared" si="225"/>
        <v>0</v>
      </c>
      <c r="WFE68" s="3">
        <f t="shared" si="225"/>
        <v>0</v>
      </c>
      <c r="WFF68" s="3">
        <f t="shared" si="225"/>
        <v>0</v>
      </c>
      <c r="WFG68" s="3">
        <f t="shared" si="225"/>
        <v>0</v>
      </c>
      <c r="WFH68" s="3">
        <f t="shared" si="225"/>
        <v>0</v>
      </c>
      <c r="WFI68" s="3">
        <f t="shared" si="225"/>
        <v>0</v>
      </c>
      <c r="WFJ68" s="3">
        <f t="shared" si="225"/>
        <v>0</v>
      </c>
      <c r="WFK68" s="3">
        <f t="shared" si="225"/>
        <v>0</v>
      </c>
      <c r="WFL68" s="3">
        <f t="shared" si="225"/>
        <v>0</v>
      </c>
      <c r="WFM68" s="3">
        <f t="shared" si="225"/>
        <v>0</v>
      </c>
      <c r="WFN68" s="3">
        <f t="shared" si="225"/>
        <v>0</v>
      </c>
      <c r="WFO68" s="3">
        <f t="shared" si="225"/>
        <v>0</v>
      </c>
      <c r="WFP68" s="3">
        <f t="shared" si="225"/>
        <v>0</v>
      </c>
      <c r="WFQ68" s="3">
        <f t="shared" si="225"/>
        <v>0</v>
      </c>
      <c r="WFR68" s="3">
        <f t="shared" si="225"/>
        <v>0</v>
      </c>
      <c r="WFS68" s="3">
        <f t="shared" si="225"/>
        <v>0</v>
      </c>
      <c r="WFT68" s="3">
        <f t="shared" ref="WFT68:WIE68" si="226">SUM(WFT60:WFT66)</f>
        <v>0</v>
      </c>
      <c r="WFU68" s="3">
        <f t="shared" si="226"/>
        <v>0</v>
      </c>
      <c r="WFV68" s="3">
        <f t="shared" si="226"/>
        <v>0</v>
      </c>
      <c r="WFW68" s="3">
        <f t="shared" si="226"/>
        <v>0</v>
      </c>
      <c r="WFX68" s="3">
        <f t="shared" si="226"/>
        <v>0</v>
      </c>
      <c r="WFY68" s="3">
        <f t="shared" si="226"/>
        <v>0</v>
      </c>
      <c r="WFZ68" s="3">
        <f t="shared" si="226"/>
        <v>0</v>
      </c>
      <c r="WGA68" s="3">
        <f t="shared" si="226"/>
        <v>0</v>
      </c>
      <c r="WGB68" s="3">
        <f t="shared" si="226"/>
        <v>0</v>
      </c>
      <c r="WGC68" s="3">
        <f t="shared" si="226"/>
        <v>0</v>
      </c>
      <c r="WGD68" s="3">
        <f t="shared" si="226"/>
        <v>0</v>
      </c>
      <c r="WGE68" s="3">
        <f t="shared" si="226"/>
        <v>0</v>
      </c>
      <c r="WGF68" s="3">
        <f t="shared" si="226"/>
        <v>0</v>
      </c>
      <c r="WGG68" s="3">
        <f t="shared" si="226"/>
        <v>0</v>
      </c>
      <c r="WGH68" s="3">
        <f t="shared" si="226"/>
        <v>0</v>
      </c>
      <c r="WGI68" s="3">
        <f t="shared" si="226"/>
        <v>0</v>
      </c>
      <c r="WGJ68" s="3">
        <f t="shared" si="226"/>
        <v>0</v>
      </c>
      <c r="WGK68" s="3">
        <f t="shared" si="226"/>
        <v>0</v>
      </c>
      <c r="WGL68" s="3">
        <f t="shared" si="226"/>
        <v>0</v>
      </c>
      <c r="WGM68" s="3">
        <f t="shared" si="226"/>
        <v>0</v>
      </c>
      <c r="WGN68" s="3">
        <f t="shared" si="226"/>
        <v>0</v>
      </c>
      <c r="WGO68" s="3">
        <f t="shared" si="226"/>
        <v>0</v>
      </c>
      <c r="WGP68" s="3">
        <f t="shared" si="226"/>
        <v>0</v>
      </c>
      <c r="WGQ68" s="3">
        <f t="shared" si="226"/>
        <v>0</v>
      </c>
      <c r="WGR68" s="3">
        <f t="shared" si="226"/>
        <v>0</v>
      </c>
      <c r="WGS68" s="3">
        <f t="shared" si="226"/>
        <v>0</v>
      </c>
      <c r="WGT68" s="3">
        <f t="shared" si="226"/>
        <v>0</v>
      </c>
      <c r="WGU68" s="3">
        <f t="shared" si="226"/>
        <v>0</v>
      </c>
      <c r="WGV68" s="3">
        <f t="shared" si="226"/>
        <v>0</v>
      </c>
      <c r="WGW68" s="3">
        <f t="shared" si="226"/>
        <v>0</v>
      </c>
      <c r="WGX68" s="3">
        <f t="shared" si="226"/>
        <v>0</v>
      </c>
      <c r="WGY68" s="3">
        <f t="shared" si="226"/>
        <v>0</v>
      </c>
      <c r="WGZ68" s="3">
        <f t="shared" si="226"/>
        <v>0</v>
      </c>
      <c r="WHA68" s="3">
        <f t="shared" si="226"/>
        <v>0</v>
      </c>
      <c r="WHB68" s="3">
        <f t="shared" si="226"/>
        <v>0</v>
      </c>
      <c r="WHC68" s="3">
        <f t="shared" si="226"/>
        <v>0</v>
      </c>
      <c r="WHD68" s="3">
        <f t="shared" si="226"/>
        <v>0</v>
      </c>
      <c r="WHE68" s="3">
        <f t="shared" si="226"/>
        <v>0</v>
      </c>
      <c r="WHF68" s="3">
        <f t="shared" si="226"/>
        <v>0</v>
      </c>
      <c r="WHG68" s="3">
        <f t="shared" si="226"/>
        <v>0</v>
      </c>
      <c r="WHH68" s="3">
        <f t="shared" si="226"/>
        <v>0</v>
      </c>
      <c r="WHI68" s="3">
        <f t="shared" si="226"/>
        <v>0</v>
      </c>
      <c r="WHJ68" s="3">
        <f t="shared" si="226"/>
        <v>0</v>
      </c>
      <c r="WHK68" s="3">
        <f t="shared" si="226"/>
        <v>0</v>
      </c>
      <c r="WHL68" s="3">
        <f t="shared" si="226"/>
        <v>0</v>
      </c>
      <c r="WHM68" s="3">
        <f t="shared" si="226"/>
        <v>0</v>
      </c>
      <c r="WHN68" s="3">
        <f t="shared" si="226"/>
        <v>0</v>
      </c>
      <c r="WHO68" s="3">
        <f t="shared" si="226"/>
        <v>0</v>
      </c>
      <c r="WHP68" s="3">
        <f t="shared" si="226"/>
        <v>0</v>
      </c>
      <c r="WHQ68" s="3">
        <f t="shared" si="226"/>
        <v>0</v>
      </c>
      <c r="WHR68" s="3">
        <f t="shared" si="226"/>
        <v>0</v>
      </c>
      <c r="WHS68" s="3">
        <f t="shared" si="226"/>
        <v>0</v>
      </c>
      <c r="WHT68" s="3">
        <f t="shared" si="226"/>
        <v>0</v>
      </c>
      <c r="WHU68" s="3">
        <f t="shared" si="226"/>
        <v>0</v>
      </c>
      <c r="WHV68" s="3">
        <f t="shared" si="226"/>
        <v>0</v>
      </c>
      <c r="WHW68" s="3">
        <f t="shared" si="226"/>
        <v>0</v>
      </c>
      <c r="WHX68" s="3">
        <f t="shared" si="226"/>
        <v>0</v>
      </c>
      <c r="WHY68" s="3">
        <f t="shared" si="226"/>
        <v>0</v>
      </c>
      <c r="WHZ68" s="3">
        <f t="shared" si="226"/>
        <v>0</v>
      </c>
      <c r="WIA68" s="3">
        <f t="shared" si="226"/>
        <v>0</v>
      </c>
      <c r="WIB68" s="3">
        <f t="shared" si="226"/>
        <v>0</v>
      </c>
      <c r="WIC68" s="3">
        <f t="shared" si="226"/>
        <v>0</v>
      </c>
      <c r="WID68" s="3">
        <f t="shared" si="226"/>
        <v>0</v>
      </c>
      <c r="WIE68" s="3">
        <f t="shared" si="226"/>
        <v>0</v>
      </c>
      <c r="WIF68" s="3">
        <f t="shared" ref="WIF68:WKQ68" si="227">SUM(WIF60:WIF66)</f>
        <v>0</v>
      </c>
      <c r="WIG68" s="3">
        <f t="shared" si="227"/>
        <v>0</v>
      </c>
      <c r="WIH68" s="3">
        <f t="shared" si="227"/>
        <v>0</v>
      </c>
      <c r="WII68" s="3">
        <f t="shared" si="227"/>
        <v>0</v>
      </c>
      <c r="WIJ68" s="3">
        <f t="shared" si="227"/>
        <v>0</v>
      </c>
      <c r="WIK68" s="3">
        <f t="shared" si="227"/>
        <v>0</v>
      </c>
      <c r="WIL68" s="3">
        <f t="shared" si="227"/>
        <v>0</v>
      </c>
      <c r="WIM68" s="3">
        <f t="shared" si="227"/>
        <v>0</v>
      </c>
      <c r="WIN68" s="3">
        <f t="shared" si="227"/>
        <v>0</v>
      </c>
      <c r="WIO68" s="3">
        <f t="shared" si="227"/>
        <v>0</v>
      </c>
      <c r="WIP68" s="3">
        <f t="shared" si="227"/>
        <v>0</v>
      </c>
      <c r="WIQ68" s="3">
        <f t="shared" si="227"/>
        <v>0</v>
      </c>
      <c r="WIR68" s="3">
        <f t="shared" si="227"/>
        <v>0</v>
      </c>
      <c r="WIS68" s="3">
        <f t="shared" si="227"/>
        <v>0</v>
      </c>
      <c r="WIT68" s="3">
        <f t="shared" si="227"/>
        <v>0</v>
      </c>
      <c r="WIU68" s="3">
        <f t="shared" si="227"/>
        <v>0</v>
      </c>
      <c r="WIV68" s="3">
        <f t="shared" si="227"/>
        <v>0</v>
      </c>
      <c r="WIW68" s="3">
        <f t="shared" si="227"/>
        <v>0</v>
      </c>
      <c r="WIX68" s="3">
        <f t="shared" si="227"/>
        <v>0</v>
      </c>
      <c r="WIY68" s="3">
        <f t="shared" si="227"/>
        <v>0</v>
      </c>
      <c r="WIZ68" s="3">
        <f t="shared" si="227"/>
        <v>0</v>
      </c>
      <c r="WJA68" s="3">
        <f t="shared" si="227"/>
        <v>0</v>
      </c>
      <c r="WJB68" s="3">
        <f t="shared" si="227"/>
        <v>0</v>
      </c>
      <c r="WJC68" s="3">
        <f t="shared" si="227"/>
        <v>0</v>
      </c>
      <c r="WJD68" s="3">
        <f t="shared" si="227"/>
        <v>0</v>
      </c>
      <c r="WJE68" s="3">
        <f t="shared" si="227"/>
        <v>0</v>
      </c>
      <c r="WJF68" s="3">
        <f t="shared" si="227"/>
        <v>0</v>
      </c>
      <c r="WJG68" s="3">
        <f t="shared" si="227"/>
        <v>0</v>
      </c>
      <c r="WJH68" s="3">
        <f t="shared" si="227"/>
        <v>0</v>
      </c>
      <c r="WJI68" s="3">
        <f t="shared" si="227"/>
        <v>0</v>
      </c>
      <c r="WJJ68" s="3">
        <f t="shared" si="227"/>
        <v>0</v>
      </c>
      <c r="WJK68" s="3">
        <f t="shared" si="227"/>
        <v>0</v>
      </c>
      <c r="WJL68" s="3">
        <f t="shared" si="227"/>
        <v>0</v>
      </c>
      <c r="WJM68" s="3">
        <f t="shared" si="227"/>
        <v>0</v>
      </c>
      <c r="WJN68" s="3">
        <f t="shared" si="227"/>
        <v>0</v>
      </c>
      <c r="WJO68" s="3">
        <f t="shared" si="227"/>
        <v>0</v>
      </c>
      <c r="WJP68" s="3">
        <f t="shared" si="227"/>
        <v>0</v>
      </c>
      <c r="WJQ68" s="3">
        <f t="shared" si="227"/>
        <v>0</v>
      </c>
      <c r="WJR68" s="3">
        <f t="shared" si="227"/>
        <v>0</v>
      </c>
      <c r="WJS68" s="3">
        <f t="shared" si="227"/>
        <v>0</v>
      </c>
      <c r="WJT68" s="3">
        <f t="shared" si="227"/>
        <v>0</v>
      </c>
      <c r="WJU68" s="3">
        <f t="shared" si="227"/>
        <v>0</v>
      </c>
      <c r="WJV68" s="3">
        <f t="shared" si="227"/>
        <v>0</v>
      </c>
      <c r="WJW68" s="3">
        <f t="shared" si="227"/>
        <v>0</v>
      </c>
      <c r="WJX68" s="3">
        <f t="shared" si="227"/>
        <v>0</v>
      </c>
      <c r="WJY68" s="3">
        <f t="shared" si="227"/>
        <v>0</v>
      </c>
      <c r="WJZ68" s="3">
        <f t="shared" si="227"/>
        <v>0</v>
      </c>
      <c r="WKA68" s="3">
        <f t="shared" si="227"/>
        <v>0</v>
      </c>
      <c r="WKB68" s="3">
        <f t="shared" si="227"/>
        <v>0</v>
      </c>
      <c r="WKC68" s="3">
        <f t="shared" si="227"/>
        <v>0</v>
      </c>
      <c r="WKD68" s="3">
        <f t="shared" si="227"/>
        <v>0</v>
      </c>
      <c r="WKE68" s="3">
        <f t="shared" si="227"/>
        <v>0</v>
      </c>
      <c r="WKF68" s="3">
        <f t="shared" si="227"/>
        <v>0</v>
      </c>
      <c r="WKG68" s="3">
        <f t="shared" si="227"/>
        <v>0</v>
      </c>
      <c r="WKH68" s="3">
        <f t="shared" si="227"/>
        <v>0</v>
      </c>
      <c r="WKI68" s="3">
        <f t="shared" si="227"/>
        <v>0</v>
      </c>
      <c r="WKJ68" s="3">
        <f t="shared" si="227"/>
        <v>0</v>
      </c>
      <c r="WKK68" s="3">
        <f t="shared" si="227"/>
        <v>0</v>
      </c>
      <c r="WKL68" s="3">
        <f t="shared" si="227"/>
        <v>0</v>
      </c>
      <c r="WKM68" s="3">
        <f t="shared" si="227"/>
        <v>0</v>
      </c>
      <c r="WKN68" s="3">
        <f t="shared" si="227"/>
        <v>0</v>
      </c>
      <c r="WKO68" s="3">
        <f t="shared" si="227"/>
        <v>0</v>
      </c>
      <c r="WKP68" s="3">
        <f t="shared" si="227"/>
        <v>0</v>
      </c>
      <c r="WKQ68" s="3">
        <f t="shared" si="227"/>
        <v>0</v>
      </c>
      <c r="WKR68" s="3">
        <f t="shared" ref="WKR68:WNC68" si="228">SUM(WKR60:WKR66)</f>
        <v>0</v>
      </c>
      <c r="WKS68" s="3">
        <f t="shared" si="228"/>
        <v>0</v>
      </c>
      <c r="WKT68" s="3">
        <f t="shared" si="228"/>
        <v>0</v>
      </c>
      <c r="WKU68" s="3">
        <f t="shared" si="228"/>
        <v>0</v>
      </c>
      <c r="WKV68" s="3">
        <f t="shared" si="228"/>
        <v>0</v>
      </c>
      <c r="WKW68" s="3">
        <f t="shared" si="228"/>
        <v>0</v>
      </c>
      <c r="WKX68" s="3">
        <f t="shared" si="228"/>
        <v>0</v>
      </c>
      <c r="WKY68" s="3">
        <f t="shared" si="228"/>
        <v>0</v>
      </c>
      <c r="WKZ68" s="3">
        <f t="shared" si="228"/>
        <v>0</v>
      </c>
      <c r="WLA68" s="3">
        <f t="shared" si="228"/>
        <v>0</v>
      </c>
      <c r="WLB68" s="3">
        <f t="shared" si="228"/>
        <v>0</v>
      </c>
      <c r="WLC68" s="3">
        <f t="shared" si="228"/>
        <v>0</v>
      </c>
      <c r="WLD68" s="3">
        <f t="shared" si="228"/>
        <v>0</v>
      </c>
      <c r="WLE68" s="3">
        <f t="shared" si="228"/>
        <v>0</v>
      </c>
      <c r="WLF68" s="3">
        <f t="shared" si="228"/>
        <v>0</v>
      </c>
      <c r="WLG68" s="3">
        <f t="shared" si="228"/>
        <v>0</v>
      </c>
      <c r="WLH68" s="3">
        <f t="shared" si="228"/>
        <v>0</v>
      </c>
      <c r="WLI68" s="3">
        <f t="shared" si="228"/>
        <v>0</v>
      </c>
      <c r="WLJ68" s="3">
        <f t="shared" si="228"/>
        <v>0</v>
      </c>
      <c r="WLK68" s="3">
        <f t="shared" si="228"/>
        <v>0</v>
      </c>
      <c r="WLL68" s="3">
        <f t="shared" si="228"/>
        <v>0</v>
      </c>
      <c r="WLM68" s="3">
        <f t="shared" si="228"/>
        <v>0</v>
      </c>
      <c r="WLN68" s="3">
        <f t="shared" si="228"/>
        <v>0</v>
      </c>
      <c r="WLO68" s="3">
        <f t="shared" si="228"/>
        <v>0</v>
      </c>
      <c r="WLP68" s="3">
        <f t="shared" si="228"/>
        <v>0</v>
      </c>
      <c r="WLQ68" s="3">
        <f t="shared" si="228"/>
        <v>0</v>
      </c>
      <c r="WLR68" s="3">
        <f t="shared" si="228"/>
        <v>0</v>
      </c>
      <c r="WLS68" s="3">
        <f t="shared" si="228"/>
        <v>0</v>
      </c>
      <c r="WLT68" s="3">
        <f t="shared" si="228"/>
        <v>0</v>
      </c>
      <c r="WLU68" s="3">
        <f t="shared" si="228"/>
        <v>0</v>
      </c>
      <c r="WLV68" s="3">
        <f t="shared" si="228"/>
        <v>0</v>
      </c>
      <c r="WLW68" s="3">
        <f t="shared" si="228"/>
        <v>0</v>
      </c>
      <c r="WLX68" s="3">
        <f t="shared" si="228"/>
        <v>0</v>
      </c>
      <c r="WLY68" s="3">
        <f t="shared" si="228"/>
        <v>0</v>
      </c>
      <c r="WLZ68" s="3">
        <f t="shared" si="228"/>
        <v>0</v>
      </c>
      <c r="WMA68" s="3">
        <f t="shared" si="228"/>
        <v>0</v>
      </c>
      <c r="WMB68" s="3">
        <f t="shared" si="228"/>
        <v>0</v>
      </c>
      <c r="WMC68" s="3">
        <f t="shared" si="228"/>
        <v>0</v>
      </c>
      <c r="WMD68" s="3">
        <f t="shared" si="228"/>
        <v>0</v>
      </c>
      <c r="WME68" s="3">
        <f t="shared" si="228"/>
        <v>0</v>
      </c>
      <c r="WMF68" s="3">
        <f t="shared" si="228"/>
        <v>0</v>
      </c>
      <c r="WMG68" s="3">
        <f t="shared" si="228"/>
        <v>0</v>
      </c>
      <c r="WMH68" s="3">
        <f t="shared" si="228"/>
        <v>0</v>
      </c>
      <c r="WMI68" s="3">
        <f t="shared" si="228"/>
        <v>0</v>
      </c>
      <c r="WMJ68" s="3">
        <f t="shared" si="228"/>
        <v>0</v>
      </c>
      <c r="WMK68" s="3">
        <f t="shared" si="228"/>
        <v>0</v>
      </c>
      <c r="WML68" s="3">
        <f t="shared" si="228"/>
        <v>0</v>
      </c>
      <c r="WMM68" s="3">
        <f t="shared" si="228"/>
        <v>0</v>
      </c>
      <c r="WMN68" s="3">
        <f t="shared" si="228"/>
        <v>0</v>
      </c>
      <c r="WMO68" s="3">
        <f t="shared" si="228"/>
        <v>0</v>
      </c>
      <c r="WMP68" s="3">
        <f t="shared" si="228"/>
        <v>0</v>
      </c>
      <c r="WMQ68" s="3">
        <f t="shared" si="228"/>
        <v>0</v>
      </c>
      <c r="WMR68" s="3">
        <f t="shared" si="228"/>
        <v>0</v>
      </c>
      <c r="WMS68" s="3">
        <f t="shared" si="228"/>
        <v>0</v>
      </c>
      <c r="WMT68" s="3">
        <f t="shared" si="228"/>
        <v>0</v>
      </c>
      <c r="WMU68" s="3">
        <f t="shared" si="228"/>
        <v>0</v>
      </c>
      <c r="WMV68" s="3">
        <f t="shared" si="228"/>
        <v>0</v>
      </c>
      <c r="WMW68" s="3">
        <f t="shared" si="228"/>
        <v>0</v>
      </c>
      <c r="WMX68" s="3">
        <f t="shared" si="228"/>
        <v>0</v>
      </c>
      <c r="WMY68" s="3">
        <f t="shared" si="228"/>
        <v>0</v>
      </c>
      <c r="WMZ68" s="3">
        <f t="shared" si="228"/>
        <v>0</v>
      </c>
      <c r="WNA68" s="3">
        <f t="shared" si="228"/>
        <v>0</v>
      </c>
      <c r="WNB68" s="3">
        <f t="shared" si="228"/>
        <v>0</v>
      </c>
      <c r="WNC68" s="3">
        <f t="shared" si="228"/>
        <v>0</v>
      </c>
      <c r="WND68" s="3">
        <f t="shared" ref="WND68:WPO68" si="229">SUM(WND60:WND66)</f>
        <v>0</v>
      </c>
      <c r="WNE68" s="3">
        <f t="shared" si="229"/>
        <v>0</v>
      </c>
      <c r="WNF68" s="3">
        <f t="shared" si="229"/>
        <v>0</v>
      </c>
      <c r="WNG68" s="3">
        <f t="shared" si="229"/>
        <v>0</v>
      </c>
      <c r="WNH68" s="3">
        <f t="shared" si="229"/>
        <v>0</v>
      </c>
      <c r="WNI68" s="3">
        <f t="shared" si="229"/>
        <v>0</v>
      </c>
      <c r="WNJ68" s="3">
        <f t="shared" si="229"/>
        <v>0</v>
      </c>
      <c r="WNK68" s="3">
        <f t="shared" si="229"/>
        <v>0</v>
      </c>
      <c r="WNL68" s="3">
        <f t="shared" si="229"/>
        <v>0</v>
      </c>
      <c r="WNM68" s="3">
        <f t="shared" si="229"/>
        <v>0</v>
      </c>
      <c r="WNN68" s="3">
        <f t="shared" si="229"/>
        <v>0</v>
      </c>
      <c r="WNO68" s="3">
        <f t="shared" si="229"/>
        <v>0</v>
      </c>
      <c r="WNP68" s="3">
        <f t="shared" si="229"/>
        <v>0</v>
      </c>
      <c r="WNQ68" s="3">
        <f t="shared" si="229"/>
        <v>0</v>
      </c>
      <c r="WNR68" s="3">
        <f t="shared" si="229"/>
        <v>0</v>
      </c>
      <c r="WNS68" s="3">
        <f t="shared" si="229"/>
        <v>0</v>
      </c>
      <c r="WNT68" s="3">
        <f t="shared" si="229"/>
        <v>0</v>
      </c>
      <c r="WNU68" s="3">
        <f t="shared" si="229"/>
        <v>0</v>
      </c>
      <c r="WNV68" s="3">
        <f t="shared" si="229"/>
        <v>0</v>
      </c>
      <c r="WNW68" s="3">
        <f t="shared" si="229"/>
        <v>0</v>
      </c>
      <c r="WNX68" s="3">
        <f t="shared" si="229"/>
        <v>0</v>
      </c>
      <c r="WNY68" s="3">
        <f t="shared" si="229"/>
        <v>0</v>
      </c>
      <c r="WNZ68" s="3">
        <f t="shared" si="229"/>
        <v>0</v>
      </c>
      <c r="WOA68" s="3">
        <f t="shared" si="229"/>
        <v>0</v>
      </c>
      <c r="WOB68" s="3">
        <f t="shared" si="229"/>
        <v>0</v>
      </c>
      <c r="WOC68" s="3">
        <f t="shared" si="229"/>
        <v>0</v>
      </c>
      <c r="WOD68" s="3">
        <f t="shared" si="229"/>
        <v>0</v>
      </c>
      <c r="WOE68" s="3">
        <f t="shared" si="229"/>
        <v>0</v>
      </c>
      <c r="WOF68" s="3">
        <f t="shared" si="229"/>
        <v>0</v>
      </c>
      <c r="WOG68" s="3">
        <f t="shared" si="229"/>
        <v>0</v>
      </c>
      <c r="WOH68" s="3">
        <f t="shared" si="229"/>
        <v>0</v>
      </c>
      <c r="WOI68" s="3">
        <f t="shared" si="229"/>
        <v>0</v>
      </c>
      <c r="WOJ68" s="3">
        <f t="shared" si="229"/>
        <v>0</v>
      </c>
      <c r="WOK68" s="3">
        <f t="shared" si="229"/>
        <v>0</v>
      </c>
      <c r="WOL68" s="3">
        <f t="shared" si="229"/>
        <v>0</v>
      </c>
      <c r="WOM68" s="3">
        <f t="shared" si="229"/>
        <v>0</v>
      </c>
      <c r="WON68" s="3">
        <f t="shared" si="229"/>
        <v>0</v>
      </c>
      <c r="WOO68" s="3">
        <f t="shared" si="229"/>
        <v>0</v>
      </c>
      <c r="WOP68" s="3">
        <f t="shared" si="229"/>
        <v>0</v>
      </c>
      <c r="WOQ68" s="3">
        <f t="shared" si="229"/>
        <v>0</v>
      </c>
      <c r="WOR68" s="3">
        <f t="shared" si="229"/>
        <v>0</v>
      </c>
      <c r="WOS68" s="3">
        <f t="shared" si="229"/>
        <v>0</v>
      </c>
      <c r="WOT68" s="3">
        <f t="shared" si="229"/>
        <v>0</v>
      </c>
      <c r="WOU68" s="3">
        <f t="shared" si="229"/>
        <v>0</v>
      </c>
      <c r="WOV68" s="3">
        <f t="shared" si="229"/>
        <v>0</v>
      </c>
      <c r="WOW68" s="3">
        <f t="shared" si="229"/>
        <v>0</v>
      </c>
      <c r="WOX68" s="3">
        <f t="shared" si="229"/>
        <v>0</v>
      </c>
      <c r="WOY68" s="3">
        <f t="shared" si="229"/>
        <v>0</v>
      </c>
      <c r="WOZ68" s="3">
        <f t="shared" si="229"/>
        <v>0</v>
      </c>
      <c r="WPA68" s="3">
        <f t="shared" si="229"/>
        <v>0</v>
      </c>
      <c r="WPB68" s="3">
        <f t="shared" si="229"/>
        <v>0</v>
      </c>
      <c r="WPC68" s="3">
        <f t="shared" si="229"/>
        <v>0</v>
      </c>
      <c r="WPD68" s="3">
        <f t="shared" si="229"/>
        <v>0</v>
      </c>
      <c r="WPE68" s="3">
        <f t="shared" si="229"/>
        <v>0</v>
      </c>
      <c r="WPF68" s="3">
        <f t="shared" si="229"/>
        <v>0</v>
      </c>
      <c r="WPG68" s="3">
        <f t="shared" si="229"/>
        <v>0</v>
      </c>
      <c r="WPH68" s="3">
        <f t="shared" si="229"/>
        <v>0</v>
      </c>
      <c r="WPI68" s="3">
        <f t="shared" si="229"/>
        <v>0</v>
      </c>
      <c r="WPJ68" s="3">
        <f t="shared" si="229"/>
        <v>0</v>
      </c>
      <c r="WPK68" s="3">
        <f t="shared" si="229"/>
        <v>0</v>
      </c>
      <c r="WPL68" s="3">
        <f t="shared" si="229"/>
        <v>0</v>
      </c>
      <c r="WPM68" s="3">
        <f t="shared" si="229"/>
        <v>0</v>
      </c>
      <c r="WPN68" s="3">
        <f t="shared" si="229"/>
        <v>0</v>
      </c>
      <c r="WPO68" s="3">
        <f t="shared" si="229"/>
        <v>0</v>
      </c>
      <c r="WPP68" s="3">
        <f t="shared" ref="WPP68:WSA68" si="230">SUM(WPP60:WPP66)</f>
        <v>0</v>
      </c>
      <c r="WPQ68" s="3">
        <f t="shared" si="230"/>
        <v>0</v>
      </c>
      <c r="WPR68" s="3">
        <f t="shared" si="230"/>
        <v>0</v>
      </c>
      <c r="WPS68" s="3">
        <f t="shared" si="230"/>
        <v>0</v>
      </c>
      <c r="WPT68" s="3">
        <f t="shared" si="230"/>
        <v>0</v>
      </c>
      <c r="WPU68" s="3">
        <f t="shared" si="230"/>
        <v>0</v>
      </c>
      <c r="WPV68" s="3">
        <f t="shared" si="230"/>
        <v>0</v>
      </c>
      <c r="WPW68" s="3">
        <f t="shared" si="230"/>
        <v>0</v>
      </c>
      <c r="WPX68" s="3">
        <f t="shared" si="230"/>
        <v>0</v>
      </c>
      <c r="WPY68" s="3">
        <f t="shared" si="230"/>
        <v>0</v>
      </c>
      <c r="WPZ68" s="3">
        <f t="shared" si="230"/>
        <v>0</v>
      </c>
      <c r="WQA68" s="3">
        <f t="shared" si="230"/>
        <v>0</v>
      </c>
      <c r="WQB68" s="3">
        <f t="shared" si="230"/>
        <v>0</v>
      </c>
      <c r="WQC68" s="3">
        <f t="shared" si="230"/>
        <v>0</v>
      </c>
      <c r="WQD68" s="3">
        <f t="shared" si="230"/>
        <v>0</v>
      </c>
      <c r="WQE68" s="3">
        <f t="shared" si="230"/>
        <v>0</v>
      </c>
      <c r="WQF68" s="3">
        <f t="shared" si="230"/>
        <v>0</v>
      </c>
      <c r="WQG68" s="3">
        <f t="shared" si="230"/>
        <v>0</v>
      </c>
      <c r="WQH68" s="3">
        <f t="shared" si="230"/>
        <v>0</v>
      </c>
      <c r="WQI68" s="3">
        <f t="shared" si="230"/>
        <v>0</v>
      </c>
      <c r="WQJ68" s="3">
        <f t="shared" si="230"/>
        <v>0</v>
      </c>
      <c r="WQK68" s="3">
        <f t="shared" si="230"/>
        <v>0</v>
      </c>
      <c r="WQL68" s="3">
        <f t="shared" si="230"/>
        <v>0</v>
      </c>
      <c r="WQM68" s="3">
        <f t="shared" si="230"/>
        <v>0</v>
      </c>
      <c r="WQN68" s="3">
        <f t="shared" si="230"/>
        <v>0</v>
      </c>
      <c r="WQO68" s="3">
        <f t="shared" si="230"/>
        <v>0</v>
      </c>
      <c r="WQP68" s="3">
        <f t="shared" si="230"/>
        <v>0</v>
      </c>
      <c r="WQQ68" s="3">
        <f t="shared" si="230"/>
        <v>0</v>
      </c>
      <c r="WQR68" s="3">
        <f t="shared" si="230"/>
        <v>0</v>
      </c>
      <c r="WQS68" s="3">
        <f t="shared" si="230"/>
        <v>0</v>
      </c>
      <c r="WQT68" s="3">
        <f t="shared" si="230"/>
        <v>0</v>
      </c>
      <c r="WQU68" s="3">
        <f t="shared" si="230"/>
        <v>0</v>
      </c>
      <c r="WQV68" s="3">
        <f t="shared" si="230"/>
        <v>0</v>
      </c>
      <c r="WQW68" s="3">
        <f t="shared" si="230"/>
        <v>0</v>
      </c>
      <c r="WQX68" s="3">
        <f t="shared" si="230"/>
        <v>0</v>
      </c>
      <c r="WQY68" s="3">
        <f t="shared" si="230"/>
        <v>0</v>
      </c>
      <c r="WQZ68" s="3">
        <f t="shared" si="230"/>
        <v>0</v>
      </c>
      <c r="WRA68" s="3">
        <f t="shared" si="230"/>
        <v>0</v>
      </c>
      <c r="WRB68" s="3">
        <f t="shared" si="230"/>
        <v>0</v>
      </c>
      <c r="WRC68" s="3">
        <f t="shared" si="230"/>
        <v>0</v>
      </c>
      <c r="WRD68" s="3">
        <f t="shared" si="230"/>
        <v>0</v>
      </c>
      <c r="WRE68" s="3">
        <f t="shared" si="230"/>
        <v>0</v>
      </c>
      <c r="WRF68" s="3">
        <f t="shared" si="230"/>
        <v>0</v>
      </c>
      <c r="WRG68" s="3">
        <f t="shared" si="230"/>
        <v>0</v>
      </c>
      <c r="WRH68" s="3">
        <f t="shared" si="230"/>
        <v>0</v>
      </c>
      <c r="WRI68" s="3">
        <f t="shared" si="230"/>
        <v>0</v>
      </c>
      <c r="WRJ68" s="3">
        <f t="shared" si="230"/>
        <v>0</v>
      </c>
      <c r="WRK68" s="3">
        <f t="shared" si="230"/>
        <v>0</v>
      </c>
      <c r="WRL68" s="3">
        <f t="shared" si="230"/>
        <v>0</v>
      </c>
      <c r="WRM68" s="3">
        <f t="shared" si="230"/>
        <v>0</v>
      </c>
      <c r="WRN68" s="3">
        <f t="shared" si="230"/>
        <v>0</v>
      </c>
      <c r="WRO68" s="3">
        <f t="shared" si="230"/>
        <v>0</v>
      </c>
      <c r="WRP68" s="3">
        <f t="shared" si="230"/>
        <v>0</v>
      </c>
      <c r="WRQ68" s="3">
        <f t="shared" si="230"/>
        <v>0</v>
      </c>
      <c r="WRR68" s="3">
        <f t="shared" si="230"/>
        <v>0</v>
      </c>
      <c r="WRS68" s="3">
        <f t="shared" si="230"/>
        <v>0</v>
      </c>
      <c r="WRT68" s="3">
        <f t="shared" si="230"/>
        <v>0</v>
      </c>
      <c r="WRU68" s="3">
        <f t="shared" si="230"/>
        <v>0</v>
      </c>
      <c r="WRV68" s="3">
        <f t="shared" si="230"/>
        <v>0</v>
      </c>
      <c r="WRW68" s="3">
        <f t="shared" si="230"/>
        <v>0</v>
      </c>
      <c r="WRX68" s="3">
        <f t="shared" si="230"/>
        <v>0</v>
      </c>
      <c r="WRY68" s="3">
        <f t="shared" si="230"/>
        <v>0</v>
      </c>
      <c r="WRZ68" s="3">
        <f t="shared" si="230"/>
        <v>0</v>
      </c>
      <c r="WSA68" s="3">
        <f t="shared" si="230"/>
        <v>0</v>
      </c>
      <c r="WSB68" s="3">
        <f t="shared" ref="WSB68:WUM68" si="231">SUM(WSB60:WSB66)</f>
        <v>0</v>
      </c>
      <c r="WSC68" s="3">
        <f t="shared" si="231"/>
        <v>0</v>
      </c>
      <c r="WSD68" s="3">
        <f t="shared" si="231"/>
        <v>0</v>
      </c>
      <c r="WSE68" s="3">
        <f t="shared" si="231"/>
        <v>0</v>
      </c>
      <c r="WSF68" s="3">
        <f t="shared" si="231"/>
        <v>0</v>
      </c>
      <c r="WSG68" s="3">
        <f t="shared" si="231"/>
        <v>0</v>
      </c>
      <c r="WSH68" s="3">
        <f t="shared" si="231"/>
        <v>0</v>
      </c>
      <c r="WSI68" s="3">
        <f t="shared" si="231"/>
        <v>0</v>
      </c>
      <c r="WSJ68" s="3">
        <f t="shared" si="231"/>
        <v>0</v>
      </c>
      <c r="WSK68" s="3">
        <f t="shared" si="231"/>
        <v>0</v>
      </c>
      <c r="WSL68" s="3">
        <f t="shared" si="231"/>
        <v>0</v>
      </c>
      <c r="WSM68" s="3">
        <f t="shared" si="231"/>
        <v>0</v>
      </c>
      <c r="WSN68" s="3">
        <f t="shared" si="231"/>
        <v>0</v>
      </c>
      <c r="WSO68" s="3">
        <f t="shared" si="231"/>
        <v>0</v>
      </c>
      <c r="WSP68" s="3">
        <f t="shared" si="231"/>
        <v>0</v>
      </c>
      <c r="WSQ68" s="3">
        <f t="shared" si="231"/>
        <v>0</v>
      </c>
      <c r="WSR68" s="3">
        <f t="shared" si="231"/>
        <v>0</v>
      </c>
      <c r="WSS68" s="3">
        <f t="shared" si="231"/>
        <v>0</v>
      </c>
      <c r="WST68" s="3">
        <f t="shared" si="231"/>
        <v>0</v>
      </c>
      <c r="WSU68" s="3">
        <f t="shared" si="231"/>
        <v>0</v>
      </c>
      <c r="WSV68" s="3">
        <f t="shared" si="231"/>
        <v>0</v>
      </c>
      <c r="WSW68" s="3">
        <f t="shared" si="231"/>
        <v>0</v>
      </c>
      <c r="WSX68" s="3">
        <f t="shared" si="231"/>
        <v>0</v>
      </c>
      <c r="WSY68" s="3">
        <f t="shared" si="231"/>
        <v>0</v>
      </c>
      <c r="WSZ68" s="3">
        <f t="shared" si="231"/>
        <v>0</v>
      </c>
      <c r="WTA68" s="3">
        <f t="shared" si="231"/>
        <v>0</v>
      </c>
      <c r="WTB68" s="3">
        <f t="shared" si="231"/>
        <v>0</v>
      </c>
      <c r="WTC68" s="3">
        <f t="shared" si="231"/>
        <v>0</v>
      </c>
      <c r="WTD68" s="3">
        <f t="shared" si="231"/>
        <v>0</v>
      </c>
      <c r="WTE68" s="3">
        <f t="shared" si="231"/>
        <v>0</v>
      </c>
      <c r="WTF68" s="3">
        <f t="shared" si="231"/>
        <v>0</v>
      </c>
      <c r="WTG68" s="3">
        <f t="shared" si="231"/>
        <v>0</v>
      </c>
      <c r="WTH68" s="3">
        <f t="shared" si="231"/>
        <v>0</v>
      </c>
      <c r="WTI68" s="3">
        <f t="shared" si="231"/>
        <v>0</v>
      </c>
      <c r="WTJ68" s="3">
        <f t="shared" si="231"/>
        <v>0</v>
      </c>
      <c r="WTK68" s="3">
        <f t="shared" si="231"/>
        <v>0</v>
      </c>
      <c r="WTL68" s="3">
        <f t="shared" si="231"/>
        <v>0</v>
      </c>
      <c r="WTM68" s="3">
        <f t="shared" si="231"/>
        <v>0</v>
      </c>
      <c r="WTN68" s="3">
        <f t="shared" si="231"/>
        <v>0</v>
      </c>
      <c r="WTO68" s="3">
        <f t="shared" si="231"/>
        <v>0</v>
      </c>
      <c r="WTP68" s="3">
        <f t="shared" si="231"/>
        <v>0</v>
      </c>
      <c r="WTQ68" s="3">
        <f t="shared" si="231"/>
        <v>0</v>
      </c>
      <c r="WTR68" s="3">
        <f t="shared" si="231"/>
        <v>0</v>
      </c>
      <c r="WTS68" s="3">
        <f t="shared" si="231"/>
        <v>0</v>
      </c>
      <c r="WTT68" s="3">
        <f t="shared" si="231"/>
        <v>0</v>
      </c>
      <c r="WTU68" s="3">
        <f t="shared" si="231"/>
        <v>0</v>
      </c>
      <c r="WTV68" s="3">
        <f t="shared" si="231"/>
        <v>0</v>
      </c>
      <c r="WTW68" s="3">
        <f t="shared" si="231"/>
        <v>0</v>
      </c>
      <c r="WTX68" s="3">
        <f t="shared" si="231"/>
        <v>0</v>
      </c>
      <c r="WTY68" s="3">
        <f t="shared" si="231"/>
        <v>0</v>
      </c>
      <c r="WTZ68" s="3">
        <f t="shared" si="231"/>
        <v>0</v>
      </c>
      <c r="WUA68" s="3">
        <f t="shared" si="231"/>
        <v>0</v>
      </c>
      <c r="WUB68" s="3">
        <f t="shared" si="231"/>
        <v>0</v>
      </c>
      <c r="WUC68" s="3">
        <f t="shared" si="231"/>
        <v>0</v>
      </c>
      <c r="WUD68" s="3">
        <f t="shared" si="231"/>
        <v>0</v>
      </c>
      <c r="WUE68" s="3">
        <f t="shared" si="231"/>
        <v>0</v>
      </c>
      <c r="WUF68" s="3">
        <f t="shared" si="231"/>
        <v>0</v>
      </c>
      <c r="WUG68" s="3">
        <f t="shared" si="231"/>
        <v>0</v>
      </c>
      <c r="WUH68" s="3">
        <f t="shared" si="231"/>
        <v>0</v>
      </c>
      <c r="WUI68" s="3">
        <f t="shared" si="231"/>
        <v>0</v>
      </c>
      <c r="WUJ68" s="3">
        <f t="shared" si="231"/>
        <v>0</v>
      </c>
      <c r="WUK68" s="3">
        <f t="shared" si="231"/>
        <v>0</v>
      </c>
      <c r="WUL68" s="3">
        <f t="shared" si="231"/>
        <v>0</v>
      </c>
      <c r="WUM68" s="3">
        <f t="shared" si="231"/>
        <v>0</v>
      </c>
      <c r="WUN68" s="3">
        <f t="shared" ref="WUN68:WWY68" si="232">SUM(WUN60:WUN66)</f>
        <v>0</v>
      </c>
      <c r="WUO68" s="3">
        <f t="shared" si="232"/>
        <v>0</v>
      </c>
      <c r="WUP68" s="3">
        <f t="shared" si="232"/>
        <v>0</v>
      </c>
      <c r="WUQ68" s="3">
        <f t="shared" si="232"/>
        <v>0</v>
      </c>
      <c r="WUR68" s="3">
        <f t="shared" si="232"/>
        <v>0</v>
      </c>
      <c r="WUS68" s="3">
        <f t="shared" si="232"/>
        <v>0</v>
      </c>
      <c r="WUT68" s="3">
        <f t="shared" si="232"/>
        <v>0</v>
      </c>
      <c r="WUU68" s="3">
        <f t="shared" si="232"/>
        <v>0</v>
      </c>
      <c r="WUV68" s="3">
        <f t="shared" si="232"/>
        <v>0</v>
      </c>
      <c r="WUW68" s="3">
        <f t="shared" si="232"/>
        <v>0</v>
      </c>
      <c r="WUX68" s="3">
        <f t="shared" si="232"/>
        <v>0</v>
      </c>
      <c r="WUY68" s="3">
        <f t="shared" si="232"/>
        <v>0</v>
      </c>
      <c r="WUZ68" s="3">
        <f t="shared" si="232"/>
        <v>0</v>
      </c>
      <c r="WVA68" s="3">
        <f t="shared" si="232"/>
        <v>0</v>
      </c>
      <c r="WVB68" s="3">
        <f t="shared" si="232"/>
        <v>0</v>
      </c>
      <c r="WVC68" s="3">
        <f t="shared" si="232"/>
        <v>0</v>
      </c>
      <c r="WVD68" s="3">
        <f t="shared" si="232"/>
        <v>0</v>
      </c>
      <c r="WVE68" s="3">
        <f t="shared" si="232"/>
        <v>0</v>
      </c>
      <c r="WVF68" s="3">
        <f t="shared" si="232"/>
        <v>0</v>
      </c>
      <c r="WVG68" s="3">
        <f t="shared" si="232"/>
        <v>0</v>
      </c>
      <c r="WVH68" s="3">
        <f t="shared" si="232"/>
        <v>0</v>
      </c>
      <c r="WVI68" s="3">
        <f t="shared" si="232"/>
        <v>0</v>
      </c>
      <c r="WVJ68" s="3">
        <f t="shared" si="232"/>
        <v>0</v>
      </c>
      <c r="WVK68" s="3">
        <f t="shared" si="232"/>
        <v>0</v>
      </c>
      <c r="WVL68" s="3">
        <f t="shared" si="232"/>
        <v>0</v>
      </c>
      <c r="WVM68" s="3">
        <f t="shared" si="232"/>
        <v>0</v>
      </c>
      <c r="WVN68" s="3">
        <f t="shared" si="232"/>
        <v>0</v>
      </c>
      <c r="WVO68" s="3">
        <f t="shared" si="232"/>
        <v>0</v>
      </c>
      <c r="WVP68" s="3">
        <f t="shared" si="232"/>
        <v>0</v>
      </c>
      <c r="WVQ68" s="3">
        <f t="shared" si="232"/>
        <v>0</v>
      </c>
      <c r="WVR68" s="3">
        <f t="shared" si="232"/>
        <v>0</v>
      </c>
      <c r="WVS68" s="3">
        <f t="shared" si="232"/>
        <v>0</v>
      </c>
      <c r="WVT68" s="3">
        <f t="shared" si="232"/>
        <v>0</v>
      </c>
      <c r="WVU68" s="3">
        <f t="shared" si="232"/>
        <v>0</v>
      </c>
      <c r="WVV68" s="3">
        <f t="shared" si="232"/>
        <v>0</v>
      </c>
      <c r="WVW68" s="3">
        <f t="shared" si="232"/>
        <v>0</v>
      </c>
      <c r="WVX68" s="3">
        <f t="shared" si="232"/>
        <v>0</v>
      </c>
      <c r="WVY68" s="3">
        <f t="shared" si="232"/>
        <v>0</v>
      </c>
      <c r="WVZ68" s="3">
        <f t="shared" si="232"/>
        <v>0</v>
      </c>
      <c r="WWA68" s="3">
        <f t="shared" si="232"/>
        <v>0</v>
      </c>
      <c r="WWB68" s="3">
        <f t="shared" si="232"/>
        <v>0</v>
      </c>
      <c r="WWC68" s="3">
        <f t="shared" si="232"/>
        <v>0</v>
      </c>
      <c r="WWD68" s="3">
        <f t="shared" si="232"/>
        <v>0</v>
      </c>
      <c r="WWE68" s="3">
        <f t="shared" si="232"/>
        <v>0</v>
      </c>
      <c r="WWF68" s="3">
        <f t="shared" si="232"/>
        <v>0</v>
      </c>
      <c r="WWG68" s="3">
        <f t="shared" si="232"/>
        <v>0</v>
      </c>
      <c r="WWH68" s="3">
        <f t="shared" si="232"/>
        <v>0</v>
      </c>
      <c r="WWI68" s="3">
        <f t="shared" si="232"/>
        <v>0</v>
      </c>
      <c r="WWJ68" s="3">
        <f t="shared" si="232"/>
        <v>0</v>
      </c>
      <c r="WWK68" s="3">
        <f t="shared" si="232"/>
        <v>0</v>
      </c>
      <c r="WWL68" s="3">
        <f t="shared" si="232"/>
        <v>0</v>
      </c>
      <c r="WWM68" s="3">
        <f t="shared" si="232"/>
        <v>0</v>
      </c>
      <c r="WWN68" s="3">
        <f t="shared" si="232"/>
        <v>0</v>
      </c>
      <c r="WWO68" s="3">
        <f t="shared" si="232"/>
        <v>0</v>
      </c>
      <c r="WWP68" s="3">
        <f t="shared" si="232"/>
        <v>0</v>
      </c>
      <c r="WWQ68" s="3">
        <f t="shared" si="232"/>
        <v>0</v>
      </c>
      <c r="WWR68" s="3">
        <f t="shared" si="232"/>
        <v>0</v>
      </c>
      <c r="WWS68" s="3">
        <f t="shared" si="232"/>
        <v>0</v>
      </c>
      <c r="WWT68" s="3">
        <f t="shared" si="232"/>
        <v>0</v>
      </c>
      <c r="WWU68" s="3">
        <f t="shared" si="232"/>
        <v>0</v>
      </c>
      <c r="WWV68" s="3">
        <f t="shared" si="232"/>
        <v>0</v>
      </c>
      <c r="WWW68" s="3">
        <f t="shared" si="232"/>
        <v>0</v>
      </c>
      <c r="WWX68" s="3">
        <f t="shared" si="232"/>
        <v>0</v>
      </c>
      <c r="WWY68" s="3">
        <f t="shared" si="232"/>
        <v>0</v>
      </c>
      <c r="WWZ68" s="3">
        <f t="shared" ref="WWZ68:WZK68" si="233">SUM(WWZ60:WWZ66)</f>
        <v>0</v>
      </c>
      <c r="WXA68" s="3">
        <f t="shared" si="233"/>
        <v>0</v>
      </c>
      <c r="WXB68" s="3">
        <f t="shared" si="233"/>
        <v>0</v>
      </c>
      <c r="WXC68" s="3">
        <f t="shared" si="233"/>
        <v>0</v>
      </c>
      <c r="WXD68" s="3">
        <f t="shared" si="233"/>
        <v>0</v>
      </c>
      <c r="WXE68" s="3">
        <f t="shared" si="233"/>
        <v>0</v>
      </c>
      <c r="WXF68" s="3">
        <f t="shared" si="233"/>
        <v>0</v>
      </c>
      <c r="WXG68" s="3">
        <f t="shared" si="233"/>
        <v>0</v>
      </c>
      <c r="WXH68" s="3">
        <f t="shared" si="233"/>
        <v>0</v>
      </c>
      <c r="WXI68" s="3">
        <f t="shared" si="233"/>
        <v>0</v>
      </c>
      <c r="WXJ68" s="3">
        <f t="shared" si="233"/>
        <v>0</v>
      </c>
      <c r="WXK68" s="3">
        <f t="shared" si="233"/>
        <v>0</v>
      </c>
      <c r="WXL68" s="3">
        <f t="shared" si="233"/>
        <v>0</v>
      </c>
      <c r="WXM68" s="3">
        <f t="shared" si="233"/>
        <v>0</v>
      </c>
      <c r="WXN68" s="3">
        <f t="shared" si="233"/>
        <v>0</v>
      </c>
      <c r="WXO68" s="3">
        <f t="shared" si="233"/>
        <v>0</v>
      </c>
      <c r="WXP68" s="3">
        <f t="shared" si="233"/>
        <v>0</v>
      </c>
      <c r="WXQ68" s="3">
        <f t="shared" si="233"/>
        <v>0</v>
      </c>
      <c r="WXR68" s="3">
        <f t="shared" si="233"/>
        <v>0</v>
      </c>
      <c r="WXS68" s="3">
        <f t="shared" si="233"/>
        <v>0</v>
      </c>
      <c r="WXT68" s="3">
        <f t="shared" si="233"/>
        <v>0</v>
      </c>
      <c r="WXU68" s="3">
        <f t="shared" si="233"/>
        <v>0</v>
      </c>
      <c r="WXV68" s="3">
        <f t="shared" si="233"/>
        <v>0</v>
      </c>
      <c r="WXW68" s="3">
        <f t="shared" si="233"/>
        <v>0</v>
      </c>
      <c r="WXX68" s="3">
        <f t="shared" si="233"/>
        <v>0</v>
      </c>
      <c r="WXY68" s="3">
        <f t="shared" si="233"/>
        <v>0</v>
      </c>
      <c r="WXZ68" s="3">
        <f t="shared" si="233"/>
        <v>0</v>
      </c>
      <c r="WYA68" s="3">
        <f t="shared" si="233"/>
        <v>0</v>
      </c>
      <c r="WYB68" s="3">
        <f t="shared" si="233"/>
        <v>0</v>
      </c>
      <c r="WYC68" s="3">
        <f t="shared" si="233"/>
        <v>0</v>
      </c>
      <c r="WYD68" s="3">
        <f t="shared" si="233"/>
        <v>0</v>
      </c>
      <c r="WYE68" s="3">
        <f t="shared" si="233"/>
        <v>0</v>
      </c>
      <c r="WYF68" s="3">
        <f t="shared" si="233"/>
        <v>0</v>
      </c>
      <c r="WYG68" s="3">
        <f t="shared" si="233"/>
        <v>0</v>
      </c>
      <c r="WYH68" s="3">
        <f t="shared" si="233"/>
        <v>0</v>
      </c>
      <c r="WYI68" s="3">
        <f t="shared" si="233"/>
        <v>0</v>
      </c>
      <c r="WYJ68" s="3">
        <f t="shared" si="233"/>
        <v>0</v>
      </c>
      <c r="WYK68" s="3">
        <f t="shared" si="233"/>
        <v>0</v>
      </c>
      <c r="WYL68" s="3">
        <f t="shared" si="233"/>
        <v>0</v>
      </c>
      <c r="WYM68" s="3">
        <f t="shared" si="233"/>
        <v>0</v>
      </c>
      <c r="WYN68" s="3">
        <f t="shared" si="233"/>
        <v>0</v>
      </c>
      <c r="WYO68" s="3">
        <f t="shared" si="233"/>
        <v>0</v>
      </c>
      <c r="WYP68" s="3">
        <f t="shared" si="233"/>
        <v>0</v>
      </c>
      <c r="WYQ68" s="3">
        <f t="shared" si="233"/>
        <v>0</v>
      </c>
      <c r="WYR68" s="3">
        <f t="shared" si="233"/>
        <v>0</v>
      </c>
      <c r="WYS68" s="3">
        <f t="shared" si="233"/>
        <v>0</v>
      </c>
      <c r="WYT68" s="3">
        <f t="shared" si="233"/>
        <v>0</v>
      </c>
      <c r="WYU68" s="3">
        <f t="shared" si="233"/>
        <v>0</v>
      </c>
      <c r="WYV68" s="3">
        <f t="shared" si="233"/>
        <v>0</v>
      </c>
      <c r="WYW68" s="3">
        <f t="shared" si="233"/>
        <v>0</v>
      </c>
      <c r="WYX68" s="3">
        <f t="shared" si="233"/>
        <v>0</v>
      </c>
      <c r="WYY68" s="3">
        <f t="shared" si="233"/>
        <v>0</v>
      </c>
      <c r="WYZ68" s="3">
        <f t="shared" si="233"/>
        <v>0</v>
      </c>
      <c r="WZA68" s="3">
        <f t="shared" si="233"/>
        <v>0</v>
      </c>
      <c r="WZB68" s="3">
        <f t="shared" si="233"/>
        <v>0</v>
      </c>
      <c r="WZC68" s="3">
        <f t="shared" si="233"/>
        <v>0</v>
      </c>
      <c r="WZD68" s="3">
        <f t="shared" si="233"/>
        <v>0</v>
      </c>
      <c r="WZE68" s="3">
        <f t="shared" si="233"/>
        <v>0</v>
      </c>
      <c r="WZF68" s="3">
        <f t="shared" si="233"/>
        <v>0</v>
      </c>
      <c r="WZG68" s="3">
        <f t="shared" si="233"/>
        <v>0</v>
      </c>
      <c r="WZH68" s="3">
        <f t="shared" si="233"/>
        <v>0</v>
      </c>
      <c r="WZI68" s="3">
        <f t="shared" si="233"/>
        <v>0</v>
      </c>
      <c r="WZJ68" s="3">
        <f t="shared" si="233"/>
        <v>0</v>
      </c>
      <c r="WZK68" s="3">
        <f t="shared" si="233"/>
        <v>0</v>
      </c>
      <c r="WZL68" s="3">
        <f t="shared" ref="WZL68:XBW68" si="234">SUM(WZL60:WZL66)</f>
        <v>0</v>
      </c>
      <c r="WZM68" s="3">
        <f t="shared" si="234"/>
        <v>0</v>
      </c>
      <c r="WZN68" s="3">
        <f t="shared" si="234"/>
        <v>0</v>
      </c>
      <c r="WZO68" s="3">
        <f t="shared" si="234"/>
        <v>0</v>
      </c>
      <c r="WZP68" s="3">
        <f t="shared" si="234"/>
        <v>0</v>
      </c>
      <c r="WZQ68" s="3">
        <f t="shared" si="234"/>
        <v>0</v>
      </c>
      <c r="WZR68" s="3">
        <f t="shared" si="234"/>
        <v>0</v>
      </c>
      <c r="WZS68" s="3">
        <f t="shared" si="234"/>
        <v>0</v>
      </c>
      <c r="WZT68" s="3">
        <f t="shared" si="234"/>
        <v>0</v>
      </c>
      <c r="WZU68" s="3">
        <f t="shared" si="234"/>
        <v>0</v>
      </c>
      <c r="WZV68" s="3">
        <f t="shared" si="234"/>
        <v>0</v>
      </c>
      <c r="WZW68" s="3">
        <f t="shared" si="234"/>
        <v>0</v>
      </c>
      <c r="WZX68" s="3">
        <f t="shared" si="234"/>
        <v>0</v>
      </c>
      <c r="WZY68" s="3">
        <f t="shared" si="234"/>
        <v>0</v>
      </c>
      <c r="WZZ68" s="3">
        <f t="shared" si="234"/>
        <v>0</v>
      </c>
      <c r="XAA68" s="3">
        <f t="shared" si="234"/>
        <v>0</v>
      </c>
      <c r="XAB68" s="3">
        <f t="shared" si="234"/>
        <v>0</v>
      </c>
      <c r="XAC68" s="3">
        <f t="shared" si="234"/>
        <v>0</v>
      </c>
      <c r="XAD68" s="3">
        <f t="shared" si="234"/>
        <v>0</v>
      </c>
      <c r="XAE68" s="3">
        <f t="shared" si="234"/>
        <v>0</v>
      </c>
      <c r="XAF68" s="3">
        <f t="shared" si="234"/>
        <v>0</v>
      </c>
      <c r="XAG68" s="3">
        <f t="shared" si="234"/>
        <v>0</v>
      </c>
      <c r="XAH68" s="3">
        <f t="shared" si="234"/>
        <v>0</v>
      </c>
      <c r="XAI68" s="3">
        <f t="shared" si="234"/>
        <v>0</v>
      </c>
      <c r="XAJ68" s="3">
        <f t="shared" si="234"/>
        <v>0</v>
      </c>
      <c r="XAK68" s="3">
        <f t="shared" si="234"/>
        <v>0</v>
      </c>
      <c r="XAL68" s="3">
        <f t="shared" si="234"/>
        <v>0</v>
      </c>
      <c r="XAM68" s="3">
        <f t="shared" si="234"/>
        <v>0</v>
      </c>
      <c r="XAN68" s="3">
        <f t="shared" si="234"/>
        <v>0</v>
      </c>
      <c r="XAO68" s="3">
        <f t="shared" si="234"/>
        <v>0</v>
      </c>
      <c r="XAP68" s="3">
        <f t="shared" si="234"/>
        <v>0</v>
      </c>
      <c r="XAQ68" s="3">
        <f t="shared" si="234"/>
        <v>0</v>
      </c>
      <c r="XAR68" s="3">
        <f t="shared" si="234"/>
        <v>0</v>
      </c>
      <c r="XAS68" s="3">
        <f t="shared" si="234"/>
        <v>0</v>
      </c>
      <c r="XAT68" s="3">
        <f t="shared" si="234"/>
        <v>0</v>
      </c>
      <c r="XAU68" s="3">
        <f t="shared" si="234"/>
        <v>0</v>
      </c>
      <c r="XAV68" s="3">
        <f t="shared" si="234"/>
        <v>0</v>
      </c>
      <c r="XAW68" s="3">
        <f t="shared" si="234"/>
        <v>0</v>
      </c>
      <c r="XAX68" s="3">
        <f t="shared" si="234"/>
        <v>0</v>
      </c>
      <c r="XAY68" s="3">
        <f t="shared" si="234"/>
        <v>0</v>
      </c>
      <c r="XAZ68" s="3">
        <f t="shared" si="234"/>
        <v>0</v>
      </c>
      <c r="XBA68" s="3">
        <f t="shared" si="234"/>
        <v>0</v>
      </c>
      <c r="XBB68" s="3">
        <f t="shared" si="234"/>
        <v>0</v>
      </c>
      <c r="XBC68" s="3">
        <f t="shared" si="234"/>
        <v>0</v>
      </c>
      <c r="XBD68" s="3">
        <f t="shared" si="234"/>
        <v>0</v>
      </c>
      <c r="XBE68" s="3">
        <f t="shared" si="234"/>
        <v>0</v>
      </c>
      <c r="XBF68" s="3">
        <f t="shared" si="234"/>
        <v>0</v>
      </c>
      <c r="XBG68" s="3">
        <f t="shared" si="234"/>
        <v>0</v>
      </c>
      <c r="XBH68" s="3">
        <f t="shared" si="234"/>
        <v>0</v>
      </c>
      <c r="XBI68" s="3">
        <f t="shared" si="234"/>
        <v>0</v>
      </c>
      <c r="XBJ68" s="3">
        <f t="shared" si="234"/>
        <v>0</v>
      </c>
      <c r="XBK68" s="3">
        <f t="shared" si="234"/>
        <v>0</v>
      </c>
      <c r="XBL68" s="3">
        <f t="shared" si="234"/>
        <v>0</v>
      </c>
      <c r="XBM68" s="3">
        <f t="shared" si="234"/>
        <v>0</v>
      </c>
      <c r="XBN68" s="3">
        <f t="shared" si="234"/>
        <v>0</v>
      </c>
      <c r="XBO68" s="3">
        <f t="shared" si="234"/>
        <v>0</v>
      </c>
      <c r="XBP68" s="3">
        <f t="shared" si="234"/>
        <v>0</v>
      </c>
      <c r="XBQ68" s="3">
        <f t="shared" si="234"/>
        <v>0</v>
      </c>
      <c r="XBR68" s="3">
        <f t="shared" si="234"/>
        <v>0</v>
      </c>
      <c r="XBS68" s="3">
        <f t="shared" si="234"/>
        <v>0</v>
      </c>
      <c r="XBT68" s="3">
        <f t="shared" si="234"/>
        <v>0</v>
      </c>
      <c r="XBU68" s="3">
        <f t="shared" si="234"/>
        <v>0</v>
      </c>
      <c r="XBV68" s="3">
        <f t="shared" si="234"/>
        <v>0</v>
      </c>
      <c r="XBW68" s="3">
        <f t="shared" si="234"/>
        <v>0</v>
      </c>
      <c r="XBX68" s="3">
        <f t="shared" ref="XBX68:XEI68" si="235">SUM(XBX60:XBX66)</f>
        <v>0</v>
      </c>
      <c r="XBY68" s="3">
        <f t="shared" si="235"/>
        <v>0</v>
      </c>
      <c r="XBZ68" s="3">
        <f t="shared" si="235"/>
        <v>0</v>
      </c>
      <c r="XCA68" s="3">
        <f t="shared" si="235"/>
        <v>0</v>
      </c>
      <c r="XCB68" s="3">
        <f t="shared" si="235"/>
        <v>0</v>
      </c>
      <c r="XCC68" s="3">
        <f t="shared" si="235"/>
        <v>0</v>
      </c>
      <c r="XCD68" s="3">
        <f t="shared" si="235"/>
        <v>0</v>
      </c>
      <c r="XCE68" s="3">
        <f t="shared" si="235"/>
        <v>0</v>
      </c>
      <c r="XCF68" s="3">
        <f t="shared" si="235"/>
        <v>0</v>
      </c>
      <c r="XCG68" s="3">
        <f t="shared" si="235"/>
        <v>0</v>
      </c>
      <c r="XCH68" s="3">
        <f t="shared" si="235"/>
        <v>0</v>
      </c>
      <c r="XCI68" s="3">
        <f t="shared" si="235"/>
        <v>0</v>
      </c>
      <c r="XCJ68" s="3">
        <f t="shared" si="235"/>
        <v>0</v>
      </c>
      <c r="XCK68" s="3">
        <f t="shared" si="235"/>
        <v>0</v>
      </c>
      <c r="XCL68" s="3">
        <f t="shared" si="235"/>
        <v>0</v>
      </c>
      <c r="XCM68" s="3">
        <f t="shared" si="235"/>
        <v>0</v>
      </c>
      <c r="XCN68" s="3">
        <f t="shared" si="235"/>
        <v>0</v>
      </c>
      <c r="XCO68" s="3">
        <f t="shared" si="235"/>
        <v>0</v>
      </c>
      <c r="XCP68" s="3">
        <f t="shared" si="235"/>
        <v>0</v>
      </c>
      <c r="XCQ68" s="3">
        <f t="shared" si="235"/>
        <v>0</v>
      </c>
      <c r="XCR68" s="3">
        <f t="shared" si="235"/>
        <v>0</v>
      </c>
      <c r="XCS68" s="3">
        <f t="shared" si="235"/>
        <v>0</v>
      </c>
      <c r="XCT68" s="3">
        <f t="shared" si="235"/>
        <v>0</v>
      </c>
      <c r="XCU68" s="3">
        <f t="shared" si="235"/>
        <v>0</v>
      </c>
      <c r="XCV68" s="3">
        <f t="shared" si="235"/>
        <v>0</v>
      </c>
      <c r="XCW68" s="3">
        <f t="shared" si="235"/>
        <v>0</v>
      </c>
      <c r="XCX68" s="3">
        <f t="shared" si="235"/>
        <v>0</v>
      </c>
      <c r="XCY68" s="3">
        <f t="shared" si="235"/>
        <v>0</v>
      </c>
      <c r="XCZ68" s="3">
        <f t="shared" si="235"/>
        <v>0</v>
      </c>
      <c r="XDA68" s="3">
        <f t="shared" si="235"/>
        <v>0</v>
      </c>
      <c r="XDB68" s="3">
        <f t="shared" si="235"/>
        <v>0</v>
      </c>
      <c r="XDC68" s="3">
        <f t="shared" si="235"/>
        <v>0</v>
      </c>
      <c r="XDD68" s="3">
        <f t="shared" si="235"/>
        <v>0</v>
      </c>
      <c r="XDE68" s="3">
        <f t="shared" si="235"/>
        <v>0</v>
      </c>
      <c r="XDF68" s="3">
        <f t="shared" si="235"/>
        <v>0</v>
      </c>
      <c r="XDG68" s="3">
        <f t="shared" si="235"/>
        <v>0</v>
      </c>
      <c r="XDH68" s="3">
        <f t="shared" si="235"/>
        <v>0</v>
      </c>
      <c r="XDI68" s="3">
        <f t="shared" si="235"/>
        <v>0</v>
      </c>
      <c r="XDJ68" s="3">
        <f t="shared" si="235"/>
        <v>0</v>
      </c>
      <c r="XDK68" s="3">
        <f t="shared" si="235"/>
        <v>0</v>
      </c>
      <c r="XDL68" s="3">
        <f t="shared" si="235"/>
        <v>0</v>
      </c>
      <c r="XDM68" s="3">
        <f t="shared" si="235"/>
        <v>0</v>
      </c>
      <c r="XDN68" s="3">
        <f t="shared" si="235"/>
        <v>0</v>
      </c>
      <c r="XDO68" s="3">
        <f t="shared" si="235"/>
        <v>0</v>
      </c>
      <c r="XDP68" s="3">
        <f t="shared" si="235"/>
        <v>0</v>
      </c>
      <c r="XDQ68" s="3">
        <f t="shared" si="235"/>
        <v>0</v>
      </c>
      <c r="XDR68" s="3">
        <f t="shared" si="235"/>
        <v>0</v>
      </c>
      <c r="XDS68" s="3">
        <f t="shared" si="235"/>
        <v>0</v>
      </c>
      <c r="XDT68" s="3">
        <f t="shared" si="235"/>
        <v>0</v>
      </c>
      <c r="XDU68" s="3">
        <f t="shared" si="235"/>
        <v>0</v>
      </c>
      <c r="XDV68" s="3">
        <f t="shared" si="235"/>
        <v>0</v>
      </c>
      <c r="XDW68" s="3">
        <f t="shared" si="235"/>
        <v>0</v>
      </c>
      <c r="XDX68" s="3">
        <f t="shared" si="235"/>
        <v>0</v>
      </c>
      <c r="XDY68" s="3">
        <f t="shared" si="235"/>
        <v>0</v>
      </c>
      <c r="XDZ68" s="3">
        <f t="shared" si="235"/>
        <v>0</v>
      </c>
      <c r="XEA68" s="3">
        <f t="shared" si="235"/>
        <v>0</v>
      </c>
      <c r="XEB68" s="3">
        <f t="shared" si="235"/>
        <v>0</v>
      </c>
      <c r="XEC68" s="3">
        <f t="shared" si="235"/>
        <v>0</v>
      </c>
      <c r="XED68" s="3">
        <f t="shared" si="235"/>
        <v>0</v>
      </c>
      <c r="XEE68" s="3">
        <f t="shared" si="235"/>
        <v>0</v>
      </c>
      <c r="XEF68" s="3">
        <f t="shared" si="235"/>
        <v>0</v>
      </c>
      <c r="XEG68" s="3">
        <f t="shared" si="235"/>
        <v>0</v>
      </c>
      <c r="XEH68" s="3">
        <f t="shared" si="235"/>
        <v>0</v>
      </c>
      <c r="XEI68" s="3">
        <f t="shared" si="235"/>
        <v>0</v>
      </c>
      <c r="XEJ68" s="3">
        <f t="shared" ref="XEJ68:XFD68" si="236">SUM(XEJ60:XEJ66)</f>
        <v>0</v>
      </c>
      <c r="XEK68" s="3">
        <f t="shared" si="236"/>
        <v>0</v>
      </c>
      <c r="XEL68" s="3">
        <f t="shared" si="236"/>
        <v>0</v>
      </c>
      <c r="XEM68" s="3">
        <f t="shared" si="236"/>
        <v>0</v>
      </c>
      <c r="XEN68" s="3">
        <f t="shared" si="236"/>
        <v>0</v>
      </c>
      <c r="XEO68" s="3">
        <f t="shared" si="236"/>
        <v>0</v>
      </c>
      <c r="XEP68" s="3">
        <f t="shared" si="236"/>
        <v>0</v>
      </c>
      <c r="XEQ68" s="3">
        <f t="shared" si="236"/>
        <v>0</v>
      </c>
      <c r="XER68" s="3">
        <f t="shared" si="236"/>
        <v>0</v>
      </c>
      <c r="XES68" s="3">
        <f t="shared" si="236"/>
        <v>0</v>
      </c>
      <c r="XET68" s="3">
        <f t="shared" si="236"/>
        <v>0</v>
      </c>
      <c r="XEU68" s="3">
        <f t="shared" si="236"/>
        <v>0</v>
      </c>
      <c r="XEV68" s="3">
        <f t="shared" si="236"/>
        <v>0</v>
      </c>
      <c r="XEW68" s="3">
        <f t="shared" si="236"/>
        <v>0</v>
      </c>
      <c r="XEX68" s="3">
        <f t="shared" si="236"/>
        <v>0</v>
      </c>
      <c r="XEY68" s="3">
        <f t="shared" si="236"/>
        <v>0</v>
      </c>
      <c r="XEZ68" s="3">
        <f t="shared" si="236"/>
        <v>0</v>
      </c>
      <c r="XFA68" s="3">
        <f t="shared" si="236"/>
        <v>0</v>
      </c>
      <c r="XFB68" s="3">
        <f t="shared" si="236"/>
        <v>0</v>
      </c>
      <c r="XFC68" s="3">
        <f t="shared" si="236"/>
        <v>0</v>
      </c>
      <c r="XFD68" s="3">
        <f t="shared" si="236"/>
        <v>0</v>
      </c>
    </row>
    <row r="69" spans="1:18 1388:16384">
      <c r="B69" s="5" t="s">
        <v>637</v>
      </c>
      <c r="C69" s="203"/>
      <c r="D69" s="5"/>
      <c r="E69" s="5"/>
      <c r="F69" s="5"/>
      <c r="G69" s="5"/>
      <c r="H69" s="5"/>
    </row>
    <row r="763" spans="2:3" hidden="1">
      <c r="B763" s="1" t="s">
        <v>22</v>
      </c>
      <c r="C763" s="1">
        <v>6</v>
      </c>
    </row>
    <row r="764" spans="2:3" hidden="1">
      <c r="B764" s="1" t="s">
        <v>23</v>
      </c>
      <c r="C764" s="1">
        <v>1</v>
      </c>
    </row>
    <row r="765" spans="2:3" hidden="1">
      <c r="B765" s="1" t="s">
        <v>24</v>
      </c>
      <c r="C765" s="1">
        <v>1</v>
      </c>
    </row>
    <row r="766" spans="2:3" hidden="1">
      <c r="B766" s="1" t="s">
        <v>25</v>
      </c>
      <c r="C766" s="1">
        <v>2</v>
      </c>
    </row>
    <row r="767" spans="2:3" hidden="1">
      <c r="B767" s="1" t="s">
        <v>26</v>
      </c>
      <c r="C767" s="1">
        <v>1</v>
      </c>
    </row>
    <row r="768" spans="2:3" hidden="1">
      <c r="B768" s="1" t="s">
        <v>27</v>
      </c>
      <c r="C768" s="1">
        <v>0</v>
      </c>
    </row>
    <row r="769" spans="2:3" hidden="1">
      <c r="B769" s="1" t="s">
        <v>28</v>
      </c>
      <c r="C769" s="1">
        <v>0</v>
      </c>
    </row>
    <row r="770" spans="2:3" hidden="1">
      <c r="B770" s="1" t="s">
        <v>29</v>
      </c>
      <c r="C770" s="1">
        <v>0</v>
      </c>
    </row>
    <row r="771" spans="2:3" hidden="1">
      <c r="B771" s="1" t="s">
        <v>30</v>
      </c>
      <c r="C771" s="1">
        <v>0</v>
      </c>
    </row>
    <row r="772" spans="2:3" hidden="1">
      <c r="B772" s="1" t="s">
        <v>31</v>
      </c>
      <c r="C772" s="1">
        <v>0</v>
      </c>
    </row>
    <row r="773" spans="2:3" hidden="1">
      <c r="B773" s="1" t="s">
        <v>32</v>
      </c>
      <c r="C773" s="1">
        <v>0</v>
      </c>
    </row>
    <row r="774" spans="2:3" hidden="1">
      <c r="B774" s="1" t="s">
        <v>33</v>
      </c>
      <c r="C774" s="1" t="b">
        <v>1</v>
      </c>
    </row>
    <row r="775" spans="2:3" hidden="1">
      <c r="B775" s="1" t="s">
        <v>34</v>
      </c>
      <c r="C775" s="1">
        <v>0</v>
      </c>
    </row>
    <row r="776" spans="2:3" hidden="1">
      <c r="B776" s="1" t="s">
        <v>35</v>
      </c>
      <c r="C776" s="1" t="b">
        <v>1</v>
      </c>
    </row>
    <row r="777" spans="2:3" hidden="1">
      <c r="B777" s="1" t="s">
        <v>36</v>
      </c>
      <c r="C777" s="1">
        <v>0</v>
      </c>
    </row>
    <row r="778" spans="2:3" hidden="1">
      <c r="B778" s="1" t="s">
        <v>37</v>
      </c>
      <c r="C778" s="1">
        <v>0</v>
      </c>
    </row>
    <row r="779" spans="2:3" hidden="1">
      <c r="B779" s="1" t="s">
        <v>38</v>
      </c>
      <c r="C779" s="1">
        <v>0</v>
      </c>
    </row>
    <row r="780" spans="2:3" hidden="1">
      <c r="B780" s="1" t="s">
        <v>39</v>
      </c>
      <c r="C780" s="1">
        <v>0</v>
      </c>
    </row>
    <row r="781" spans="2:3" hidden="1">
      <c r="B781" s="1" t="s">
        <v>40</v>
      </c>
      <c r="C781" s="1">
        <v>0</v>
      </c>
    </row>
    <row r="782" spans="2:3" hidden="1">
      <c r="B782" s="1" t="s">
        <v>41</v>
      </c>
      <c r="C782" s="1">
        <v>0</v>
      </c>
    </row>
    <row r="783" spans="2:3" hidden="1">
      <c r="B783" s="1" t="s">
        <v>42</v>
      </c>
      <c r="C783" s="1">
        <v>0</v>
      </c>
    </row>
    <row r="784" spans="2:3" hidden="1">
      <c r="B784" s="1" t="s">
        <v>43</v>
      </c>
      <c r="C784" s="1" t="s">
        <v>45</v>
      </c>
    </row>
    <row r="785" spans="2:3" hidden="1">
      <c r="B785" s="1" t="s">
        <v>44</v>
      </c>
      <c r="C785" s="1">
        <v>100</v>
      </c>
    </row>
    <row r="786" spans="2:3" hidden="1">
      <c r="B786" s="1" t="s">
        <v>46</v>
      </c>
      <c r="C786" s="1">
        <v>55</v>
      </c>
    </row>
    <row r="787" spans="2:3" hidden="1">
      <c r="B787" s="1" t="s">
        <v>47</v>
      </c>
      <c r="C787" s="1">
        <v>5.3</v>
      </c>
    </row>
    <row r="788" spans="2:3" hidden="1">
      <c r="B788" s="1" t="s">
        <v>48</v>
      </c>
      <c r="C788" s="1">
        <v>0</v>
      </c>
    </row>
    <row r="789" spans="2:3" hidden="1">
      <c r="B789" s="1" t="s">
        <v>49</v>
      </c>
      <c r="C789" s="1">
        <v>0</v>
      </c>
    </row>
    <row r="790" spans="2:3" hidden="1">
      <c r="B790" s="1" t="s">
        <v>50</v>
      </c>
      <c r="C790" s="1">
        <v>0</v>
      </c>
    </row>
    <row r="791" spans="2:3" hidden="1">
      <c r="B791" s="1" t="s">
        <v>51</v>
      </c>
      <c r="C791" s="1">
        <v>0</v>
      </c>
    </row>
    <row r="792" spans="2:3" hidden="1">
      <c r="B792" s="1" t="s">
        <v>52</v>
      </c>
      <c r="C792" s="1">
        <v>0</v>
      </c>
    </row>
    <row r="793" spans="2:3" hidden="1">
      <c r="B793" s="1" t="s">
        <v>53</v>
      </c>
      <c r="C793" s="1">
        <v>0</v>
      </c>
    </row>
    <row r="794" spans="2:3" hidden="1">
      <c r="B794" s="1" t="s">
        <v>54</v>
      </c>
      <c r="C794" s="1">
        <v>0</v>
      </c>
    </row>
    <row r="795" spans="2:3" hidden="1">
      <c r="B795" s="1" t="s">
        <v>55</v>
      </c>
      <c r="C795" s="1">
        <v>18</v>
      </c>
    </row>
    <row r="796" spans="2:3" hidden="1">
      <c r="B796" s="1" t="s">
        <v>56</v>
      </c>
      <c r="C796" s="1">
        <v>0</v>
      </c>
    </row>
    <row r="797" spans="2:3" hidden="1">
      <c r="B797" s="1" t="s">
        <v>57</v>
      </c>
      <c r="C797" s="1">
        <v>0</v>
      </c>
    </row>
    <row r="798" spans="2:3" hidden="1">
      <c r="B798" s="1" t="s">
        <v>58</v>
      </c>
      <c r="C798" s="1">
        <v>0</v>
      </c>
    </row>
    <row r="799" spans="2:3" hidden="1">
      <c r="B799" s="1" t="s">
        <v>59</v>
      </c>
      <c r="C799" s="1">
        <v>0</v>
      </c>
    </row>
    <row r="800" spans="2:3" hidden="1">
      <c r="B800" s="1" t="s">
        <v>60</v>
      </c>
      <c r="C800" s="1">
        <v>0</v>
      </c>
    </row>
    <row r="801" spans="2:3" hidden="1">
      <c r="B801" s="1" t="s">
        <v>61</v>
      </c>
      <c r="C801" s="1">
        <v>100</v>
      </c>
    </row>
    <row r="802" spans="2:3" hidden="1">
      <c r="B802" s="1" t="s">
        <v>62</v>
      </c>
      <c r="C802" s="1">
        <v>0</v>
      </c>
    </row>
    <row r="803" spans="2:3" hidden="1">
      <c r="B803" s="1" t="s">
        <v>63</v>
      </c>
      <c r="C803" s="1">
        <v>0</v>
      </c>
    </row>
    <row r="804" spans="2:3" hidden="1">
      <c r="B804" s="1" t="s">
        <v>64</v>
      </c>
      <c r="C804" s="1">
        <v>0</v>
      </c>
    </row>
    <row r="805" spans="2:3" hidden="1">
      <c r="B805" s="1" t="s">
        <v>65</v>
      </c>
      <c r="C805" s="1">
        <v>75</v>
      </c>
    </row>
    <row r="806" spans="2:3" hidden="1">
      <c r="B806" s="1" t="s">
        <v>66</v>
      </c>
      <c r="C806" s="1">
        <v>0</v>
      </c>
    </row>
    <row r="807" spans="2:3" hidden="1">
      <c r="B807" s="1" t="s">
        <v>67</v>
      </c>
      <c r="C807" s="1">
        <v>35</v>
      </c>
    </row>
    <row r="808" spans="2:3" hidden="1">
      <c r="B808" s="1" t="s">
        <v>68</v>
      </c>
      <c r="C808" s="1">
        <v>20</v>
      </c>
    </row>
    <row r="809" spans="2:3" hidden="1">
      <c r="B809" s="1" t="s">
        <v>69</v>
      </c>
      <c r="C809" s="1">
        <v>0.5</v>
      </c>
    </row>
    <row r="810" spans="2:3" hidden="1">
      <c r="B810" s="1" t="s">
        <v>70</v>
      </c>
      <c r="C810" s="1">
        <v>10</v>
      </c>
    </row>
    <row r="811" spans="2:3" hidden="1">
      <c r="B811" s="1" t="s">
        <v>71</v>
      </c>
      <c r="C811" s="1">
        <v>0</v>
      </c>
    </row>
    <row r="812" spans="2:3" hidden="1">
      <c r="B812" s="1" t="s">
        <v>72</v>
      </c>
      <c r="C812" s="1">
        <v>0</v>
      </c>
    </row>
    <row r="813" spans="2:3" hidden="1">
      <c r="B813" s="1" t="s">
        <v>73</v>
      </c>
      <c r="C813" s="1">
        <v>0.53</v>
      </c>
    </row>
    <row r="814" spans="2:3" hidden="1">
      <c r="B814" s="1" t="s">
        <v>74</v>
      </c>
      <c r="C814" s="1">
        <v>0</v>
      </c>
    </row>
    <row r="815" spans="2:3" hidden="1">
      <c r="B815" s="1" t="s">
        <v>75</v>
      </c>
      <c r="C815" s="1">
        <v>0.49</v>
      </c>
    </row>
    <row r="816" spans="2:3" hidden="1">
      <c r="B816" s="1" t="s">
        <v>76</v>
      </c>
      <c r="C816" s="1">
        <v>0.4</v>
      </c>
    </row>
    <row r="817" spans="2:3" hidden="1">
      <c r="B817" s="1" t="s">
        <v>77</v>
      </c>
      <c r="C817" s="1">
        <v>15</v>
      </c>
    </row>
    <row r="818" spans="2:3" hidden="1">
      <c r="B818" s="1" t="s">
        <v>78</v>
      </c>
      <c r="C818" s="1">
        <v>0.55000000000000004</v>
      </c>
    </row>
    <row r="819" spans="2:3" hidden="1">
      <c r="B819" s="1" t="s">
        <v>79</v>
      </c>
      <c r="C819" s="1">
        <v>0</v>
      </c>
    </row>
    <row r="820" spans="2:3" hidden="1">
      <c r="B820" s="1" t="s">
        <v>80</v>
      </c>
      <c r="C820" s="1">
        <v>0</v>
      </c>
    </row>
    <row r="821" spans="2:3" hidden="1">
      <c r="B821" s="1" t="s">
        <v>81</v>
      </c>
      <c r="C821" s="1">
        <v>0</v>
      </c>
    </row>
    <row r="822" spans="2:3" hidden="1">
      <c r="B822" s="1" t="s">
        <v>82</v>
      </c>
      <c r="C822" s="1">
        <v>0</v>
      </c>
    </row>
    <row r="823" spans="2:3" hidden="1">
      <c r="B823" s="1" t="s">
        <v>83</v>
      </c>
      <c r="C823" s="1">
        <v>1</v>
      </c>
    </row>
    <row r="824" spans="2:3" hidden="1">
      <c r="B824" s="1" t="s">
        <v>84</v>
      </c>
      <c r="C824" s="1">
        <v>0</v>
      </c>
    </row>
    <row r="825" spans="2:3" hidden="1">
      <c r="B825" s="1" t="s">
        <v>85</v>
      </c>
      <c r="C825" s="1">
        <v>0</v>
      </c>
    </row>
    <row r="826" spans="2:3" hidden="1">
      <c r="B826" s="1" t="s">
        <v>86</v>
      </c>
      <c r="C826" s="1">
        <v>0</v>
      </c>
    </row>
    <row r="827" spans="2:3" hidden="1">
      <c r="B827" s="1" t="s">
        <v>87</v>
      </c>
      <c r="C827" s="1">
        <v>0</v>
      </c>
    </row>
    <row r="828" spans="2:3" hidden="1">
      <c r="B828" s="1" t="s">
        <v>88</v>
      </c>
      <c r="C828" s="1">
        <v>0</v>
      </c>
    </row>
    <row r="829" spans="2:3" hidden="1">
      <c r="B829" s="1" t="s">
        <v>89</v>
      </c>
      <c r="C829" s="1">
        <v>0</v>
      </c>
    </row>
    <row r="830" spans="2:3" hidden="1">
      <c r="B830" s="1" t="s">
        <v>90</v>
      </c>
      <c r="C830" s="1">
        <v>0</v>
      </c>
    </row>
    <row r="831" spans="2:3" hidden="1">
      <c r="B831" s="1" t="s">
        <v>91</v>
      </c>
      <c r="C831" s="1">
        <v>19.38</v>
      </c>
    </row>
    <row r="832" spans="2:3" hidden="1">
      <c r="B832" s="1" t="s">
        <v>92</v>
      </c>
      <c r="C832" s="1">
        <v>0</v>
      </c>
    </row>
    <row r="833" spans="2:3" hidden="1">
      <c r="B833" s="1" t="s">
        <v>93</v>
      </c>
      <c r="C833" s="1">
        <v>0</v>
      </c>
    </row>
    <row r="834" spans="2:3" hidden="1">
      <c r="B834" s="1" t="s">
        <v>94</v>
      </c>
      <c r="C834" s="1">
        <v>0</v>
      </c>
    </row>
    <row r="835" spans="2:3" hidden="1">
      <c r="B835" s="1" t="s">
        <v>95</v>
      </c>
      <c r="C835" s="1">
        <v>0</v>
      </c>
    </row>
    <row r="836" spans="2:3" hidden="1">
      <c r="B836" s="1" t="s">
        <v>96</v>
      </c>
      <c r="C836" s="1">
        <v>0</v>
      </c>
    </row>
    <row r="837" spans="2:3" hidden="1">
      <c r="B837" s="1" t="s">
        <v>97</v>
      </c>
      <c r="C837" s="1">
        <v>0</v>
      </c>
    </row>
    <row r="838" spans="2:3" hidden="1">
      <c r="B838" s="1" t="s">
        <v>98</v>
      </c>
      <c r="C838" s="1">
        <v>0</v>
      </c>
    </row>
    <row r="839" spans="2:3" hidden="1">
      <c r="B839" s="1" t="s">
        <v>99</v>
      </c>
      <c r="C839" s="1">
        <v>0</v>
      </c>
    </row>
    <row r="840" spans="2:3" hidden="1">
      <c r="B840" s="1" t="s">
        <v>100</v>
      </c>
      <c r="C840" s="1">
        <v>0</v>
      </c>
    </row>
    <row r="841" spans="2:3" hidden="1">
      <c r="B841" s="1" t="s">
        <v>101</v>
      </c>
      <c r="C841" s="1">
        <v>0</v>
      </c>
    </row>
    <row r="842" spans="2:3" hidden="1">
      <c r="B842" s="1" t="s">
        <v>102</v>
      </c>
      <c r="C842" s="1">
        <v>0</v>
      </c>
    </row>
    <row r="843" spans="2:3" hidden="1">
      <c r="B843" s="1" t="s">
        <v>103</v>
      </c>
      <c r="C843" s="1">
        <v>0</v>
      </c>
    </row>
    <row r="844" spans="2:3" hidden="1">
      <c r="B844" s="1" t="s">
        <v>104</v>
      </c>
      <c r="C844" s="1">
        <v>0</v>
      </c>
    </row>
    <row r="845" spans="2:3" hidden="1">
      <c r="B845" s="1" t="s">
        <v>105</v>
      </c>
      <c r="C845" s="1">
        <v>0</v>
      </c>
    </row>
    <row r="846" spans="2:3" hidden="1">
      <c r="B846" s="1" t="s">
        <v>106</v>
      </c>
      <c r="C846" s="1">
        <v>0.5</v>
      </c>
    </row>
    <row r="847" spans="2:3" hidden="1">
      <c r="B847" s="1" t="s">
        <v>107</v>
      </c>
      <c r="C847" s="1">
        <v>13.5</v>
      </c>
    </row>
    <row r="848" spans="2:3" hidden="1">
      <c r="B848" s="1" t="s">
        <v>108</v>
      </c>
      <c r="C848" s="1">
        <v>18</v>
      </c>
    </row>
    <row r="849" spans="2:3" hidden="1">
      <c r="B849" s="1" t="s">
        <v>109</v>
      </c>
      <c r="C849" s="1">
        <v>0</v>
      </c>
    </row>
    <row r="850" spans="2:3" hidden="1">
      <c r="B850" s="1" t="s">
        <v>110</v>
      </c>
      <c r="C850" s="1">
        <v>0</v>
      </c>
    </row>
    <row r="851" spans="2:3" hidden="1">
      <c r="B851" s="1" t="s">
        <v>111</v>
      </c>
      <c r="C851" s="1">
        <v>0</v>
      </c>
    </row>
    <row r="852" spans="2:3" hidden="1">
      <c r="B852" s="1" t="s">
        <v>112</v>
      </c>
      <c r="C852" s="1">
        <v>3500</v>
      </c>
    </row>
    <row r="853" spans="2:3" hidden="1">
      <c r="B853" s="1" t="s">
        <v>113</v>
      </c>
      <c r="C853" s="1">
        <v>4</v>
      </c>
    </row>
    <row r="854" spans="2:3" hidden="1">
      <c r="B854" s="1" t="s">
        <v>114</v>
      </c>
      <c r="C854" s="1">
        <v>0</v>
      </c>
    </row>
    <row r="855" spans="2:3" hidden="1">
      <c r="B855" s="1" t="s">
        <v>115</v>
      </c>
      <c r="C855" s="1">
        <v>0</v>
      </c>
    </row>
    <row r="856" spans="2:3" hidden="1">
      <c r="B856" s="1" t="s">
        <v>116</v>
      </c>
      <c r="C856" s="1">
        <v>0</v>
      </c>
    </row>
    <row r="857" spans="2:3" hidden="1">
      <c r="B857" s="1" t="s">
        <v>117</v>
      </c>
      <c r="C857" s="1">
        <v>6</v>
      </c>
    </row>
    <row r="858" spans="2:3" hidden="1">
      <c r="B858" s="1" t="s">
        <v>118</v>
      </c>
      <c r="C858" s="1">
        <v>3.65</v>
      </c>
    </row>
    <row r="859" spans="2:3" hidden="1">
      <c r="B859" s="1" t="s">
        <v>119</v>
      </c>
      <c r="C859" s="1">
        <v>3.38</v>
      </c>
    </row>
    <row r="860" spans="2:3" hidden="1">
      <c r="B860" s="1" t="s">
        <v>120</v>
      </c>
      <c r="C860" s="1">
        <v>1</v>
      </c>
    </row>
    <row r="861" spans="2:3" hidden="1">
      <c r="B861" s="1" t="s">
        <v>121</v>
      </c>
      <c r="C861" s="1">
        <v>0</v>
      </c>
    </row>
    <row r="862" spans="2:3" hidden="1">
      <c r="B862" s="1" t="s">
        <v>122</v>
      </c>
      <c r="C862" s="1">
        <v>13</v>
      </c>
    </row>
    <row r="863" spans="2:3" hidden="1">
      <c r="B863" s="1" t="s">
        <v>123</v>
      </c>
      <c r="C863" s="1">
        <v>0</v>
      </c>
    </row>
    <row r="864" spans="2:3" hidden="1">
      <c r="B864" s="1" t="s">
        <v>124</v>
      </c>
      <c r="C864" s="1">
        <v>0</v>
      </c>
    </row>
    <row r="865" spans="2:3" hidden="1">
      <c r="B865" s="1" t="s">
        <v>125</v>
      </c>
      <c r="C865" s="1">
        <v>0</v>
      </c>
    </row>
    <row r="866" spans="2:3" hidden="1">
      <c r="B866" s="1" t="s">
        <v>126</v>
      </c>
      <c r="C866" s="1">
        <v>0</v>
      </c>
    </row>
    <row r="867" spans="2:3" hidden="1">
      <c r="B867" s="1" t="s">
        <v>127</v>
      </c>
      <c r="C867" s="1">
        <v>0</v>
      </c>
    </row>
    <row r="868" spans="2:3" hidden="1">
      <c r="B868" s="1" t="s">
        <v>128</v>
      </c>
      <c r="C868" s="1">
        <v>0</v>
      </c>
    </row>
    <row r="869" spans="2:3" hidden="1">
      <c r="B869" s="1" t="s">
        <v>129</v>
      </c>
      <c r="C869" s="1">
        <v>5</v>
      </c>
    </row>
    <row r="870" spans="2:3" hidden="1">
      <c r="B870" s="1" t="s">
        <v>130</v>
      </c>
      <c r="C870" s="1">
        <v>0</v>
      </c>
    </row>
    <row r="871" spans="2:3" hidden="1">
      <c r="B871" s="1" t="s">
        <v>131</v>
      </c>
      <c r="C871" s="1">
        <v>0</v>
      </c>
    </row>
    <row r="872" spans="2:3" hidden="1">
      <c r="B872" s="1" t="s">
        <v>132</v>
      </c>
      <c r="C872" s="1">
        <v>0</v>
      </c>
    </row>
    <row r="873" spans="2:3" hidden="1">
      <c r="B873" s="1" t="s">
        <v>133</v>
      </c>
      <c r="C873" s="1">
        <v>6800</v>
      </c>
    </row>
    <row r="874" spans="2:3" hidden="1">
      <c r="B874" s="1" t="s">
        <v>134</v>
      </c>
      <c r="C874" s="1">
        <v>0</v>
      </c>
    </row>
    <row r="875" spans="2:3" hidden="1">
      <c r="B875" s="1" t="s">
        <v>135</v>
      </c>
      <c r="C875" s="1">
        <v>0</v>
      </c>
    </row>
    <row r="876" spans="2:3" hidden="1">
      <c r="B876" s="1" t="s">
        <v>136</v>
      </c>
      <c r="C876" s="1">
        <v>8500</v>
      </c>
    </row>
    <row r="877" spans="2:3" hidden="1">
      <c r="B877" s="1" t="s">
        <v>137</v>
      </c>
      <c r="C877" s="1">
        <v>5</v>
      </c>
    </row>
    <row r="878" spans="2:3" hidden="1">
      <c r="B878" s="1" t="s">
        <v>138</v>
      </c>
      <c r="C878" s="1">
        <v>15000</v>
      </c>
    </row>
    <row r="879" spans="2:3" hidden="1">
      <c r="B879" s="1" t="s">
        <v>139</v>
      </c>
      <c r="C879" s="1">
        <v>5</v>
      </c>
    </row>
    <row r="880" spans="2:3" hidden="1">
      <c r="B880" s="1" t="s">
        <v>140</v>
      </c>
      <c r="C880" s="1">
        <v>0</v>
      </c>
    </row>
    <row r="881" spans="2:3" hidden="1">
      <c r="B881" s="1" t="s">
        <v>141</v>
      </c>
      <c r="C881" s="1">
        <v>0</v>
      </c>
    </row>
    <row r="882" spans="2:3" hidden="1">
      <c r="B882" s="1" t="s">
        <v>142</v>
      </c>
      <c r="C882" s="1">
        <v>0</v>
      </c>
    </row>
    <row r="883" spans="2:3" hidden="1">
      <c r="B883" s="1" t="s">
        <v>143</v>
      </c>
      <c r="C883" s="1">
        <v>0</v>
      </c>
    </row>
    <row r="884" spans="2:3" hidden="1">
      <c r="B884" s="1" t="s">
        <v>144</v>
      </c>
      <c r="C884" s="1">
        <v>0</v>
      </c>
    </row>
    <row r="885" spans="2:3" hidden="1">
      <c r="B885" s="1" t="s">
        <v>145</v>
      </c>
      <c r="C885" s="1">
        <v>0</v>
      </c>
    </row>
    <row r="886" spans="2:3" hidden="1">
      <c r="B886" s="1" t="s">
        <v>146</v>
      </c>
      <c r="C886" s="1">
        <v>0</v>
      </c>
    </row>
    <row r="887" spans="2:3" hidden="1">
      <c r="B887" s="1" t="s">
        <v>147</v>
      </c>
      <c r="C887" s="1">
        <v>0</v>
      </c>
    </row>
    <row r="888" spans="2:3" hidden="1">
      <c r="B888" s="1" t="s">
        <v>148</v>
      </c>
      <c r="C888" s="1">
        <v>0</v>
      </c>
    </row>
    <row r="889" spans="2:3" hidden="1">
      <c r="B889" s="1" t="s">
        <v>149</v>
      </c>
      <c r="C889" s="1">
        <v>0</v>
      </c>
    </row>
    <row r="890" spans="2:3" hidden="1">
      <c r="B890" s="1" t="s">
        <v>150</v>
      </c>
      <c r="C890" s="1">
        <v>0</v>
      </c>
    </row>
    <row r="891" spans="2:3" hidden="1">
      <c r="B891" s="1" t="s">
        <v>151</v>
      </c>
      <c r="C891" s="1">
        <v>6</v>
      </c>
    </row>
    <row r="892" spans="2:3" hidden="1">
      <c r="B892" s="1" t="s">
        <v>152</v>
      </c>
      <c r="C892" s="1">
        <v>0</v>
      </c>
    </row>
    <row r="893" spans="2:3" hidden="1">
      <c r="B893" s="1" t="s">
        <v>153</v>
      </c>
      <c r="C893" s="1">
        <v>0</v>
      </c>
    </row>
    <row r="894" spans="2:3" hidden="1">
      <c r="B894" s="1" t="s">
        <v>154</v>
      </c>
      <c r="C894" s="1">
        <v>0</v>
      </c>
    </row>
    <row r="895" spans="2:3" hidden="1">
      <c r="B895" s="1" t="s">
        <v>155</v>
      </c>
      <c r="C895" s="1">
        <v>0</v>
      </c>
    </row>
    <row r="896" spans="2:3" hidden="1">
      <c r="B896" s="1" t="s">
        <v>156</v>
      </c>
      <c r="C896" s="1">
        <v>0</v>
      </c>
    </row>
    <row r="897" spans="2:3" hidden="1">
      <c r="B897" s="1" t="s">
        <v>157</v>
      </c>
      <c r="C897" s="1">
        <v>0</v>
      </c>
    </row>
    <row r="898" spans="2:3" hidden="1">
      <c r="B898" s="1" t="s">
        <v>158</v>
      </c>
      <c r="C898" s="1">
        <v>0</v>
      </c>
    </row>
    <row r="899" spans="2:3" hidden="1">
      <c r="B899" s="1" t="s">
        <v>159</v>
      </c>
      <c r="C899" s="1">
        <v>0</v>
      </c>
    </row>
    <row r="900" spans="2:3" hidden="1">
      <c r="B900" s="1" t="s">
        <v>160</v>
      </c>
      <c r="C900" s="1">
        <v>0</v>
      </c>
    </row>
    <row r="901" spans="2:3" hidden="1">
      <c r="B901" s="1" t="s">
        <v>161</v>
      </c>
      <c r="C901" s="1">
        <v>0</v>
      </c>
    </row>
    <row r="902" spans="2:3" hidden="1">
      <c r="B902" s="1" t="s">
        <v>162</v>
      </c>
      <c r="C902" s="1">
        <v>0</v>
      </c>
    </row>
    <row r="903" spans="2:3" hidden="1">
      <c r="B903" s="1" t="s">
        <v>163</v>
      </c>
      <c r="C903" s="1">
        <v>0</v>
      </c>
    </row>
    <row r="904" spans="2:3" hidden="1">
      <c r="B904" s="1" t="s">
        <v>164</v>
      </c>
      <c r="C904" s="1">
        <v>2</v>
      </c>
    </row>
    <row r="905" spans="2:3" hidden="1">
      <c r="B905" s="1" t="s">
        <v>165</v>
      </c>
      <c r="C905" s="1">
        <v>0</v>
      </c>
    </row>
    <row r="906" spans="2:3" hidden="1">
      <c r="B906" s="1" t="s">
        <v>166</v>
      </c>
      <c r="C906" s="1">
        <v>0</v>
      </c>
    </row>
    <row r="907" spans="2:3" hidden="1">
      <c r="B907" s="1" t="s">
        <v>167</v>
      </c>
      <c r="C907" s="1">
        <v>0</v>
      </c>
    </row>
    <row r="908" spans="2:3" hidden="1">
      <c r="B908" s="1" t="s">
        <v>168</v>
      </c>
      <c r="C908" s="1">
        <v>0</v>
      </c>
    </row>
    <row r="909" spans="2:3" hidden="1">
      <c r="B909" s="1" t="s">
        <v>169</v>
      </c>
      <c r="C909" s="1">
        <v>0</v>
      </c>
    </row>
    <row r="910" spans="2:3" hidden="1">
      <c r="B910" s="1" t="s">
        <v>170</v>
      </c>
      <c r="C910" s="1">
        <v>0</v>
      </c>
    </row>
    <row r="911" spans="2:3" hidden="1">
      <c r="B911" s="1" t="s">
        <v>171</v>
      </c>
      <c r="C911" s="1">
        <v>0</v>
      </c>
    </row>
    <row r="912" spans="2:3" hidden="1">
      <c r="B912" s="1" t="s">
        <v>172</v>
      </c>
      <c r="C912" s="1" t="s">
        <v>174</v>
      </c>
    </row>
    <row r="913" spans="2:3" hidden="1">
      <c r="B913" s="1" t="s">
        <v>173</v>
      </c>
      <c r="C913" s="1" t="s">
        <v>176</v>
      </c>
    </row>
    <row r="914" spans="2:3" hidden="1">
      <c r="B914" s="1" t="s">
        <v>175</v>
      </c>
      <c r="C914" s="1" t="s">
        <v>178</v>
      </c>
    </row>
    <row r="915" spans="2:3" hidden="1">
      <c r="B915" s="1" t="s">
        <v>177</v>
      </c>
      <c r="C915" s="1" t="s">
        <v>180</v>
      </c>
    </row>
    <row r="916" spans="2:3" hidden="1">
      <c r="B916" s="1" t="s">
        <v>179</v>
      </c>
      <c r="C916" s="1" t="s">
        <v>182</v>
      </c>
    </row>
    <row r="917" spans="2:3" hidden="1">
      <c r="B917" s="1" t="s">
        <v>181</v>
      </c>
      <c r="C917" s="1" t="s">
        <v>184</v>
      </c>
    </row>
    <row r="918" spans="2:3" hidden="1">
      <c r="B918" s="1" t="s">
        <v>183</v>
      </c>
      <c r="C918" s="1" t="s">
        <v>186</v>
      </c>
    </row>
    <row r="919" spans="2:3" hidden="1">
      <c r="B919" s="1" t="s">
        <v>185</v>
      </c>
      <c r="C919" s="1" t="s">
        <v>188</v>
      </c>
    </row>
    <row r="920" spans="2:3" hidden="1">
      <c r="B920" s="1" t="s">
        <v>187</v>
      </c>
      <c r="C920" s="1" t="s">
        <v>190</v>
      </c>
    </row>
    <row r="921" spans="2:3" hidden="1">
      <c r="B921" s="1" t="s">
        <v>189</v>
      </c>
      <c r="C921" s="1" t="s">
        <v>192</v>
      </c>
    </row>
    <row r="922" spans="2:3" hidden="1">
      <c r="B922" s="1" t="s">
        <v>191</v>
      </c>
      <c r="C922" s="1" t="s">
        <v>194</v>
      </c>
    </row>
    <row r="923" spans="2:3" hidden="1">
      <c r="B923" s="1" t="s">
        <v>193</v>
      </c>
      <c r="C923" s="1" t="s">
        <v>196</v>
      </c>
    </row>
    <row r="924" spans="2:3" hidden="1">
      <c r="B924" s="1" t="s">
        <v>195</v>
      </c>
      <c r="C924" s="1" t="s">
        <v>194</v>
      </c>
    </row>
    <row r="925" spans="2:3" hidden="1">
      <c r="B925" s="1" t="s">
        <v>197</v>
      </c>
      <c r="C925" s="1" t="s">
        <v>186</v>
      </c>
    </row>
    <row r="926" spans="2:3" hidden="1">
      <c r="B926" s="1" t="s">
        <v>198</v>
      </c>
      <c r="C926" s="1" t="s">
        <v>200</v>
      </c>
    </row>
    <row r="927" spans="2:3" hidden="1">
      <c r="B927" s="1" t="s">
        <v>199</v>
      </c>
      <c r="C927" s="1" t="s">
        <v>194</v>
      </c>
    </row>
    <row r="928" spans="2:3" hidden="1">
      <c r="B928" s="1" t="s">
        <v>201</v>
      </c>
      <c r="C928" s="1" t="s">
        <v>194</v>
      </c>
    </row>
    <row r="929" spans="2:3" hidden="1">
      <c r="B929" s="1" t="s">
        <v>202</v>
      </c>
      <c r="C929" s="1" t="s">
        <v>182</v>
      </c>
    </row>
    <row r="930" spans="2:3" hidden="1">
      <c r="B930" s="1" t="s">
        <v>203</v>
      </c>
      <c r="C930" s="1" t="s">
        <v>205</v>
      </c>
    </row>
    <row r="931" spans="2:3" hidden="1">
      <c r="B931" s="1" t="s">
        <v>204</v>
      </c>
      <c r="C931" s="1" t="s">
        <v>178</v>
      </c>
    </row>
    <row r="932" spans="2:3" hidden="1">
      <c r="B932" s="1" t="s">
        <v>206</v>
      </c>
      <c r="C932" s="1" t="s">
        <v>205</v>
      </c>
    </row>
    <row r="933" spans="2:3" hidden="1">
      <c r="B933" s="1" t="s">
        <v>207</v>
      </c>
      <c r="C933" s="1" t="s">
        <v>209</v>
      </c>
    </row>
    <row r="934" spans="2:3" hidden="1">
      <c r="B934" s="1" t="s">
        <v>208</v>
      </c>
      <c r="C934" s="1" t="s">
        <v>211</v>
      </c>
    </row>
    <row r="935" spans="2:3" hidden="1">
      <c r="B935" s="1" t="s">
        <v>210</v>
      </c>
      <c r="C935" s="1" t="s">
        <v>213</v>
      </c>
    </row>
    <row r="936" spans="2:3" hidden="1">
      <c r="B936" s="1" t="s">
        <v>212</v>
      </c>
      <c r="C936" s="1" t="s">
        <v>182</v>
      </c>
    </row>
    <row r="937" spans="2:3" hidden="1">
      <c r="B937" s="1" t="s">
        <v>214</v>
      </c>
      <c r="C937" s="1" t="s">
        <v>182</v>
      </c>
    </row>
    <row r="938" spans="2:3" hidden="1">
      <c r="B938" s="1" t="s">
        <v>215</v>
      </c>
      <c r="C938" s="1" t="s">
        <v>217</v>
      </c>
    </row>
    <row r="939" spans="2:3" hidden="1">
      <c r="B939" s="1" t="s">
        <v>216</v>
      </c>
      <c r="C939" s="1" t="s">
        <v>219</v>
      </c>
    </row>
    <row r="940" spans="2:3" hidden="1">
      <c r="B940" s="1" t="s">
        <v>218</v>
      </c>
      <c r="C940" s="1">
        <v>0</v>
      </c>
    </row>
    <row r="941" spans="2:3" hidden="1">
      <c r="B941" s="1" t="s">
        <v>220</v>
      </c>
      <c r="C941" s="1">
        <v>0</v>
      </c>
    </row>
    <row r="942" spans="2:3" hidden="1">
      <c r="B942" s="1" t="s">
        <v>221</v>
      </c>
      <c r="C942" s="1">
        <v>0</v>
      </c>
    </row>
    <row r="943" spans="2:3" hidden="1">
      <c r="B943" s="1" t="s">
        <v>222</v>
      </c>
      <c r="C943" s="1">
        <v>0</v>
      </c>
    </row>
    <row r="944" spans="2:3" hidden="1">
      <c r="B944" s="1" t="s">
        <v>223</v>
      </c>
      <c r="C944" s="1">
        <v>0</v>
      </c>
    </row>
    <row r="945" spans="2:3" hidden="1">
      <c r="B945" s="1" t="s">
        <v>224</v>
      </c>
      <c r="C945" s="1">
        <v>0</v>
      </c>
    </row>
    <row r="946" spans="2:3" hidden="1">
      <c r="B946" s="1" t="s">
        <v>225</v>
      </c>
      <c r="C946" s="1">
        <v>0</v>
      </c>
    </row>
    <row r="947" spans="2:3" hidden="1">
      <c r="B947" s="1" t="s">
        <v>226</v>
      </c>
      <c r="C947" s="1">
        <v>0</v>
      </c>
    </row>
    <row r="948" spans="2:3" hidden="1">
      <c r="B948" s="1" t="s">
        <v>227</v>
      </c>
      <c r="C948" s="1">
        <v>0</v>
      </c>
    </row>
    <row r="949" spans="2:3" hidden="1">
      <c r="B949" s="1" t="s">
        <v>228</v>
      </c>
      <c r="C949" s="1">
        <v>0</v>
      </c>
    </row>
    <row r="950" spans="2:3" hidden="1">
      <c r="B950" s="1" t="s">
        <v>229</v>
      </c>
      <c r="C950" s="1">
        <v>0</v>
      </c>
    </row>
    <row r="951" spans="2:3" hidden="1">
      <c r="B951" s="1" t="s">
        <v>230</v>
      </c>
      <c r="C951" s="1">
        <v>0</v>
      </c>
    </row>
    <row r="952" spans="2:3" hidden="1">
      <c r="B952" s="1" t="s">
        <v>231</v>
      </c>
      <c r="C952" s="1">
        <v>0</v>
      </c>
    </row>
    <row r="953" spans="2:3" hidden="1">
      <c r="B953" s="1" t="s">
        <v>232</v>
      </c>
      <c r="C953" s="1">
        <v>0</v>
      </c>
    </row>
    <row r="954" spans="2:3" hidden="1">
      <c r="B954" s="1" t="s">
        <v>233</v>
      </c>
      <c r="C954" s="1" t="s">
        <v>235</v>
      </c>
    </row>
    <row r="955" spans="2:3" hidden="1">
      <c r="B955" s="1" t="s">
        <v>234</v>
      </c>
      <c r="C955" s="1">
        <v>0</v>
      </c>
    </row>
    <row r="956" spans="2:3" hidden="1">
      <c r="B956" s="1" t="s">
        <v>236</v>
      </c>
      <c r="C956" s="1">
        <v>0</v>
      </c>
    </row>
    <row r="957" spans="2:3" hidden="1">
      <c r="B957" s="1" t="s">
        <v>237</v>
      </c>
      <c r="C957" s="1">
        <v>0</v>
      </c>
    </row>
    <row r="958" spans="2:3" hidden="1">
      <c r="B958" s="1" t="s">
        <v>238</v>
      </c>
      <c r="C958" s="1">
        <v>0</v>
      </c>
    </row>
    <row r="959" spans="2:3" hidden="1">
      <c r="B959" s="1" t="s">
        <v>239</v>
      </c>
      <c r="C959" s="1" t="s">
        <v>241</v>
      </c>
    </row>
    <row r="960" spans="2:3" hidden="1">
      <c r="B960" s="1" t="s">
        <v>240</v>
      </c>
      <c r="C960" s="1">
        <v>0</v>
      </c>
    </row>
    <row r="961" spans="2:3" hidden="1">
      <c r="B961" s="1" t="s">
        <v>242</v>
      </c>
      <c r="C961" s="1">
        <v>0</v>
      </c>
    </row>
    <row r="962" spans="2:3" hidden="1">
      <c r="B962" s="1" t="s">
        <v>243</v>
      </c>
      <c r="C962" s="1">
        <v>0</v>
      </c>
    </row>
    <row r="963" spans="2:3" hidden="1">
      <c r="B963" s="1" t="s">
        <v>244</v>
      </c>
      <c r="C963" s="1">
        <v>0</v>
      </c>
    </row>
    <row r="964" spans="2:3" hidden="1">
      <c r="B964" s="1" t="s">
        <v>245</v>
      </c>
      <c r="C964" s="1">
        <v>0</v>
      </c>
    </row>
    <row r="965" spans="2:3" hidden="1">
      <c r="B965" s="1" t="s">
        <v>246</v>
      </c>
      <c r="C965" s="1">
        <v>0</v>
      </c>
    </row>
    <row r="966" spans="2:3" hidden="1">
      <c r="B966" s="1" t="s">
        <v>247</v>
      </c>
      <c r="C966" s="1">
        <v>0</v>
      </c>
    </row>
    <row r="967" spans="2:3" hidden="1">
      <c r="B967" s="1" t="s">
        <v>248</v>
      </c>
      <c r="C967" s="1">
        <v>0</v>
      </c>
    </row>
    <row r="968" spans="2:3" hidden="1">
      <c r="B968" s="1" t="s">
        <v>249</v>
      </c>
      <c r="C968" s="1">
        <v>0</v>
      </c>
    </row>
    <row r="969" spans="2:3" hidden="1">
      <c r="B969" s="1" t="s">
        <v>250</v>
      </c>
      <c r="C969" s="1">
        <v>0</v>
      </c>
    </row>
    <row r="970" spans="2:3" hidden="1">
      <c r="B970" s="1" t="s">
        <v>251</v>
      </c>
      <c r="C970" s="1">
        <v>0</v>
      </c>
    </row>
    <row r="971" spans="2:3" hidden="1">
      <c r="B971" s="1" t="s">
        <v>252</v>
      </c>
      <c r="C971" s="1">
        <v>0</v>
      </c>
    </row>
    <row r="972" spans="2:3" hidden="1">
      <c r="B972" s="1" t="s">
        <v>253</v>
      </c>
      <c r="C972" s="1">
        <v>0</v>
      </c>
    </row>
    <row r="973" spans="2:3" hidden="1">
      <c r="B973" s="1" t="s">
        <v>254</v>
      </c>
      <c r="C973" s="1">
        <v>0</v>
      </c>
    </row>
    <row r="974" spans="2:3" hidden="1">
      <c r="B974" s="1" t="s">
        <v>255</v>
      </c>
      <c r="C974" s="1">
        <v>0</v>
      </c>
    </row>
    <row r="975" spans="2:3" hidden="1">
      <c r="B975" s="1" t="s">
        <v>256</v>
      </c>
      <c r="C975" s="1">
        <v>0</v>
      </c>
    </row>
    <row r="976" spans="2:3" hidden="1">
      <c r="B976" s="1" t="s">
        <v>257</v>
      </c>
      <c r="C976" s="1" t="s">
        <v>235</v>
      </c>
    </row>
    <row r="977" spans="2:3" hidden="1">
      <c r="B977" s="1" t="s">
        <v>258</v>
      </c>
      <c r="C977" s="1" t="s">
        <v>241</v>
      </c>
    </row>
    <row r="978" spans="2:3" hidden="1">
      <c r="B978" s="1" t="s">
        <v>259</v>
      </c>
      <c r="C978" s="1">
        <v>0</v>
      </c>
    </row>
    <row r="979" spans="2:3" hidden="1">
      <c r="B979" s="1" t="s">
        <v>260</v>
      </c>
      <c r="C979" s="1">
        <v>0</v>
      </c>
    </row>
    <row r="980" spans="2:3" hidden="1">
      <c r="B980" s="1" t="s">
        <v>261</v>
      </c>
      <c r="C980" s="1">
        <v>0</v>
      </c>
    </row>
    <row r="981" spans="2:3" hidden="1">
      <c r="B981" s="1" t="s">
        <v>262</v>
      </c>
      <c r="C981" s="1">
        <v>0</v>
      </c>
    </row>
    <row r="982" spans="2:3" hidden="1">
      <c r="B982" s="1" t="s">
        <v>263</v>
      </c>
      <c r="C982" s="1">
        <v>0</v>
      </c>
    </row>
    <row r="983" spans="2:3" hidden="1">
      <c r="B983" s="1" t="s">
        <v>264</v>
      </c>
      <c r="C983" s="1">
        <v>0</v>
      </c>
    </row>
    <row r="984" spans="2:3" hidden="1">
      <c r="B984" s="1" t="s">
        <v>265</v>
      </c>
      <c r="C984" s="1">
        <v>0</v>
      </c>
    </row>
    <row r="985" spans="2:3" hidden="1">
      <c r="B985" s="1" t="s">
        <v>266</v>
      </c>
      <c r="C985" s="1">
        <v>0</v>
      </c>
    </row>
    <row r="986" spans="2:3" hidden="1">
      <c r="B986" s="1" t="s">
        <v>267</v>
      </c>
      <c r="C986" s="1">
        <v>0</v>
      </c>
    </row>
    <row r="987" spans="2:3" hidden="1">
      <c r="B987" s="1" t="s">
        <v>268</v>
      </c>
      <c r="C987" s="1">
        <v>0</v>
      </c>
    </row>
    <row r="988" spans="2:3" hidden="1">
      <c r="B988" s="1" t="s">
        <v>269</v>
      </c>
      <c r="C988" s="1">
        <v>0</v>
      </c>
    </row>
    <row r="989" spans="2:3" hidden="1">
      <c r="B989" s="1" t="s">
        <v>270</v>
      </c>
      <c r="C989" s="1">
        <v>0</v>
      </c>
    </row>
    <row r="990" spans="2:3" hidden="1">
      <c r="B990" s="1" t="s">
        <v>271</v>
      </c>
      <c r="C990" s="1">
        <v>0</v>
      </c>
    </row>
    <row r="991" spans="2:3" hidden="1">
      <c r="B991" s="1" t="s">
        <v>272</v>
      </c>
      <c r="C991" s="1">
        <v>0</v>
      </c>
    </row>
    <row r="992" spans="2:3" hidden="1">
      <c r="B992" s="1" t="s">
        <v>273</v>
      </c>
      <c r="C992" s="1">
        <v>1</v>
      </c>
    </row>
    <row r="993" spans="2:3" hidden="1">
      <c r="B993" s="1" t="s">
        <v>274</v>
      </c>
      <c r="C993" s="1">
        <v>0</v>
      </c>
    </row>
    <row r="994" spans="2:3" hidden="1">
      <c r="B994" s="1" t="s">
        <v>275</v>
      </c>
      <c r="C994" s="1">
        <v>0</v>
      </c>
    </row>
    <row r="995" spans="2:3" hidden="1">
      <c r="B995" s="1" t="s">
        <v>276</v>
      </c>
      <c r="C995" s="1">
        <v>0</v>
      </c>
    </row>
    <row r="996" spans="2:3" hidden="1">
      <c r="B996" s="1" t="s">
        <v>277</v>
      </c>
      <c r="C996" s="1">
        <v>0</v>
      </c>
    </row>
    <row r="997" spans="2:3" hidden="1">
      <c r="B997" s="1" t="s">
        <v>278</v>
      </c>
      <c r="C997" s="1">
        <v>1</v>
      </c>
    </row>
    <row r="998" spans="2:3" hidden="1">
      <c r="B998" s="1" t="s">
        <v>279</v>
      </c>
      <c r="C998" s="1">
        <v>0</v>
      </c>
    </row>
    <row r="999" spans="2:3" hidden="1">
      <c r="B999" s="1" t="s">
        <v>280</v>
      </c>
      <c r="C999" s="1">
        <v>0</v>
      </c>
    </row>
    <row r="1000" spans="2:3" hidden="1">
      <c r="B1000" s="1" t="s">
        <v>281</v>
      </c>
      <c r="C1000" s="1">
        <v>0</v>
      </c>
    </row>
    <row r="1001" spans="2:3" hidden="1">
      <c r="B1001" s="1" t="s">
        <v>282</v>
      </c>
      <c r="C1001" s="1">
        <v>0</v>
      </c>
    </row>
    <row r="1002" spans="2:3" hidden="1">
      <c r="B1002" s="1" t="s">
        <v>283</v>
      </c>
      <c r="C1002" s="1">
        <v>0</v>
      </c>
    </row>
    <row r="1003" spans="2:3" hidden="1">
      <c r="B1003" s="1" t="s">
        <v>284</v>
      </c>
      <c r="C1003" s="1">
        <v>0</v>
      </c>
    </row>
    <row r="1004" spans="2:3" hidden="1">
      <c r="B1004" s="1" t="s">
        <v>285</v>
      </c>
      <c r="C1004" s="1">
        <v>0</v>
      </c>
    </row>
    <row r="1005" spans="2:3" hidden="1">
      <c r="B1005" s="1" t="s">
        <v>286</v>
      </c>
      <c r="C1005" s="1">
        <v>0</v>
      </c>
    </row>
    <row r="1006" spans="2:3" hidden="1">
      <c r="B1006" s="1" t="s">
        <v>287</v>
      </c>
      <c r="C1006" s="1">
        <v>0</v>
      </c>
    </row>
    <row r="1007" spans="2:3" hidden="1">
      <c r="B1007" s="1" t="s">
        <v>288</v>
      </c>
      <c r="C1007" s="1">
        <v>0</v>
      </c>
    </row>
    <row r="1008" spans="2:3" hidden="1">
      <c r="B1008" s="1" t="s">
        <v>289</v>
      </c>
      <c r="C1008" s="1">
        <v>0</v>
      </c>
    </row>
    <row r="1009" spans="2:3" hidden="1">
      <c r="B1009" s="1" t="s">
        <v>290</v>
      </c>
      <c r="C1009" s="1">
        <v>0</v>
      </c>
    </row>
    <row r="1010" spans="2:3" hidden="1">
      <c r="B1010" s="1" t="s">
        <v>291</v>
      </c>
      <c r="C1010" s="1">
        <v>0</v>
      </c>
    </row>
    <row r="1011" spans="2:3" hidden="1">
      <c r="B1011" s="1" t="s">
        <v>292</v>
      </c>
      <c r="C1011" s="1">
        <v>0</v>
      </c>
    </row>
    <row r="1012" spans="2:3" hidden="1">
      <c r="B1012" s="1" t="s">
        <v>293</v>
      </c>
      <c r="C1012" s="1">
        <v>0</v>
      </c>
    </row>
    <row r="1013" spans="2:3" hidden="1">
      <c r="B1013" s="1" t="s">
        <v>294</v>
      </c>
      <c r="C1013" s="1">
        <v>0</v>
      </c>
    </row>
    <row r="1014" spans="2:3" hidden="1">
      <c r="B1014" s="1" t="s">
        <v>295</v>
      </c>
      <c r="C1014" s="1">
        <v>0</v>
      </c>
    </row>
    <row r="1015" spans="2:3" hidden="1">
      <c r="B1015" s="1" t="s">
        <v>296</v>
      </c>
      <c r="C1015" s="1">
        <v>1</v>
      </c>
    </row>
    <row r="1016" spans="2:3" hidden="1">
      <c r="B1016" s="1" t="s">
        <v>297</v>
      </c>
      <c r="C1016" s="1">
        <v>0</v>
      </c>
    </row>
    <row r="1017" spans="2:3" hidden="1">
      <c r="B1017" s="1" t="s">
        <v>298</v>
      </c>
      <c r="C1017" s="1">
        <v>0</v>
      </c>
    </row>
    <row r="1018" spans="2:3" hidden="1">
      <c r="B1018" s="1" t="s">
        <v>299</v>
      </c>
      <c r="C1018" s="1">
        <v>0</v>
      </c>
    </row>
    <row r="1019" spans="2:3" hidden="1">
      <c r="B1019" s="1" t="s">
        <v>300</v>
      </c>
      <c r="C1019" s="1">
        <v>0</v>
      </c>
    </row>
    <row r="1020" spans="2:3" hidden="1">
      <c r="B1020" s="1" t="s">
        <v>301</v>
      </c>
      <c r="C1020" s="1">
        <v>0</v>
      </c>
    </row>
    <row r="1021" spans="2:3" hidden="1">
      <c r="B1021" s="1" t="s">
        <v>302</v>
      </c>
      <c r="C1021" s="1">
        <v>0</v>
      </c>
    </row>
    <row r="1022" spans="2:3" hidden="1">
      <c r="B1022" s="1" t="s">
        <v>303</v>
      </c>
      <c r="C1022" s="1">
        <v>0</v>
      </c>
    </row>
    <row r="1023" spans="2:3" hidden="1">
      <c r="B1023" s="1" t="s">
        <v>304</v>
      </c>
      <c r="C1023" s="1">
        <v>0</v>
      </c>
    </row>
    <row r="1024" spans="2:3" hidden="1">
      <c r="B1024" s="1" t="s">
        <v>305</v>
      </c>
      <c r="C1024" s="1">
        <v>0</v>
      </c>
    </row>
    <row r="1025" spans="2:3" hidden="1">
      <c r="B1025" s="1" t="s">
        <v>306</v>
      </c>
      <c r="C1025" s="1">
        <v>0</v>
      </c>
    </row>
    <row r="1026" spans="2:3" hidden="1">
      <c r="B1026" s="1" t="s">
        <v>307</v>
      </c>
      <c r="C1026" s="1">
        <v>0</v>
      </c>
    </row>
    <row r="1027" spans="2:3" hidden="1">
      <c r="B1027" s="1" t="s">
        <v>308</v>
      </c>
      <c r="C1027" s="1">
        <v>0</v>
      </c>
    </row>
    <row r="1028" spans="2:3" hidden="1">
      <c r="B1028" s="1" t="s">
        <v>309</v>
      </c>
      <c r="C1028" s="1">
        <v>0</v>
      </c>
    </row>
    <row r="1029" spans="2:3" hidden="1">
      <c r="B1029" s="1" t="s">
        <v>310</v>
      </c>
      <c r="C1029" s="1">
        <v>0</v>
      </c>
    </row>
    <row r="1030" spans="2:3" hidden="1">
      <c r="B1030" s="1" t="s">
        <v>311</v>
      </c>
      <c r="C1030" s="1">
        <v>0</v>
      </c>
    </row>
    <row r="1031" spans="2:3" hidden="1">
      <c r="B1031" s="1" t="s">
        <v>312</v>
      </c>
      <c r="C1031" s="1">
        <v>0</v>
      </c>
    </row>
    <row r="1032" spans="2:3" hidden="1">
      <c r="B1032" s="1" t="s">
        <v>313</v>
      </c>
      <c r="C1032" s="1">
        <v>0</v>
      </c>
    </row>
    <row r="1033" spans="2:3" hidden="1">
      <c r="B1033" s="1" t="s">
        <v>314</v>
      </c>
      <c r="C1033" s="1">
        <v>0</v>
      </c>
    </row>
    <row r="1034" spans="2:3" hidden="1">
      <c r="B1034" s="1" t="s">
        <v>315</v>
      </c>
      <c r="C1034" s="1">
        <v>0</v>
      </c>
    </row>
    <row r="1035" spans="2:3" hidden="1">
      <c r="B1035" s="1" t="s">
        <v>316</v>
      </c>
      <c r="C1035" s="1">
        <v>0</v>
      </c>
    </row>
    <row r="1036" spans="2:3" hidden="1">
      <c r="B1036" s="1" t="s">
        <v>317</v>
      </c>
      <c r="C1036" s="1">
        <v>0</v>
      </c>
    </row>
    <row r="1037" spans="2:3" hidden="1">
      <c r="B1037" s="1" t="s">
        <v>318</v>
      </c>
      <c r="C1037" s="1">
        <v>0</v>
      </c>
    </row>
    <row r="1038" spans="2:3" hidden="1">
      <c r="B1038" s="1" t="s">
        <v>319</v>
      </c>
      <c r="C1038" s="1">
        <v>0</v>
      </c>
    </row>
    <row r="1039" spans="2:3" hidden="1">
      <c r="B1039" s="1" t="s">
        <v>320</v>
      </c>
      <c r="C1039" s="1">
        <v>0</v>
      </c>
    </row>
    <row r="1040" spans="2:3" hidden="1">
      <c r="B1040" s="1" t="s">
        <v>321</v>
      </c>
      <c r="C1040" s="1">
        <v>0</v>
      </c>
    </row>
    <row r="1041" spans="2:3" hidden="1">
      <c r="B1041" s="1" t="s">
        <v>322</v>
      </c>
      <c r="C1041" s="1">
        <v>0</v>
      </c>
    </row>
    <row r="1042" spans="2:3" hidden="1">
      <c r="B1042" s="1" t="s">
        <v>323</v>
      </c>
      <c r="C1042" s="1">
        <v>0</v>
      </c>
    </row>
    <row r="1043" spans="2:3" hidden="1">
      <c r="B1043" s="1" t="s">
        <v>324</v>
      </c>
      <c r="C1043" s="1">
        <v>0</v>
      </c>
    </row>
    <row r="1044" spans="2:3" hidden="1">
      <c r="B1044" s="1" t="s">
        <v>325</v>
      </c>
      <c r="C1044" s="1">
        <v>0</v>
      </c>
    </row>
    <row r="1045" spans="2:3" hidden="1">
      <c r="B1045" s="1" t="s">
        <v>326</v>
      </c>
      <c r="C1045" s="1">
        <v>0</v>
      </c>
    </row>
    <row r="1046" spans="2:3" hidden="1">
      <c r="B1046" s="1" t="s">
        <v>327</v>
      </c>
      <c r="C1046" s="1">
        <v>0</v>
      </c>
    </row>
    <row r="1047" spans="2:3" hidden="1">
      <c r="B1047" s="1" t="s">
        <v>328</v>
      </c>
      <c r="C1047" s="1">
        <v>0</v>
      </c>
    </row>
    <row r="1048" spans="2:3" hidden="1">
      <c r="B1048" s="1" t="s">
        <v>329</v>
      </c>
      <c r="C1048" s="1">
        <v>0</v>
      </c>
    </row>
    <row r="1049" spans="2:3" hidden="1">
      <c r="B1049" s="1" t="s">
        <v>330</v>
      </c>
      <c r="C1049" s="1">
        <v>0</v>
      </c>
    </row>
    <row r="1050" spans="2:3" hidden="1">
      <c r="B1050" s="1" t="s">
        <v>331</v>
      </c>
      <c r="C1050" s="1">
        <v>0</v>
      </c>
    </row>
    <row r="1051" spans="2:3" hidden="1">
      <c r="B1051" s="1" t="s">
        <v>332</v>
      </c>
      <c r="C1051" s="1">
        <v>0</v>
      </c>
    </row>
    <row r="1052" spans="2:3" hidden="1">
      <c r="B1052" s="1" t="s">
        <v>333</v>
      </c>
      <c r="C1052" s="1">
        <v>0</v>
      </c>
    </row>
    <row r="1053" spans="2:3" hidden="1">
      <c r="B1053" s="1" t="s">
        <v>334</v>
      </c>
      <c r="C1053" s="1">
        <v>0</v>
      </c>
    </row>
    <row r="1054" spans="2:3" hidden="1">
      <c r="B1054" s="1" t="s">
        <v>335</v>
      </c>
      <c r="C1054" s="1">
        <v>0</v>
      </c>
    </row>
    <row r="1055" spans="2:3" hidden="1">
      <c r="B1055" s="1" t="s">
        <v>336</v>
      </c>
      <c r="C1055" s="1">
        <v>0</v>
      </c>
    </row>
    <row r="1056" spans="2:3" hidden="1">
      <c r="B1056" s="1" t="s">
        <v>337</v>
      </c>
      <c r="C1056" s="1">
        <v>0</v>
      </c>
    </row>
    <row r="1057" spans="2:3" hidden="1">
      <c r="B1057" s="1" t="s">
        <v>338</v>
      </c>
      <c r="C1057" s="1">
        <v>0</v>
      </c>
    </row>
    <row r="1058" spans="2:3" hidden="1">
      <c r="B1058" s="1" t="s">
        <v>339</v>
      </c>
    </row>
  </sheetData>
  <sheetProtection sheet="1" objects="1" scenarios="1"/>
  <protectedRanges>
    <protectedRange sqref="F26 D6:E6 F19:F20" name="Grey edit cells"/>
    <protectedRange sqref="B58:D65" name="Grey edit cells_1"/>
    <protectedRange sqref="B49:B52 E49:F52" name="Grey edit cells_2"/>
  </protectedRanges>
  <mergeCells count="10">
    <mergeCell ref="J3:Q3"/>
    <mergeCell ref="I4:I11"/>
    <mergeCell ref="C55:C56"/>
    <mergeCell ref="B2:F2"/>
    <mergeCell ref="B47:F47"/>
    <mergeCell ref="B54:I54"/>
    <mergeCell ref="B55:B56"/>
    <mergeCell ref="E55:E56"/>
    <mergeCell ref="F55:F56"/>
    <mergeCell ref="I55:I56"/>
  </mergeCells>
  <conditionalFormatting sqref="D4">
    <cfRule type="expression" dxfId="15" priority="3">
      <formula>$F$1="no"</formula>
    </cfRule>
  </conditionalFormatting>
  <conditionalFormatting sqref="D9">
    <cfRule type="expression" dxfId="14" priority="9">
      <formula>#REF!="no"</formula>
    </cfRule>
  </conditionalFormatting>
  <conditionalFormatting sqref="D22:E23 E24">
    <cfRule type="expression" dxfId="13" priority="6">
      <formula>#REF!="No"</formula>
    </cfRule>
  </conditionalFormatting>
  <pageMargins left="0.7" right="0.7" top="0.75" bottom="0.75" header="0.3" footer="0.3"/>
  <pageSetup scale="80" orientation="portrait" r:id="rId1"/>
  <ignoredErrors>
    <ignoredError sqref="F23 F16" unlockedFormula="1"/>
  </ignoredErrors>
  <extLst>
    <ext xmlns:x14="http://schemas.microsoft.com/office/spreadsheetml/2009/9/main" uri="{CCE6A557-97BC-4b89-ADB6-D9C93CAAB3DF}">
      <x14:dataValidations xmlns:xm="http://schemas.microsoft.com/office/excel/2006/main" count="3">
        <x14:dataValidation type="list" allowBlank="1" showInputMessage="1" showErrorMessage="1" xr:uid="{B34889AC-393D-4BC9-A116-A1B5F3366881}">
          <x14:formula1>
            <xm:f>'Machinery Input Tables'!$B$133:$B$182</xm:f>
          </x14:formula1>
          <xm:sqref>B49:B52</xm:sqref>
        </x14:dataValidation>
        <x14:dataValidation type="list" allowBlank="1" showInputMessage="1" showErrorMessage="1" xr:uid="{432B5026-D199-4BD7-BBB0-A18FBB4ED628}">
          <x14:formula1>
            <xm:f>'Machinery Input Tables'!$AG$6:$AG$32</xm:f>
          </x14:formula1>
          <xm:sqref>C58:C65</xm:sqref>
        </x14:dataValidation>
        <x14:dataValidation type="list" allowBlank="1" showInputMessage="1" showErrorMessage="1" xr:uid="{D0C54842-0DD9-473F-A9FC-85890240D2C0}">
          <x14:formula1>
            <xm:f>'Machinery Input Tables'!$A$6:$A$121</xm:f>
          </x14:formula1>
          <xm:sqref>B58:B65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2129A3-EE9D-447B-B9AE-E22B2FEEC3BE}">
  <dimension ref="A1:P1060"/>
  <sheetViews>
    <sheetView showGridLines="0" zoomScaleNormal="100" workbookViewId="0">
      <selection activeCell="G21" sqref="G21"/>
    </sheetView>
  </sheetViews>
  <sheetFormatPr defaultColWidth="0" defaultRowHeight="15" zeroHeight="1"/>
  <cols>
    <col min="1" max="1" width="3.125" style="1" customWidth="1"/>
    <col min="2" max="2" width="42.625" style="1" customWidth="1"/>
    <col min="3" max="3" width="12.125" style="1" customWidth="1"/>
    <col min="4" max="4" width="13" style="1" customWidth="1"/>
    <col min="5" max="6" width="11.625" style="1" customWidth="1"/>
    <col min="7" max="7" width="13.875" style="1" customWidth="1"/>
    <col min="8" max="8" width="10.625" style="1" customWidth="1"/>
    <col min="9" max="9" width="11" style="1" bestFit="1" customWidth="1"/>
    <col min="10" max="10" width="3.125" style="1" customWidth="1"/>
    <col min="11" max="16" width="0" style="1" hidden="1" customWidth="1"/>
    <col min="17" max="16384" width="9" style="1" hidden="1"/>
  </cols>
  <sheetData>
    <row r="1" spans="2:16" ht="15.95" customHeight="1">
      <c r="B1" s="136"/>
      <c r="C1" s="137"/>
      <c r="E1" s="137"/>
      <c r="F1" s="138"/>
      <c r="G1" s="138"/>
      <c r="H1" s="138"/>
    </row>
    <row r="2" spans="2:16" ht="21.75" customHeight="1">
      <c r="B2" s="317" t="s">
        <v>806</v>
      </c>
      <c r="C2" s="317"/>
      <c r="D2" s="317"/>
      <c r="E2" s="317"/>
      <c r="F2" s="317"/>
      <c r="G2" s="138"/>
      <c r="H2" s="138"/>
    </row>
    <row r="3" spans="2:16" ht="16.5" customHeight="1">
      <c r="B3" s="280"/>
      <c r="C3" s="206"/>
      <c r="D3" s="162"/>
      <c r="E3" s="149"/>
      <c r="F3" s="152"/>
      <c r="G3" s="140" t="s">
        <v>9</v>
      </c>
      <c r="H3" s="281"/>
    </row>
    <row r="4" spans="2:16" ht="16.5" customHeight="1">
      <c r="B4" s="141" t="s">
        <v>364</v>
      </c>
      <c r="C4" s="141" t="s">
        <v>372</v>
      </c>
      <c r="D4" s="142" t="s">
        <v>10</v>
      </c>
      <c r="E4" s="282" t="s">
        <v>614</v>
      </c>
      <c r="F4" s="282" t="s">
        <v>613</v>
      </c>
      <c r="G4" s="143"/>
      <c r="H4" s="143"/>
    </row>
    <row r="5" spans="2:16" ht="16.5" customHeight="1">
      <c r="B5" s="144" t="s">
        <v>347</v>
      </c>
      <c r="C5" s="145" t="s">
        <v>793</v>
      </c>
      <c r="D5" s="10">
        <v>70</v>
      </c>
      <c r="E5" s="14">
        <v>0.7</v>
      </c>
      <c r="F5" s="163">
        <f>D5*E5</f>
        <v>49</v>
      </c>
      <c r="G5" s="137"/>
      <c r="H5" s="138"/>
      <c r="P5" s="238"/>
    </row>
    <row r="6" spans="2:16" ht="16.5" customHeight="1">
      <c r="B6" s="144" t="s">
        <v>343</v>
      </c>
      <c r="C6" s="30"/>
      <c r="D6" s="10">
        <v>0</v>
      </c>
      <c r="E6" s="14">
        <v>0</v>
      </c>
      <c r="F6" s="35">
        <f>D6*E6</f>
        <v>0</v>
      </c>
      <c r="G6" s="137"/>
      <c r="H6" s="137"/>
    </row>
    <row r="7" spans="2:16" ht="16.5" customHeight="1">
      <c r="B7" s="148" t="s">
        <v>367</v>
      </c>
      <c r="C7" s="138"/>
      <c r="D7" s="153"/>
      <c r="E7" s="283"/>
      <c r="F7" s="166">
        <f>SUM(F5:F6)</f>
        <v>49</v>
      </c>
      <c r="G7" s="137"/>
      <c r="H7" s="137"/>
    </row>
    <row r="8" spans="2:16" ht="16.5" customHeight="1">
      <c r="B8" s="152"/>
      <c r="C8" s="149"/>
      <c r="D8" s="153"/>
      <c r="E8" s="149"/>
      <c r="F8" s="149"/>
      <c r="G8" s="137"/>
      <c r="H8" s="137"/>
    </row>
    <row r="9" spans="2:16" ht="16.5" customHeight="1">
      <c r="B9" s="154" t="s">
        <v>371</v>
      </c>
      <c r="C9" s="141" t="s">
        <v>372</v>
      </c>
      <c r="D9" s="142" t="s">
        <v>10</v>
      </c>
      <c r="E9" s="142" t="s">
        <v>614</v>
      </c>
      <c r="F9" s="142" t="s">
        <v>613</v>
      </c>
      <c r="G9" s="155"/>
      <c r="H9" s="155"/>
    </row>
    <row r="10" spans="2:16" ht="16.5" customHeight="1">
      <c r="B10" s="156" t="s">
        <v>11</v>
      </c>
      <c r="C10" s="136"/>
      <c r="D10" s="149"/>
      <c r="E10" s="283"/>
      <c r="F10" s="163">
        <f>SUMPRODUCT(D11:D14,E11:E14)</f>
        <v>50</v>
      </c>
      <c r="H10" s="137"/>
      <c r="I10" s="137"/>
    </row>
    <row r="11" spans="2:16" ht="16.5" customHeight="1">
      <c r="B11" s="156" t="s">
        <v>784</v>
      </c>
      <c r="C11" s="145" t="s">
        <v>609</v>
      </c>
      <c r="D11" s="27">
        <v>10</v>
      </c>
      <c r="E11" s="237">
        <v>3</v>
      </c>
      <c r="F11" s="163"/>
      <c r="H11" s="279"/>
      <c r="J11" s="136"/>
    </row>
    <row r="12" spans="2:16" ht="16.5" customHeight="1">
      <c r="B12" s="156" t="s">
        <v>808</v>
      </c>
      <c r="C12" s="145" t="s">
        <v>609</v>
      </c>
      <c r="D12" s="27">
        <v>0</v>
      </c>
      <c r="E12" s="237">
        <v>1.2</v>
      </c>
      <c r="F12" s="163"/>
      <c r="H12" s="279"/>
      <c r="J12" s="136"/>
    </row>
    <row r="13" spans="2:16" ht="16.5" customHeight="1">
      <c r="B13" s="156" t="s">
        <v>809</v>
      </c>
      <c r="C13" s="145" t="s">
        <v>609</v>
      </c>
      <c r="D13" s="27">
        <v>8</v>
      </c>
      <c r="E13" s="237">
        <v>2.5</v>
      </c>
      <c r="F13" s="163"/>
      <c r="H13" s="279"/>
      <c r="J13" s="136"/>
    </row>
    <row r="14" spans="2:16" ht="16.5" customHeight="1">
      <c r="B14" s="156" t="s">
        <v>810</v>
      </c>
      <c r="C14" s="145" t="s">
        <v>609</v>
      </c>
      <c r="D14" s="27">
        <v>0</v>
      </c>
      <c r="E14" s="237">
        <v>6</v>
      </c>
      <c r="F14" s="163"/>
    </row>
    <row r="15" spans="2:16" ht="16.5" customHeight="1">
      <c r="B15" s="12" t="s">
        <v>811</v>
      </c>
      <c r="C15" s="145" t="s">
        <v>609</v>
      </c>
      <c r="D15" s="27">
        <v>0</v>
      </c>
      <c r="E15" s="237">
        <v>0</v>
      </c>
      <c r="F15" s="163"/>
      <c r="H15" s="279"/>
      <c r="J15" s="136"/>
    </row>
    <row r="16" spans="2:16" ht="16.5" customHeight="1">
      <c r="B16" s="12" t="s">
        <v>811</v>
      </c>
      <c r="C16" s="145" t="s">
        <v>609</v>
      </c>
      <c r="D16" s="27">
        <v>0</v>
      </c>
      <c r="E16" s="237">
        <v>0</v>
      </c>
      <c r="F16" s="163"/>
      <c r="H16" s="279"/>
      <c r="J16" s="136"/>
    </row>
    <row r="17" spans="2:8" ht="16.5" customHeight="1">
      <c r="B17" s="156" t="s">
        <v>812</v>
      </c>
      <c r="C17" s="145"/>
      <c r="D17" s="269"/>
      <c r="E17" s="283"/>
      <c r="F17" s="163">
        <f>SUMPRODUCT(D18:D21,E18:E21)</f>
        <v>100.44999999999999</v>
      </c>
      <c r="G17" s="137"/>
      <c r="H17" s="137"/>
    </row>
    <row r="18" spans="2:8" ht="16.5" customHeight="1">
      <c r="B18" s="157" t="s">
        <v>12</v>
      </c>
      <c r="C18" s="145" t="s">
        <v>609</v>
      </c>
      <c r="D18" s="27">
        <v>30</v>
      </c>
      <c r="E18" s="283">
        <f>Inputs!D6</f>
        <v>0.7</v>
      </c>
      <c r="F18" s="163"/>
      <c r="G18" s="137"/>
      <c r="H18" s="137"/>
    </row>
    <row r="19" spans="2:8" ht="16.5" customHeight="1">
      <c r="B19" s="157" t="s">
        <v>13</v>
      </c>
      <c r="C19" s="145" t="s">
        <v>609</v>
      </c>
      <c r="D19" s="27">
        <v>35</v>
      </c>
      <c r="E19" s="283">
        <f>Inputs!D8</f>
        <v>0.73</v>
      </c>
      <c r="F19" s="163"/>
      <c r="G19" s="137"/>
      <c r="H19" s="137"/>
    </row>
    <row r="20" spans="2:8" ht="16.5" customHeight="1">
      <c r="B20" s="157" t="s">
        <v>5</v>
      </c>
      <c r="C20" s="145" t="s">
        <v>609</v>
      </c>
      <c r="D20" s="27">
        <v>45</v>
      </c>
      <c r="E20" s="283">
        <f>Inputs!D9</f>
        <v>0.42</v>
      </c>
      <c r="F20" s="163"/>
      <c r="G20" s="137"/>
      <c r="H20" s="137"/>
    </row>
    <row r="21" spans="2:8" ht="16.5" customHeight="1">
      <c r="B21" s="157" t="s">
        <v>6</v>
      </c>
      <c r="C21" s="145" t="s">
        <v>611</v>
      </c>
      <c r="D21" s="27">
        <v>1</v>
      </c>
      <c r="E21" s="283">
        <f>Inputs!D10</f>
        <v>35</v>
      </c>
      <c r="F21" s="284"/>
      <c r="G21" s="137"/>
      <c r="H21" s="137"/>
    </row>
    <row r="22" spans="2:8" ht="16.5" customHeight="1">
      <c r="B22" s="156" t="s">
        <v>813</v>
      </c>
      <c r="C22" s="145" t="s">
        <v>589</v>
      </c>
      <c r="D22" s="149"/>
      <c r="E22" s="283"/>
      <c r="F22" s="14">
        <v>19.170000000000002</v>
      </c>
      <c r="G22" s="137"/>
      <c r="H22" s="138"/>
    </row>
    <row r="23" spans="2:8" ht="16.5" customHeight="1">
      <c r="B23" s="156" t="s">
        <v>556</v>
      </c>
      <c r="C23" s="145" t="s">
        <v>589</v>
      </c>
      <c r="D23" s="149"/>
      <c r="E23" s="283"/>
      <c r="F23" s="14">
        <v>5</v>
      </c>
      <c r="G23" s="137"/>
      <c r="H23" s="137"/>
    </row>
    <row r="24" spans="2:8" ht="16.5" customHeight="1">
      <c r="B24" s="156" t="s">
        <v>14</v>
      </c>
      <c r="C24" s="145" t="s">
        <v>589</v>
      </c>
      <c r="D24" s="149"/>
      <c r="E24" s="283"/>
      <c r="F24" s="14">
        <v>0</v>
      </c>
      <c r="G24" s="137"/>
      <c r="H24" s="138"/>
    </row>
    <row r="25" spans="2:8" ht="16.5" customHeight="1">
      <c r="B25" s="156" t="s">
        <v>15</v>
      </c>
      <c r="C25" s="145" t="s">
        <v>589</v>
      </c>
      <c r="D25" s="149"/>
      <c r="E25" s="283"/>
      <c r="F25" s="163">
        <f>G53</f>
        <v>15.4665</v>
      </c>
      <c r="G25" s="137"/>
      <c r="H25" s="138"/>
    </row>
    <row r="26" spans="2:8" ht="16.5" customHeight="1">
      <c r="B26" s="156" t="s">
        <v>607</v>
      </c>
      <c r="C26" s="145" t="s">
        <v>590</v>
      </c>
      <c r="D26" s="149">
        <f>F64</f>
        <v>0.52936507936507937</v>
      </c>
      <c r="E26" s="283">
        <f>Inputs!D4</f>
        <v>22</v>
      </c>
      <c r="F26" s="163">
        <f>E26*D26</f>
        <v>11.646031746031746</v>
      </c>
      <c r="G26" s="137"/>
      <c r="H26" s="137"/>
    </row>
    <row r="27" spans="2:8" ht="16.5" customHeight="1">
      <c r="B27" s="156" t="s">
        <v>548</v>
      </c>
      <c r="C27" s="145" t="s">
        <v>616</v>
      </c>
      <c r="D27" s="149">
        <f>E64</f>
        <v>2.3479682539682538</v>
      </c>
      <c r="E27" s="283">
        <f>Inputs!D5</f>
        <v>2.9</v>
      </c>
      <c r="F27" s="163">
        <f>D27*E27</f>
        <v>6.8091079365079361</v>
      </c>
      <c r="G27" s="137"/>
      <c r="H27" s="137"/>
    </row>
    <row r="28" spans="2:8" ht="16.5" customHeight="1">
      <c r="B28" s="156" t="s">
        <v>16</v>
      </c>
      <c r="C28" s="145" t="s">
        <v>589</v>
      </c>
      <c r="D28" s="162"/>
      <c r="E28" s="283"/>
      <c r="F28" s="163">
        <f>G64-F27-F26</f>
        <v>16.945089262001233</v>
      </c>
      <c r="G28" s="137"/>
      <c r="H28" s="137"/>
    </row>
    <row r="29" spans="2:8" ht="16.5" customHeight="1">
      <c r="B29" s="156" t="s">
        <v>608</v>
      </c>
      <c r="C29" s="145" t="s">
        <v>589</v>
      </c>
      <c r="E29" s="255"/>
      <c r="F29" s="14">
        <v>10</v>
      </c>
      <c r="G29" s="137"/>
      <c r="H29" s="138"/>
    </row>
    <row r="30" spans="2:8" ht="16.5" customHeight="1">
      <c r="B30" s="156" t="s">
        <v>17</v>
      </c>
      <c r="C30" s="145" t="s">
        <v>589</v>
      </c>
      <c r="D30" s="149"/>
      <c r="E30" s="153"/>
      <c r="F30" s="14">
        <v>0</v>
      </c>
      <c r="G30" s="137"/>
      <c r="H30" s="137"/>
    </row>
    <row r="31" spans="2:8" ht="16.5" customHeight="1">
      <c r="B31" s="156" t="s">
        <v>7</v>
      </c>
      <c r="C31" s="145" t="s">
        <v>617</v>
      </c>
      <c r="D31" s="149">
        <f>SUM(F10:F30)/2</f>
        <v>117.74336447227046</v>
      </c>
      <c r="E31" s="164">
        <f>Inputs!D11</f>
        <v>7.2499999999999995E-2</v>
      </c>
      <c r="F31" s="35">
        <f>E31*D31</f>
        <v>8.5363939242396079</v>
      </c>
      <c r="G31" s="137"/>
      <c r="H31" s="137"/>
    </row>
    <row r="32" spans="2:8" ht="16.5" customHeight="1">
      <c r="B32" s="148" t="s">
        <v>368</v>
      </c>
      <c r="C32" s="285"/>
      <c r="D32" s="153"/>
      <c r="E32" s="149"/>
      <c r="F32" s="166">
        <f>SUM(F10:F31)</f>
        <v>244.02312286878052</v>
      </c>
      <c r="G32" s="137"/>
      <c r="H32" s="137"/>
    </row>
    <row r="33" spans="2:8" ht="16.5" customHeight="1">
      <c r="B33" s="152"/>
      <c r="C33" s="149"/>
      <c r="D33" s="153"/>
      <c r="E33" s="149"/>
      <c r="F33" s="167"/>
      <c r="G33" s="137"/>
      <c r="H33" s="137"/>
    </row>
    <row r="34" spans="2:8" ht="16.5" customHeight="1">
      <c r="B34" s="154" t="s">
        <v>557</v>
      </c>
      <c r="C34" s="141" t="s">
        <v>372</v>
      </c>
      <c r="D34" s="142" t="s">
        <v>10</v>
      </c>
      <c r="E34" s="142" t="s">
        <v>614</v>
      </c>
      <c r="F34" s="142" t="s">
        <v>613</v>
      </c>
      <c r="G34" s="155"/>
      <c r="H34" s="155"/>
    </row>
    <row r="35" spans="2:8" ht="16.5" customHeight="1">
      <c r="B35" s="156" t="s">
        <v>8</v>
      </c>
      <c r="C35" s="145" t="s">
        <v>589</v>
      </c>
      <c r="E35" s="255"/>
      <c r="F35" s="14">
        <v>9</v>
      </c>
      <c r="G35" s="138"/>
      <c r="H35" s="138"/>
    </row>
    <row r="36" spans="2:8" ht="16.5" customHeight="1">
      <c r="B36" s="156" t="s">
        <v>552</v>
      </c>
      <c r="C36" s="145" t="s">
        <v>589</v>
      </c>
      <c r="D36" s="153"/>
      <c r="E36" s="149"/>
      <c r="F36" s="163">
        <f>H64</f>
        <v>31.183081453892481</v>
      </c>
      <c r="G36" s="137"/>
      <c r="H36" s="137"/>
    </row>
    <row r="37" spans="2:8" ht="16.5" customHeight="1">
      <c r="B37" s="156" t="s">
        <v>18</v>
      </c>
      <c r="C37" s="145" t="s">
        <v>589</v>
      </c>
      <c r="D37" s="153"/>
      <c r="E37" s="149"/>
      <c r="F37" s="31">
        <v>45</v>
      </c>
      <c r="G37" s="137"/>
      <c r="H37" s="137"/>
    </row>
    <row r="38" spans="2:8" ht="16.5" customHeight="1">
      <c r="B38" s="148" t="s">
        <v>369</v>
      </c>
      <c r="C38" s="149"/>
      <c r="D38" s="153"/>
      <c r="E38" s="149"/>
      <c r="F38" s="166">
        <f>SUM(F35:F37)</f>
        <v>85.183081453892484</v>
      </c>
      <c r="G38" s="137"/>
      <c r="H38" s="137"/>
    </row>
    <row r="39" spans="2:8" ht="16.5" customHeight="1">
      <c r="B39" s="152"/>
      <c r="C39" s="149"/>
      <c r="D39" s="153"/>
      <c r="E39" s="149"/>
      <c r="F39" s="163"/>
      <c r="G39" s="137"/>
      <c r="H39" s="137"/>
    </row>
    <row r="40" spans="2:8" ht="16.5" customHeight="1">
      <c r="B40" s="148" t="s">
        <v>370</v>
      </c>
      <c r="C40" s="149"/>
      <c r="D40" s="153"/>
      <c r="E40" s="153"/>
      <c r="F40" s="166">
        <f>F32+F38</f>
        <v>329.20620432267299</v>
      </c>
      <c r="G40" s="137"/>
      <c r="H40" s="137"/>
    </row>
    <row r="41" spans="2:8" ht="16.5" customHeight="1">
      <c r="B41" s="152"/>
      <c r="C41" s="149"/>
      <c r="D41" s="153"/>
      <c r="E41" s="149"/>
      <c r="F41" s="163"/>
      <c r="G41" s="155"/>
      <c r="H41" s="155"/>
    </row>
    <row r="42" spans="2:8" ht="16.5" customHeight="1">
      <c r="B42" s="172" t="s">
        <v>634</v>
      </c>
      <c r="C42" s="214"/>
      <c r="D42" s="215"/>
      <c r="E42" s="214"/>
      <c r="F42" s="216">
        <f>F7-F32</f>
        <v>-195.02312286878052</v>
      </c>
      <c r="G42" s="137"/>
      <c r="H42" s="137"/>
    </row>
    <row r="43" spans="2:8" ht="16.5" customHeight="1">
      <c r="B43" s="173" t="s">
        <v>635</v>
      </c>
      <c r="C43" s="149"/>
      <c r="D43" s="153"/>
      <c r="E43" s="149"/>
      <c r="F43" s="166">
        <f>F7-F40</f>
        <v>-280.20620432267299</v>
      </c>
      <c r="G43" s="155"/>
      <c r="H43" s="155"/>
    </row>
    <row r="44" spans="2:8" ht="16.5" customHeight="1">
      <c r="B44" s="175" t="s">
        <v>636</v>
      </c>
      <c r="C44" s="170"/>
      <c r="D44" s="171"/>
      <c r="E44" s="170"/>
      <c r="F44" s="176">
        <f>F7-F40+F29+F37</f>
        <v>-225.20620432267299</v>
      </c>
      <c r="G44" s="138"/>
      <c r="H44" s="137"/>
    </row>
    <row r="45" spans="2:8" ht="16.5" customHeight="1">
      <c r="B45" s="138"/>
      <c r="C45" s="137"/>
      <c r="D45" s="137"/>
      <c r="E45" s="137"/>
      <c r="F45" s="137"/>
      <c r="G45" s="137"/>
      <c r="H45" s="137"/>
    </row>
    <row r="46" spans="2:8">
      <c r="B46" s="286"/>
      <c r="C46" s="285"/>
      <c r="D46" s="285"/>
      <c r="E46" s="285"/>
      <c r="F46" s="285"/>
      <c r="G46" s="286"/>
      <c r="H46" s="286"/>
    </row>
    <row r="47" spans="2:8" ht="15.75">
      <c r="B47" s="319" t="s">
        <v>763</v>
      </c>
      <c r="C47" s="319"/>
      <c r="D47" s="319"/>
      <c r="E47" s="319"/>
      <c r="F47" s="319"/>
      <c r="G47" s="179"/>
      <c r="H47" s="180"/>
    </row>
    <row r="48" spans="2:8">
      <c r="B48" s="181" t="s">
        <v>764</v>
      </c>
      <c r="C48" s="182" t="s">
        <v>547</v>
      </c>
      <c r="D48" s="182" t="s">
        <v>372</v>
      </c>
      <c r="E48" s="182" t="s">
        <v>765</v>
      </c>
      <c r="F48" s="182" t="s">
        <v>527</v>
      </c>
      <c r="G48" s="183" t="s">
        <v>766</v>
      </c>
      <c r="H48" s="180"/>
    </row>
    <row r="49" spans="1:9">
      <c r="B49" s="132" t="s">
        <v>374</v>
      </c>
      <c r="C49" s="258">
        <f>IFERROR(VLOOKUP(B49,'Machinery Input Tables'!$B$133:$E$182,2,FALSE),0)</f>
        <v>7.3709999999999996</v>
      </c>
      <c r="D49" s="258" t="str">
        <f>IFERROR(VLOOKUP(B49,'Machinery Input Tables'!$B$133:$E$182,3,FALSE),0)</f>
        <v>per acre</v>
      </c>
      <c r="E49" s="266"/>
      <c r="F49" s="132">
        <v>1</v>
      </c>
      <c r="G49" s="184">
        <f>IFERROR(C49*F49*IF(D49="per acre",1,E49),"-")</f>
        <v>7.3709999999999996</v>
      </c>
      <c r="H49" s="180"/>
    </row>
    <row r="50" spans="1:9">
      <c r="B50" s="132" t="s">
        <v>747</v>
      </c>
      <c r="C50" s="258">
        <f>IFERROR(VLOOKUP(B50,'Machinery Input Tables'!$B$133:$E$182,2,FALSE),0)</f>
        <v>8.0954999999999995</v>
      </c>
      <c r="D50" s="258" t="str">
        <f>IFERROR(VLOOKUP(B50,'Machinery Input Tables'!$B$133:$E$182,3,FALSE),0)</f>
        <v>per acre</v>
      </c>
      <c r="E50" s="266"/>
      <c r="F50" s="132">
        <v>1</v>
      </c>
      <c r="G50" s="184">
        <f>IFERROR(C50*F50*IF(D50="per acre",1,E50),"-")</f>
        <v>8.0954999999999995</v>
      </c>
      <c r="H50" s="180"/>
    </row>
    <row r="51" spans="1:9">
      <c r="B51" s="264"/>
      <c r="C51" s="258">
        <f>IFERROR(VLOOKUP(B51,'Machinery Input Tables'!$B$133:$E$182,2,FALSE),0)</f>
        <v>0</v>
      </c>
      <c r="D51" s="258">
        <f>IFERROR(VLOOKUP(B51,'Machinery Input Tables'!$B$133:$E$182,3,FALSE),0)</f>
        <v>0</v>
      </c>
      <c r="E51" s="264"/>
      <c r="F51" s="272"/>
      <c r="G51" s="184">
        <f>IFERROR(C51*F51*IF(D51="per acre",1,E51),"-")</f>
        <v>0</v>
      </c>
      <c r="H51" s="180"/>
    </row>
    <row r="52" spans="1:9">
      <c r="B52" s="265"/>
      <c r="C52" s="259">
        <f>IFERROR(VLOOKUP(B52,'Machinery Input Tables'!$B$133:$E$182,2,FALSE),0)</f>
        <v>0</v>
      </c>
      <c r="D52" s="260">
        <f>IFERROR(VLOOKUP(B52,'Machinery Input Tables'!$B$133:$E$182,3,FALSE),0)</f>
        <v>0</v>
      </c>
      <c r="E52" s="265"/>
      <c r="F52" s="265"/>
      <c r="G52" s="185">
        <f>IFERROR(C52*F52*IF(D52="per acre",1,E52),"-")</f>
        <v>0</v>
      </c>
      <c r="H52" s="180"/>
    </row>
    <row r="53" spans="1:9">
      <c r="B53" s="186" t="s">
        <v>365</v>
      </c>
      <c r="C53" s="187"/>
      <c r="D53" s="186"/>
      <c r="E53" s="187"/>
      <c r="F53" s="187"/>
      <c r="G53" s="188">
        <f>SUM(G49:G52)</f>
        <v>15.4665</v>
      </c>
      <c r="H53" s="180"/>
    </row>
    <row r="54" spans="1:9" ht="15.75">
      <c r="B54" s="319" t="s">
        <v>767</v>
      </c>
      <c r="C54" s="319"/>
      <c r="D54" s="319"/>
      <c r="E54" s="319"/>
      <c r="F54" s="319"/>
      <c r="G54" s="319"/>
      <c r="H54" s="319"/>
      <c r="I54" s="319"/>
    </row>
    <row r="55" spans="1:9" ht="16.5" customHeight="1">
      <c r="B55" s="320" t="s">
        <v>512</v>
      </c>
      <c r="C55" s="322" t="s">
        <v>513</v>
      </c>
      <c r="D55" s="190" t="s">
        <v>604</v>
      </c>
      <c r="E55" s="322" t="s">
        <v>514</v>
      </c>
      <c r="F55" s="322" t="s">
        <v>515</v>
      </c>
      <c r="G55" s="189" t="s">
        <v>352</v>
      </c>
      <c r="H55" s="189" t="s">
        <v>353</v>
      </c>
      <c r="I55" s="324" t="s">
        <v>516</v>
      </c>
    </row>
    <row r="56" spans="1:9">
      <c r="B56" s="321"/>
      <c r="C56" s="323"/>
      <c r="D56" s="192" t="s">
        <v>768</v>
      </c>
      <c r="E56" s="323"/>
      <c r="F56" s="323"/>
      <c r="G56" s="191" t="s">
        <v>819</v>
      </c>
      <c r="H56" s="191" t="s">
        <v>819</v>
      </c>
      <c r="I56" s="325"/>
    </row>
    <row r="57" spans="1:9">
      <c r="B57" s="125"/>
      <c r="C57" s="193" t="s">
        <v>588</v>
      </c>
      <c r="D57" s="194" t="s">
        <v>551</v>
      </c>
      <c r="E57" s="194" t="s">
        <v>769</v>
      </c>
      <c r="F57" s="194" t="s">
        <v>549</v>
      </c>
      <c r="G57" s="194" t="s">
        <v>770</v>
      </c>
      <c r="H57" s="194" t="s">
        <v>770</v>
      </c>
      <c r="I57" s="194" t="s">
        <v>550</v>
      </c>
    </row>
    <row r="58" spans="1:9">
      <c r="B58" s="132" t="s">
        <v>601</v>
      </c>
      <c r="C58" s="132" t="s">
        <v>518</v>
      </c>
      <c r="D58" s="133">
        <v>1</v>
      </c>
      <c r="E58" s="195">
        <f>IFERROR(IF(ISBLANK(C58),"",IF(OR(ISBLANK(B58),IFERROR(VLOOKUP(B58,'Machinery Input Tables'!$A$6:$AE$121,13,FALSE),"")='Machinery Input Tables'!$M$128),1,VLOOKUP(B58,'Machinery Input Tables'!$A$6:$AE$121,28,FALSE))*VLOOKUP(C58,'Machinery Input Tables'!$AG$6:$AZ$32,19,FALSE))*D58,"-")</f>
        <v>0.8988571428571428</v>
      </c>
      <c r="F58" s="195">
        <f>IFERROR(IF(AND(ISBLANK(B58)*ISBLANK(C58)),"",IF(ISBLANK(B58),1,IF(VLOOKUP(B58,'Machinery Input Tables'!$A$6:$AE$121,13,FALSE)='Machinery Input Tables'!$M$128,VLOOKUP(B58,'Machinery Input Tables'!$A$6:$AE$121,17,FALSE),VLOOKUP(B58,'Machinery Input Tables'!$A$6:$AE$121,28,FALSE))))*D58,"-")</f>
        <v>0.15714285714285714</v>
      </c>
      <c r="G58" s="196">
        <f>IFERROR(IF(ISBLANK(C58),"",E58*'Machinery Input Tables'!$BO$10*'Machinery Input Tables'!$BO$11+E58*'Machinery Input Tables'!$BO$10+F58*'Machinery Input Tables'!$BO$6+(VLOOKUP(C58,'Machinery Input Tables'!$AG$6:$AZ$32,18,FALSE)*IF(IFERROR(VLOOKUP(B58,'Machinery Input Tables'!$A$6:$AE$121,13,FALSE)='Machinery Input Tables'!$M$128,1),1,VLOOKUP(B58,'Machinery Input Tables'!$A$6:$AE$121,28,FALSE))+IFERROR(VLOOKUP(B58,'Machinery Input Tables'!$A$6:$AE$121,27,FALSE),0))*D58),"-")</f>
        <v>14.390083018614988</v>
      </c>
      <c r="H58" s="196">
        <f>IFERROR((IFERROR(VLOOKUP(B58,'Machinery Input Tables'!$A$6:$AE$121,24,FALSE),0)+VLOOKUP(C58,'Machinery Input Tables'!$AG$6:$AZ$32,20,FALSE))*IF(IFERROR(VLOOKUP(B58,'Machinery Input Tables'!$A$6:$AE$121,13,FALSE)='Machinery Input Tables'!$M$128,1),1,VLOOKUP(B58,'Machinery Input Tables'!$A$6:$AE$121,28,FALSE))*D58,"-")</f>
        <v>18.983541770181354</v>
      </c>
      <c r="I58" s="196">
        <f>IFERROR(IF(ISBLANK(AND(B58,C58)),"",SUM(G58:H58)),"-")</f>
        <v>33.373624788796342</v>
      </c>
    </row>
    <row r="59" spans="1:9">
      <c r="B59" s="132" t="s">
        <v>602</v>
      </c>
      <c r="C59" s="132" t="s">
        <v>518</v>
      </c>
      <c r="D59" s="133">
        <v>1</v>
      </c>
      <c r="E59" s="195">
        <f>IFERROR(IF(ISBLANK(C59),"",IF(OR(ISBLANK(B59),IFERROR(VLOOKUP(B59,'Machinery Input Tables'!$A$6:$AE$121,13,FALSE),"")='Machinery Input Tables'!$M$128),1,VLOOKUP(B59,'Machinery Input Tables'!$A$6:$AE$121,28,FALSE))*VLOOKUP(C59,'Machinery Input Tables'!$AG$6:$AZ$32,19,FALSE))*D59,"-")</f>
        <v>0.69911111111111102</v>
      </c>
      <c r="F59" s="195">
        <f>IFERROR(IF(AND(ISBLANK(B59)*ISBLANK(C59)),"",IF(ISBLANK(B59),1,IF(VLOOKUP(B59,'Machinery Input Tables'!$A$6:$AE$121,13,FALSE)='Machinery Input Tables'!$M$128,VLOOKUP(B59,'Machinery Input Tables'!$A$6:$AE$121,17,FALSE),VLOOKUP(B59,'Machinery Input Tables'!$A$6:$AE$121,28,FALSE))))*D59,"-")</f>
        <v>0.12222222222222222</v>
      </c>
      <c r="G59" s="196">
        <f>IFERROR(IF(ISBLANK(C59),"",E59*'Machinery Input Tables'!$BO$10*'Machinery Input Tables'!$BO$11+E59*'Machinery Input Tables'!$BO$10+F59*'Machinery Input Tables'!$BO$6+(VLOOKUP(C59,'Machinery Input Tables'!$AG$6:$AZ$32,18,FALSE)*IF(IFERROR(VLOOKUP(B59,'Machinery Input Tables'!$A$6:$AE$121,13,FALSE)='Machinery Input Tables'!$M$128,1),1,VLOOKUP(B59,'Machinery Input Tables'!$A$6:$AE$121,28,FALSE))+IFERROR(VLOOKUP(B59,'Machinery Input Tables'!$A$6:$AE$121,27,FALSE),0))*D59),"-")</f>
        <v>8.8676459259259239</v>
      </c>
      <c r="H59" s="196">
        <f>IFERROR((IFERROR(VLOOKUP(B59,'Machinery Input Tables'!$A$6:$AE$121,24,FALSE),0)+VLOOKUP(C59,'Machinery Input Tables'!$AG$6:$AZ$32,20,FALSE))*IF(IFERROR(VLOOKUP(B59,'Machinery Input Tables'!$A$6:$AE$121,13,FALSE)='Machinery Input Tables'!$M$128,1),1,VLOOKUP(B59,'Machinery Input Tables'!$A$6:$AE$121,28,FALSE))*D59,"-")</f>
        <v>7.1305924511406342</v>
      </c>
      <c r="I59" s="196">
        <f t="shared" ref="I59:I63" si="0">IFERROR(IF(ISBLANK(AND(B59,C59)),"",SUM(G59:H59)),"-")</f>
        <v>15.998238377066558</v>
      </c>
    </row>
    <row r="60" spans="1:9" ht="16.5" customHeight="1">
      <c r="B60" s="132"/>
      <c r="C60" s="132" t="s">
        <v>575</v>
      </c>
      <c r="D60" s="133">
        <v>0.25</v>
      </c>
      <c r="E60" s="195">
        <f>IFERROR(IF(ISBLANK(C60),"",IF(OR(ISBLANK(B60),IFERROR(VLOOKUP(B60,'Machinery Input Tables'!$A$6:$AE$121,13,FALSE),"")='Machinery Input Tables'!$M$128),1,VLOOKUP(B60,'Machinery Input Tables'!$A$6:$AE$121,28,FALSE))*VLOOKUP(C60,'Machinery Input Tables'!$AG$6:$AZ$32,19,FALSE))*D60,"-")</f>
        <v>0.75</v>
      </c>
      <c r="F60" s="195">
        <f>IFERROR(IF(AND(ISBLANK(B60)*ISBLANK(C60)),"",IF(ISBLANK(B60),1,IF(VLOOKUP(B60,'Machinery Input Tables'!$A$6:$AE$121,13,FALSE)='Machinery Input Tables'!$M$128,VLOOKUP(B60,'Machinery Input Tables'!$A$6:$AE$121,17,FALSE),VLOOKUP(B60,'Machinery Input Tables'!$A$6:$AE$121,28,FALSE))))*D60,"-")</f>
        <v>0.25</v>
      </c>
      <c r="G60" s="196">
        <f>IFERROR(IF(ISBLANK(C60),"",E60*'Machinery Input Tables'!$BO$10*'Machinery Input Tables'!$BO$11+E60*'Machinery Input Tables'!$BO$10+F60*'Machinery Input Tables'!$BO$6+(VLOOKUP(C60,'Machinery Input Tables'!$AG$6:$AZ$32,18,FALSE)*IF(IFERROR(VLOOKUP(B60,'Machinery Input Tables'!$A$6:$AE$121,13,FALSE)='Machinery Input Tables'!$M$128,1),1,VLOOKUP(B60,'Machinery Input Tables'!$A$6:$AE$121,28,FALSE))+IFERROR(VLOOKUP(B60,'Machinery Input Tables'!$A$6:$AE$121,27,FALSE),0))*D60),"-")</f>
        <v>12.1425</v>
      </c>
      <c r="H60" s="196">
        <f>IFERROR((IFERROR(VLOOKUP(B60,'Machinery Input Tables'!$A$6:$AE$121,24,FALSE),0)+VLOOKUP(C60,'Machinery Input Tables'!$AG$6:$AZ$32,20,FALSE))*IF(IFERROR(VLOOKUP(B60,'Machinery Input Tables'!$A$6:$AE$121,13,FALSE)='Machinery Input Tables'!$M$128,1),1,VLOOKUP(B60,'Machinery Input Tables'!$A$6:$AE$121,28,FALSE))*D60,"-")</f>
        <v>5.0689472325704905</v>
      </c>
      <c r="I60" s="196">
        <f t="shared" si="0"/>
        <v>17.211447232570492</v>
      </c>
    </row>
    <row r="61" spans="1:9">
      <c r="B61" s="132"/>
      <c r="C61" s="132"/>
      <c r="D61" s="133"/>
      <c r="E61" s="195" t="str">
        <f>IFERROR(IF(ISBLANK(C61),"",IF(OR(ISBLANK(B61),IFERROR(VLOOKUP(B61,'Machinery Input Tables'!$A$6:$AE$121,13,FALSE),"")='Machinery Input Tables'!$M$128),1,VLOOKUP(B61,'Machinery Input Tables'!$A$6:$AE$121,28,FALSE))*VLOOKUP(C61,'Machinery Input Tables'!$AG$6:$AZ$32,19,FALSE))*D61,"-")</f>
        <v>-</v>
      </c>
      <c r="F61" s="195" t="str">
        <f>IFERROR(IF(AND(ISBLANK(B61)*ISBLANK(C61)),"",IF(ISBLANK(B61),1,IF(VLOOKUP(B61,'Machinery Input Tables'!$A$6:$AE$121,13,FALSE)='Machinery Input Tables'!$M$128,VLOOKUP(B61,'Machinery Input Tables'!$A$6:$AE$121,17,FALSE),VLOOKUP(B61,'Machinery Input Tables'!$A$6:$AE$121,28,FALSE))))*D61,"-")</f>
        <v>-</v>
      </c>
      <c r="G61" s="196" t="str">
        <f>IFERROR(IF(ISBLANK(C61),"",E61*'Machinery Input Tables'!$BO$10*'Machinery Input Tables'!$BO$11+E61*'Machinery Input Tables'!$BO$10+F61*'Machinery Input Tables'!$BO$6+(VLOOKUP(C61,'Machinery Input Tables'!$AG$6:$AZ$32,18,FALSE)*IF(IFERROR(VLOOKUP(B61,'Machinery Input Tables'!$A$6:$AE$121,13,FALSE)='Machinery Input Tables'!$M$128,1),1,VLOOKUP(B61,'Machinery Input Tables'!$A$6:$AE$121,28,FALSE))+IFERROR(VLOOKUP(B61,'Machinery Input Tables'!$A$6:$AE$121,27,FALSE),0))*D61),"-")</f>
        <v/>
      </c>
      <c r="H61" s="196" t="str">
        <f>IFERROR((IFERROR(VLOOKUP(B61,'Machinery Input Tables'!$A$6:$AE$121,24,FALSE),0)+VLOOKUP(C61,'Machinery Input Tables'!$AG$6:$AZ$32,20,FALSE))*IF(IFERROR(VLOOKUP(B61,'Machinery Input Tables'!$A$6:$AE$121,13,FALSE)='Machinery Input Tables'!$M$128,1),1,VLOOKUP(B61,'Machinery Input Tables'!$A$6:$AE$121,28,FALSE))*D61,"-")</f>
        <v>-</v>
      </c>
      <c r="I61" s="196">
        <f t="shared" si="0"/>
        <v>0</v>
      </c>
    </row>
    <row r="62" spans="1:9" s="2" customFormat="1">
      <c r="A62" s="1"/>
      <c r="B62" s="132"/>
      <c r="C62" s="132"/>
      <c r="D62" s="133"/>
      <c r="E62" s="195" t="str">
        <f>IFERROR(IF(ISBLANK(C62),"",IF(OR(ISBLANK(B62),IFERROR(VLOOKUP(B62,'Machinery Input Tables'!$A$6:$AE$121,13,FALSE),"")='Machinery Input Tables'!$M$128),1,VLOOKUP(B62,'Machinery Input Tables'!$A$6:$AE$121,28,FALSE))*VLOOKUP(C62,'Machinery Input Tables'!$AG$6:$AZ$32,19,FALSE))*D62,"-")</f>
        <v>-</v>
      </c>
      <c r="F62" s="195" t="str">
        <f>IFERROR(IF(AND(ISBLANK(B62)*ISBLANK(C62)),"",IF(ISBLANK(B62),1,IF(VLOOKUP(B62,'Machinery Input Tables'!$A$6:$AE$121,13,FALSE)='Machinery Input Tables'!$M$128,VLOOKUP(B62,'Machinery Input Tables'!$A$6:$AE$121,17,FALSE),VLOOKUP(B62,'Machinery Input Tables'!$A$6:$AE$121,28,FALSE))))*D62,"-")</f>
        <v>-</v>
      </c>
      <c r="G62" s="196" t="str">
        <f>IFERROR(IF(ISBLANK(C62),"",E62*'Machinery Input Tables'!$BO$10*'Machinery Input Tables'!$BO$11+E62*'Machinery Input Tables'!$BO$10+F62*'Machinery Input Tables'!$BO$6+(VLOOKUP(C62,'Machinery Input Tables'!$AG$6:$AZ$32,18,FALSE)*IF(IFERROR(VLOOKUP(B62,'Machinery Input Tables'!$A$6:$AE$121,13,FALSE)='Machinery Input Tables'!$M$128,1),1,VLOOKUP(B62,'Machinery Input Tables'!$A$6:$AE$121,28,FALSE))+IFERROR(VLOOKUP(B62,'Machinery Input Tables'!$A$6:$AE$121,27,FALSE),0))*D62),"-")</f>
        <v/>
      </c>
      <c r="H62" s="196" t="str">
        <f>IFERROR((IFERROR(VLOOKUP(B62,'Machinery Input Tables'!$A$6:$AE$121,24,FALSE),0)+VLOOKUP(C62,'Machinery Input Tables'!$AG$6:$AZ$32,20,FALSE))*IF(IFERROR(VLOOKUP(B62,'Machinery Input Tables'!$A$6:$AE$121,13,FALSE)='Machinery Input Tables'!$M$128,1),1,VLOOKUP(B62,'Machinery Input Tables'!$A$6:$AE$121,28,FALSE))*D62,"-")</f>
        <v>-</v>
      </c>
      <c r="I62" s="196">
        <f t="shared" si="0"/>
        <v>0</v>
      </c>
    </row>
    <row r="63" spans="1:9">
      <c r="B63" s="134"/>
      <c r="C63" s="134"/>
      <c r="D63" s="135"/>
      <c r="E63" s="197" t="str">
        <f>IFERROR(IF(ISBLANK(C63),"",IF(OR(ISBLANK(B63),IFERROR(VLOOKUP(B63,'Machinery Input Tables'!$A$6:$AE$121,13,FALSE),"")='Machinery Input Tables'!$M$128),1,VLOOKUP(B63,'Machinery Input Tables'!$A$6:$AE$121,28,FALSE))*VLOOKUP(C63,'Machinery Input Tables'!$AG$6:$AZ$32,19,FALSE))*D63,"-")</f>
        <v>-</v>
      </c>
      <c r="F63" s="197" t="str">
        <f>IFERROR(IF(AND(ISBLANK(B63)*ISBLANK(C63)),"",IF(ISBLANK(B63),1,IF(VLOOKUP(B63,'Machinery Input Tables'!$A$6:$AE$121,13,FALSE)='Machinery Input Tables'!$M$128,VLOOKUP(B63,'Machinery Input Tables'!$A$6:$AE$121,17,FALSE),VLOOKUP(B63,'Machinery Input Tables'!$A$6:$AE$121,28,FALSE))))*D63,"-")</f>
        <v>-</v>
      </c>
      <c r="G63" s="198" t="str">
        <f>IFERROR(IF(ISBLANK(C63),"",E63*'Machinery Input Tables'!$BO$10*'Machinery Input Tables'!$BO$11+E63*'Machinery Input Tables'!$BO$10+F63*'Machinery Input Tables'!$BO$6+(VLOOKUP(C63,'Machinery Input Tables'!$AG$6:$AZ$32,18,FALSE)*IF(IFERROR(VLOOKUP(B63,'Machinery Input Tables'!$A$6:$AE$121,13,FALSE)='Machinery Input Tables'!$M$128,1),1,VLOOKUP(B63,'Machinery Input Tables'!$A$6:$AE$121,28,FALSE))+IFERROR(VLOOKUP(B63,'Machinery Input Tables'!$A$6:$AE$121,27,FALSE),0))*D63),"-")</f>
        <v/>
      </c>
      <c r="H63" s="198" t="str">
        <f>IFERROR((IFERROR(VLOOKUP(B63,'Machinery Input Tables'!$A$6:$AE$121,24,FALSE),0)+VLOOKUP(C63,'Machinery Input Tables'!$AG$6:$AZ$32,20,FALSE))*IF(IFERROR(VLOOKUP(B63,'Machinery Input Tables'!$A$6:$AE$121,13,FALSE)='Machinery Input Tables'!$M$128,1),1,VLOOKUP(B63,'Machinery Input Tables'!$A$6:$AE$121,28,FALSE))*D63,"-")</f>
        <v>-</v>
      </c>
      <c r="I63" s="198">
        <f t="shared" si="0"/>
        <v>0</v>
      </c>
    </row>
    <row r="64" spans="1:9">
      <c r="B64" s="125"/>
      <c r="C64" s="199" t="s">
        <v>354</v>
      </c>
      <c r="D64" s="200"/>
      <c r="E64" s="201">
        <f>SUM(E58:E63)</f>
        <v>2.3479682539682538</v>
      </c>
      <c r="F64" s="201">
        <f>SUM(F58:F63)</f>
        <v>0.52936507936507937</v>
      </c>
      <c r="G64" s="202">
        <f>SUM(G58:G63)</f>
        <v>35.400228944540913</v>
      </c>
      <c r="H64" s="202">
        <f>SUM(H58:H63)</f>
        <v>31.183081453892481</v>
      </c>
      <c r="I64" s="202">
        <f>SUM(I58:I63)</f>
        <v>66.583310398433383</v>
      </c>
    </row>
    <row r="65" spans="2:9">
      <c r="B65" s="300" t="s">
        <v>820</v>
      </c>
      <c r="C65" s="199"/>
      <c r="D65" s="200"/>
      <c r="E65" s="201"/>
      <c r="F65" s="201"/>
      <c r="G65" s="202"/>
      <c r="H65" s="202"/>
      <c r="I65" s="202"/>
    </row>
    <row r="66" spans="2:9">
      <c r="B66" s="261" t="s">
        <v>818</v>
      </c>
      <c r="C66" s="180"/>
      <c r="D66" s="180"/>
      <c r="E66" s="180"/>
      <c r="F66" s="180"/>
      <c r="G66" s="180"/>
      <c r="H66" s="180"/>
    </row>
    <row r="67" spans="2:9">
      <c r="B67" s="5" t="s">
        <v>637</v>
      </c>
      <c r="C67" s="180"/>
      <c r="D67" s="180"/>
      <c r="E67" s="180"/>
      <c r="F67" s="180"/>
      <c r="G67" s="180"/>
      <c r="H67" s="180"/>
    </row>
    <row r="68" spans="2:9" hidden="1">
      <c r="B68" s="5"/>
      <c r="C68" s="5"/>
      <c r="D68" s="5"/>
      <c r="E68" s="5"/>
      <c r="F68" s="5"/>
      <c r="G68" s="5"/>
      <c r="H68" s="5"/>
    </row>
    <row r="69" spans="2:9" hidden="1">
      <c r="B69" s="5"/>
      <c r="C69" s="203"/>
      <c r="D69" s="5"/>
      <c r="E69" s="5"/>
      <c r="F69" s="5"/>
      <c r="G69" s="5"/>
      <c r="H69" s="5"/>
    </row>
    <row r="765" spans="2:3" hidden="1">
      <c r="B765" s="1" t="s">
        <v>22</v>
      </c>
    </row>
    <row r="766" spans="2:3" hidden="1">
      <c r="B766" s="1" t="s">
        <v>23</v>
      </c>
      <c r="C766" s="1">
        <v>6</v>
      </c>
    </row>
    <row r="767" spans="2:3" hidden="1">
      <c r="B767" s="1" t="s">
        <v>24</v>
      </c>
      <c r="C767" s="1">
        <v>1</v>
      </c>
    </row>
    <row r="768" spans="2:3" hidden="1">
      <c r="B768" s="1" t="s">
        <v>25</v>
      </c>
      <c r="C768" s="1">
        <v>1</v>
      </c>
    </row>
    <row r="769" spans="2:3" hidden="1">
      <c r="B769" s="1" t="s">
        <v>26</v>
      </c>
      <c r="C769" s="1">
        <v>2</v>
      </c>
    </row>
    <row r="770" spans="2:3" hidden="1">
      <c r="B770" s="1" t="s">
        <v>27</v>
      </c>
      <c r="C770" s="1">
        <v>1</v>
      </c>
    </row>
    <row r="771" spans="2:3" hidden="1">
      <c r="B771" s="1" t="s">
        <v>28</v>
      </c>
      <c r="C771" s="1">
        <v>0</v>
      </c>
    </row>
    <row r="772" spans="2:3" hidden="1">
      <c r="B772" s="1" t="s">
        <v>29</v>
      </c>
      <c r="C772" s="1">
        <v>0</v>
      </c>
    </row>
    <row r="773" spans="2:3" hidden="1">
      <c r="B773" s="1" t="s">
        <v>30</v>
      </c>
      <c r="C773" s="1">
        <v>0</v>
      </c>
    </row>
    <row r="774" spans="2:3" hidden="1">
      <c r="B774" s="1" t="s">
        <v>31</v>
      </c>
      <c r="C774" s="1">
        <v>0</v>
      </c>
    </row>
    <row r="775" spans="2:3" hidden="1">
      <c r="B775" s="1" t="s">
        <v>32</v>
      </c>
      <c r="C775" s="1">
        <v>0</v>
      </c>
    </row>
    <row r="776" spans="2:3" hidden="1">
      <c r="B776" s="1" t="s">
        <v>33</v>
      </c>
      <c r="C776" s="1">
        <v>0</v>
      </c>
    </row>
    <row r="777" spans="2:3" hidden="1">
      <c r="B777" s="1" t="s">
        <v>34</v>
      </c>
      <c r="C777" s="1" t="b">
        <v>1</v>
      </c>
    </row>
    <row r="778" spans="2:3" hidden="1">
      <c r="B778" s="1" t="s">
        <v>35</v>
      </c>
      <c r="C778" s="1">
        <v>0</v>
      </c>
    </row>
    <row r="779" spans="2:3" hidden="1">
      <c r="B779" s="1" t="s">
        <v>36</v>
      </c>
      <c r="C779" s="1" t="b">
        <v>1</v>
      </c>
    </row>
    <row r="780" spans="2:3" hidden="1">
      <c r="B780" s="1" t="s">
        <v>37</v>
      </c>
      <c r="C780" s="1">
        <v>0</v>
      </c>
    </row>
    <row r="781" spans="2:3" hidden="1">
      <c r="B781" s="1" t="s">
        <v>38</v>
      </c>
      <c r="C781" s="1">
        <v>0</v>
      </c>
    </row>
    <row r="782" spans="2:3" hidden="1">
      <c r="B782" s="1" t="s">
        <v>39</v>
      </c>
      <c r="C782" s="1">
        <v>0</v>
      </c>
    </row>
    <row r="783" spans="2:3" hidden="1">
      <c r="B783" s="1" t="s">
        <v>40</v>
      </c>
      <c r="C783" s="1">
        <v>0</v>
      </c>
    </row>
    <row r="784" spans="2:3" hidden="1">
      <c r="B784" s="1" t="s">
        <v>41</v>
      </c>
      <c r="C784" s="1">
        <v>0</v>
      </c>
    </row>
    <row r="785" spans="2:3" hidden="1">
      <c r="B785" s="1" t="s">
        <v>42</v>
      </c>
      <c r="C785" s="1">
        <v>0</v>
      </c>
    </row>
    <row r="786" spans="2:3" hidden="1">
      <c r="B786" s="1" t="s">
        <v>43</v>
      </c>
      <c r="C786" s="1">
        <v>0</v>
      </c>
    </row>
    <row r="787" spans="2:3" hidden="1">
      <c r="B787" s="1" t="s">
        <v>44</v>
      </c>
      <c r="C787" s="1" t="s">
        <v>45</v>
      </c>
    </row>
    <row r="788" spans="2:3" hidden="1">
      <c r="B788" s="1" t="s">
        <v>46</v>
      </c>
      <c r="C788" s="1">
        <v>100</v>
      </c>
    </row>
    <row r="789" spans="2:3" hidden="1">
      <c r="B789" s="1" t="s">
        <v>47</v>
      </c>
      <c r="C789" s="1">
        <v>55</v>
      </c>
    </row>
    <row r="790" spans="2:3" hidden="1">
      <c r="B790" s="1" t="s">
        <v>48</v>
      </c>
      <c r="C790" s="1">
        <v>5.3</v>
      </c>
    </row>
    <row r="791" spans="2:3" hidden="1">
      <c r="B791" s="1" t="s">
        <v>49</v>
      </c>
      <c r="C791" s="1">
        <v>0</v>
      </c>
    </row>
    <row r="792" spans="2:3" hidden="1">
      <c r="B792" s="1" t="s">
        <v>50</v>
      </c>
      <c r="C792" s="1">
        <v>0</v>
      </c>
    </row>
    <row r="793" spans="2:3" hidden="1">
      <c r="B793" s="1" t="s">
        <v>51</v>
      </c>
      <c r="C793" s="1">
        <v>0</v>
      </c>
    </row>
    <row r="794" spans="2:3" hidden="1">
      <c r="B794" s="1" t="s">
        <v>52</v>
      </c>
      <c r="C794" s="1">
        <v>0</v>
      </c>
    </row>
    <row r="795" spans="2:3" hidden="1">
      <c r="B795" s="1" t="s">
        <v>53</v>
      </c>
      <c r="C795" s="1">
        <v>0</v>
      </c>
    </row>
    <row r="796" spans="2:3" hidden="1">
      <c r="B796" s="1" t="s">
        <v>54</v>
      </c>
      <c r="C796" s="1">
        <v>0</v>
      </c>
    </row>
    <row r="797" spans="2:3" hidden="1">
      <c r="B797" s="1" t="s">
        <v>55</v>
      </c>
      <c r="C797" s="1">
        <v>0</v>
      </c>
    </row>
    <row r="798" spans="2:3" hidden="1">
      <c r="B798" s="1" t="s">
        <v>56</v>
      </c>
      <c r="C798" s="1">
        <v>18</v>
      </c>
    </row>
    <row r="799" spans="2:3" hidden="1">
      <c r="B799" s="1" t="s">
        <v>57</v>
      </c>
      <c r="C799" s="1">
        <v>0</v>
      </c>
    </row>
    <row r="800" spans="2:3" hidden="1">
      <c r="B800" s="1" t="s">
        <v>58</v>
      </c>
      <c r="C800" s="1">
        <v>0</v>
      </c>
    </row>
    <row r="801" spans="2:3" hidden="1">
      <c r="B801" s="1" t="s">
        <v>59</v>
      </c>
      <c r="C801" s="1">
        <v>0</v>
      </c>
    </row>
    <row r="802" spans="2:3" hidden="1">
      <c r="B802" s="1" t="s">
        <v>60</v>
      </c>
      <c r="C802" s="1">
        <v>0</v>
      </c>
    </row>
    <row r="803" spans="2:3" hidden="1">
      <c r="B803" s="1" t="s">
        <v>61</v>
      </c>
      <c r="C803" s="1">
        <v>0</v>
      </c>
    </row>
    <row r="804" spans="2:3" hidden="1">
      <c r="B804" s="1" t="s">
        <v>62</v>
      </c>
      <c r="C804" s="1">
        <v>100</v>
      </c>
    </row>
    <row r="805" spans="2:3" hidden="1">
      <c r="B805" s="1" t="s">
        <v>63</v>
      </c>
      <c r="C805" s="1">
        <v>0</v>
      </c>
    </row>
    <row r="806" spans="2:3" hidden="1">
      <c r="B806" s="1" t="s">
        <v>64</v>
      </c>
      <c r="C806" s="1">
        <v>0</v>
      </c>
    </row>
    <row r="807" spans="2:3" hidden="1">
      <c r="B807" s="1" t="s">
        <v>65</v>
      </c>
      <c r="C807" s="1">
        <v>0</v>
      </c>
    </row>
    <row r="808" spans="2:3" hidden="1">
      <c r="B808" s="1" t="s">
        <v>66</v>
      </c>
      <c r="C808" s="1">
        <v>75</v>
      </c>
    </row>
    <row r="809" spans="2:3" hidden="1">
      <c r="B809" s="1" t="s">
        <v>67</v>
      </c>
      <c r="C809" s="1">
        <v>0</v>
      </c>
    </row>
    <row r="810" spans="2:3" hidden="1">
      <c r="B810" s="1" t="s">
        <v>68</v>
      </c>
      <c r="C810" s="1">
        <v>35</v>
      </c>
    </row>
    <row r="811" spans="2:3" hidden="1">
      <c r="B811" s="1" t="s">
        <v>69</v>
      </c>
      <c r="C811" s="1">
        <v>20</v>
      </c>
    </row>
    <row r="812" spans="2:3" hidden="1">
      <c r="B812" s="1" t="s">
        <v>70</v>
      </c>
      <c r="C812" s="1">
        <v>0.5</v>
      </c>
    </row>
    <row r="813" spans="2:3" hidden="1">
      <c r="B813" s="1" t="s">
        <v>71</v>
      </c>
      <c r="C813" s="1">
        <v>10</v>
      </c>
    </row>
    <row r="814" spans="2:3" hidden="1">
      <c r="B814" s="1" t="s">
        <v>72</v>
      </c>
      <c r="C814" s="1">
        <v>0</v>
      </c>
    </row>
    <row r="815" spans="2:3" hidden="1">
      <c r="B815" s="1" t="s">
        <v>73</v>
      </c>
      <c r="C815" s="1">
        <v>0</v>
      </c>
    </row>
    <row r="816" spans="2:3" hidden="1">
      <c r="B816" s="1" t="s">
        <v>74</v>
      </c>
      <c r="C816" s="1">
        <v>0.53</v>
      </c>
    </row>
    <row r="817" spans="2:3" hidden="1">
      <c r="B817" s="1" t="s">
        <v>75</v>
      </c>
      <c r="C817" s="1">
        <v>0</v>
      </c>
    </row>
    <row r="818" spans="2:3" hidden="1">
      <c r="B818" s="1" t="s">
        <v>76</v>
      </c>
      <c r="C818" s="1">
        <v>0.49</v>
      </c>
    </row>
    <row r="819" spans="2:3" hidden="1">
      <c r="B819" s="1" t="s">
        <v>77</v>
      </c>
      <c r="C819" s="1">
        <v>0.4</v>
      </c>
    </row>
    <row r="820" spans="2:3" hidden="1">
      <c r="B820" s="1" t="s">
        <v>78</v>
      </c>
      <c r="C820" s="1">
        <v>15</v>
      </c>
    </row>
    <row r="821" spans="2:3" hidden="1">
      <c r="B821" s="1" t="s">
        <v>79</v>
      </c>
      <c r="C821" s="1">
        <v>0.55000000000000004</v>
      </c>
    </row>
    <row r="822" spans="2:3" hidden="1">
      <c r="B822" s="1" t="s">
        <v>80</v>
      </c>
      <c r="C822" s="1">
        <v>0</v>
      </c>
    </row>
    <row r="823" spans="2:3" hidden="1">
      <c r="B823" s="1" t="s">
        <v>81</v>
      </c>
      <c r="C823" s="1">
        <v>0</v>
      </c>
    </row>
    <row r="824" spans="2:3" hidden="1">
      <c r="B824" s="1" t="s">
        <v>82</v>
      </c>
      <c r="C824" s="1">
        <v>0</v>
      </c>
    </row>
    <row r="825" spans="2:3" hidden="1">
      <c r="B825" s="1" t="s">
        <v>83</v>
      </c>
      <c r="C825" s="1">
        <v>0</v>
      </c>
    </row>
    <row r="826" spans="2:3" hidden="1">
      <c r="B826" s="1" t="s">
        <v>84</v>
      </c>
      <c r="C826" s="1">
        <v>1</v>
      </c>
    </row>
    <row r="827" spans="2:3" hidden="1">
      <c r="B827" s="1" t="s">
        <v>85</v>
      </c>
      <c r="C827" s="1">
        <v>0</v>
      </c>
    </row>
    <row r="828" spans="2:3" hidden="1">
      <c r="B828" s="1" t="s">
        <v>86</v>
      </c>
      <c r="C828" s="1">
        <v>0</v>
      </c>
    </row>
    <row r="829" spans="2:3" hidden="1">
      <c r="B829" s="1" t="s">
        <v>87</v>
      </c>
      <c r="C829" s="1">
        <v>0</v>
      </c>
    </row>
    <row r="830" spans="2:3" hidden="1">
      <c r="B830" s="1" t="s">
        <v>88</v>
      </c>
      <c r="C830" s="1">
        <v>0</v>
      </c>
    </row>
    <row r="831" spans="2:3" hidden="1">
      <c r="B831" s="1" t="s">
        <v>89</v>
      </c>
      <c r="C831" s="1">
        <v>0</v>
      </c>
    </row>
    <row r="832" spans="2:3" hidden="1">
      <c r="B832" s="1" t="s">
        <v>90</v>
      </c>
      <c r="C832" s="1">
        <v>0</v>
      </c>
    </row>
    <row r="833" spans="2:3" hidden="1">
      <c r="B833" s="1" t="s">
        <v>91</v>
      </c>
      <c r="C833" s="1">
        <v>0</v>
      </c>
    </row>
    <row r="834" spans="2:3" hidden="1">
      <c r="B834" s="1" t="s">
        <v>92</v>
      </c>
      <c r="C834" s="1">
        <v>19.38</v>
      </c>
    </row>
    <row r="835" spans="2:3" hidden="1">
      <c r="B835" s="1" t="s">
        <v>93</v>
      </c>
      <c r="C835" s="1">
        <v>0</v>
      </c>
    </row>
    <row r="836" spans="2:3" hidden="1">
      <c r="B836" s="1" t="s">
        <v>94</v>
      </c>
      <c r="C836" s="1">
        <v>0</v>
      </c>
    </row>
    <row r="837" spans="2:3" hidden="1">
      <c r="B837" s="1" t="s">
        <v>95</v>
      </c>
      <c r="C837" s="1">
        <v>0</v>
      </c>
    </row>
    <row r="838" spans="2:3" hidden="1">
      <c r="B838" s="1" t="s">
        <v>96</v>
      </c>
      <c r="C838" s="1">
        <v>0</v>
      </c>
    </row>
    <row r="839" spans="2:3" hidden="1">
      <c r="B839" s="1" t="s">
        <v>97</v>
      </c>
      <c r="C839" s="1">
        <v>0</v>
      </c>
    </row>
    <row r="840" spans="2:3" hidden="1">
      <c r="B840" s="1" t="s">
        <v>98</v>
      </c>
      <c r="C840" s="1">
        <v>0</v>
      </c>
    </row>
    <row r="841" spans="2:3" hidden="1">
      <c r="B841" s="1" t="s">
        <v>99</v>
      </c>
      <c r="C841" s="1">
        <v>0</v>
      </c>
    </row>
    <row r="842" spans="2:3" hidden="1">
      <c r="B842" s="1" t="s">
        <v>100</v>
      </c>
      <c r="C842" s="1">
        <v>0</v>
      </c>
    </row>
    <row r="843" spans="2:3" hidden="1">
      <c r="B843" s="1" t="s">
        <v>101</v>
      </c>
      <c r="C843" s="1">
        <v>0</v>
      </c>
    </row>
    <row r="844" spans="2:3" hidden="1">
      <c r="B844" s="1" t="s">
        <v>102</v>
      </c>
      <c r="C844" s="1">
        <v>0</v>
      </c>
    </row>
    <row r="845" spans="2:3" hidden="1">
      <c r="B845" s="1" t="s">
        <v>103</v>
      </c>
      <c r="C845" s="1">
        <v>0</v>
      </c>
    </row>
    <row r="846" spans="2:3" hidden="1">
      <c r="B846" s="1" t="s">
        <v>104</v>
      </c>
      <c r="C846" s="1">
        <v>0</v>
      </c>
    </row>
    <row r="847" spans="2:3" hidden="1">
      <c r="B847" s="1" t="s">
        <v>105</v>
      </c>
      <c r="C847" s="1">
        <v>0</v>
      </c>
    </row>
    <row r="848" spans="2:3" hidden="1">
      <c r="B848" s="1" t="s">
        <v>106</v>
      </c>
      <c r="C848" s="1">
        <v>0</v>
      </c>
    </row>
    <row r="849" spans="2:3" hidden="1">
      <c r="B849" s="1" t="s">
        <v>107</v>
      </c>
      <c r="C849" s="1">
        <v>0.5</v>
      </c>
    </row>
    <row r="850" spans="2:3" hidden="1">
      <c r="B850" s="1" t="s">
        <v>108</v>
      </c>
      <c r="C850" s="1">
        <v>13.5</v>
      </c>
    </row>
    <row r="851" spans="2:3" hidden="1">
      <c r="B851" s="1" t="s">
        <v>109</v>
      </c>
      <c r="C851" s="1">
        <v>18</v>
      </c>
    </row>
    <row r="852" spans="2:3" hidden="1">
      <c r="B852" s="1" t="s">
        <v>110</v>
      </c>
      <c r="C852" s="1">
        <v>0</v>
      </c>
    </row>
    <row r="853" spans="2:3" hidden="1">
      <c r="B853" s="1" t="s">
        <v>111</v>
      </c>
      <c r="C853" s="1">
        <v>0</v>
      </c>
    </row>
    <row r="854" spans="2:3" hidden="1">
      <c r="B854" s="1" t="s">
        <v>112</v>
      </c>
      <c r="C854" s="1">
        <v>0</v>
      </c>
    </row>
    <row r="855" spans="2:3" hidden="1">
      <c r="B855" s="1" t="s">
        <v>113</v>
      </c>
      <c r="C855" s="1">
        <v>3500</v>
      </c>
    </row>
    <row r="856" spans="2:3" hidden="1">
      <c r="B856" s="1" t="s">
        <v>114</v>
      </c>
      <c r="C856" s="1">
        <v>4</v>
      </c>
    </row>
    <row r="857" spans="2:3" hidden="1">
      <c r="B857" s="1" t="s">
        <v>115</v>
      </c>
      <c r="C857" s="1">
        <v>0</v>
      </c>
    </row>
    <row r="858" spans="2:3" hidden="1">
      <c r="B858" s="1" t="s">
        <v>116</v>
      </c>
      <c r="C858" s="1">
        <v>0</v>
      </c>
    </row>
    <row r="859" spans="2:3" hidden="1">
      <c r="B859" s="1" t="s">
        <v>117</v>
      </c>
      <c r="C859" s="1">
        <v>0</v>
      </c>
    </row>
    <row r="860" spans="2:3" hidden="1">
      <c r="B860" s="1" t="s">
        <v>118</v>
      </c>
      <c r="C860" s="1">
        <v>6</v>
      </c>
    </row>
    <row r="861" spans="2:3" hidden="1">
      <c r="B861" s="1" t="s">
        <v>119</v>
      </c>
      <c r="C861" s="1">
        <v>3.65</v>
      </c>
    </row>
    <row r="862" spans="2:3" hidden="1">
      <c r="B862" s="1" t="s">
        <v>120</v>
      </c>
      <c r="C862" s="1">
        <v>3.38</v>
      </c>
    </row>
    <row r="863" spans="2:3" hidden="1">
      <c r="B863" s="1" t="s">
        <v>121</v>
      </c>
      <c r="C863" s="1">
        <v>1</v>
      </c>
    </row>
    <row r="864" spans="2:3" hidden="1">
      <c r="B864" s="1" t="s">
        <v>122</v>
      </c>
      <c r="C864" s="1">
        <v>0</v>
      </c>
    </row>
    <row r="865" spans="2:3" hidden="1">
      <c r="B865" s="1" t="s">
        <v>123</v>
      </c>
      <c r="C865" s="1">
        <v>13</v>
      </c>
    </row>
    <row r="866" spans="2:3" hidden="1">
      <c r="B866" s="1" t="s">
        <v>124</v>
      </c>
      <c r="C866" s="1">
        <v>0</v>
      </c>
    </row>
    <row r="867" spans="2:3" hidden="1">
      <c r="B867" s="1" t="s">
        <v>125</v>
      </c>
      <c r="C867" s="1">
        <v>0</v>
      </c>
    </row>
    <row r="868" spans="2:3" hidden="1">
      <c r="B868" s="1" t="s">
        <v>126</v>
      </c>
      <c r="C868" s="1">
        <v>0</v>
      </c>
    </row>
    <row r="869" spans="2:3" hidden="1">
      <c r="B869" s="1" t="s">
        <v>127</v>
      </c>
      <c r="C869" s="1">
        <v>0</v>
      </c>
    </row>
    <row r="870" spans="2:3" hidden="1">
      <c r="B870" s="1" t="s">
        <v>128</v>
      </c>
      <c r="C870" s="1">
        <v>0</v>
      </c>
    </row>
    <row r="871" spans="2:3" hidden="1">
      <c r="B871" s="1" t="s">
        <v>129</v>
      </c>
      <c r="C871" s="1">
        <v>0</v>
      </c>
    </row>
    <row r="872" spans="2:3" hidden="1">
      <c r="B872" s="1" t="s">
        <v>130</v>
      </c>
      <c r="C872" s="1">
        <v>5</v>
      </c>
    </row>
    <row r="873" spans="2:3" hidden="1">
      <c r="B873" s="1" t="s">
        <v>131</v>
      </c>
      <c r="C873" s="1">
        <v>0</v>
      </c>
    </row>
    <row r="874" spans="2:3" hidden="1">
      <c r="B874" s="1" t="s">
        <v>132</v>
      </c>
      <c r="C874" s="1">
        <v>0</v>
      </c>
    </row>
    <row r="875" spans="2:3" hidden="1">
      <c r="B875" s="1" t="s">
        <v>133</v>
      </c>
      <c r="C875" s="1">
        <v>0</v>
      </c>
    </row>
    <row r="876" spans="2:3" hidden="1">
      <c r="B876" s="1" t="s">
        <v>134</v>
      </c>
      <c r="C876" s="1">
        <v>6800</v>
      </c>
    </row>
    <row r="877" spans="2:3" hidden="1">
      <c r="B877" s="1" t="s">
        <v>135</v>
      </c>
      <c r="C877" s="1">
        <v>0</v>
      </c>
    </row>
    <row r="878" spans="2:3" hidden="1">
      <c r="B878" s="1" t="s">
        <v>136</v>
      </c>
      <c r="C878" s="1">
        <v>0</v>
      </c>
    </row>
    <row r="879" spans="2:3" hidden="1">
      <c r="B879" s="1" t="s">
        <v>137</v>
      </c>
      <c r="C879" s="1">
        <v>8500</v>
      </c>
    </row>
    <row r="880" spans="2:3" hidden="1">
      <c r="B880" s="1" t="s">
        <v>138</v>
      </c>
      <c r="C880" s="1">
        <v>5</v>
      </c>
    </row>
    <row r="881" spans="2:3" hidden="1">
      <c r="B881" s="1" t="s">
        <v>139</v>
      </c>
      <c r="C881" s="1">
        <v>15000</v>
      </c>
    </row>
    <row r="882" spans="2:3" hidden="1">
      <c r="B882" s="1" t="s">
        <v>140</v>
      </c>
      <c r="C882" s="1">
        <v>5</v>
      </c>
    </row>
    <row r="883" spans="2:3" hidden="1">
      <c r="B883" s="1" t="s">
        <v>141</v>
      </c>
      <c r="C883" s="1">
        <v>0</v>
      </c>
    </row>
    <row r="884" spans="2:3" hidden="1">
      <c r="B884" s="1" t="s">
        <v>142</v>
      </c>
      <c r="C884" s="1">
        <v>0</v>
      </c>
    </row>
    <row r="885" spans="2:3" hidden="1">
      <c r="B885" s="1" t="s">
        <v>143</v>
      </c>
      <c r="C885" s="1">
        <v>0</v>
      </c>
    </row>
    <row r="886" spans="2:3" hidden="1">
      <c r="B886" s="1" t="s">
        <v>144</v>
      </c>
      <c r="C886" s="1">
        <v>0</v>
      </c>
    </row>
    <row r="887" spans="2:3" hidden="1">
      <c r="B887" s="1" t="s">
        <v>145</v>
      </c>
      <c r="C887" s="1">
        <v>0</v>
      </c>
    </row>
    <row r="888" spans="2:3" hidden="1">
      <c r="B888" s="1" t="s">
        <v>146</v>
      </c>
      <c r="C888" s="1">
        <v>0</v>
      </c>
    </row>
    <row r="889" spans="2:3" hidden="1">
      <c r="B889" s="1" t="s">
        <v>147</v>
      </c>
      <c r="C889" s="1">
        <v>0</v>
      </c>
    </row>
    <row r="890" spans="2:3" hidden="1">
      <c r="B890" s="1" t="s">
        <v>148</v>
      </c>
      <c r="C890" s="1">
        <v>0</v>
      </c>
    </row>
    <row r="891" spans="2:3" hidden="1">
      <c r="B891" s="1" t="s">
        <v>149</v>
      </c>
      <c r="C891" s="1">
        <v>0</v>
      </c>
    </row>
    <row r="892" spans="2:3" hidden="1">
      <c r="B892" s="1" t="s">
        <v>150</v>
      </c>
      <c r="C892" s="1">
        <v>0</v>
      </c>
    </row>
    <row r="893" spans="2:3" hidden="1">
      <c r="B893" s="1" t="s">
        <v>151</v>
      </c>
      <c r="C893" s="1">
        <v>0</v>
      </c>
    </row>
    <row r="894" spans="2:3" hidden="1">
      <c r="B894" s="1" t="s">
        <v>152</v>
      </c>
      <c r="C894" s="1">
        <v>6</v>
      </c>
    </row>
    <row r="895" spans="2:3" hidden="1">
      <c r="B895" s="1" t="s">
        <v>153</v>
      </c>
      <c r="C895" s="1">
        <v>0</v>
      </c>
    </row>
    <row r="896" spans="2:3" hidden="1">
      <c r="B896" s="1" t="s">
        <v>154</v>
      </c>
      <c r="C896" s="1">
        <v>0</v>
      </c>
    </row>
    <row r="897" spans="2:3" hidden="1">
      <c r="B897" s="1" t="s">
        <v>155</v>
      </c>
      <c r="C897" s="1">
        <v>0</v>
      </c>
    </row>
    <row r="898" spans="2:3" hidden="1">
      <c r="B898" s="1" t="s">
        <v>156</v>
      </c>
      <c r="C898" s="1">
        <v>0</v>
      </c>
    </row>
    <row r="899" spans="2:3" hidden="1">
      <c r="B899" s="1" t="s">
        <v>157</v>
      </c>
      <c r="C899" s="1">
        <v>0</v>
      </c>
    </row>
    <row r="900" spans="2:3" hidden="1">
      <c r="B900" s="1" t="s">
        <v>158</v>
      </c>
      <c r="C900" s="1">
        <v>0</v>
      </c>
    </row>
    <row r="901" spans="2:3" hidden="1">
      <c r="B901" s="1" t="s">
        <v>159</v>
      </c>
      <c r="C901" s="1">
        <v>0</v>
      </c>
    </row>
    <row r="902" spans="2:3" hidden="1">
      <c r="B902" s="1" t="s">
        <v>160</v>
      </c>
      <c r="C902" s="1">
        <v>0</v>
      </c>
    </row>
    <row r="903" spans="2:3" hidden="1">
      <c r="B903" s="1" t="s">
        <v>161</v>
      </c>
      <c r="C903" s="1">
        <v>0</v>
      </c>
    </row>
    <row r="904" spans="2:3" hidden="1">
      <c r="B904" s="1" t="s">
        <v>162</v>
      </c>
      <c r="C904" s="1">
        <v>0</v>
      </c>
    </row>
    <row r="905" spans="2:3" hidden="1">
      <c r="B905" s="1" t="s">
        <v>163</v>
      </c>
      <c r="C905" s="1">
        <v>0</v>
      </c>
    </row>
    <row r="906" spans="2:3" hidden="1">
      <c r="B906" s="1" t="s">
        <v>164</v>
      </c>
      <c r="C906" s="1">
        <v>0</v>
      </c>
    </row>
    <row r="907" spans="2:3" hidden="1">
      <c r="B907" s="1" t="s">
        <v>165</v>
      </c>
      <c r="C907" s="1">
        <v>2</v>
      </c>
    </row>
    <row r="908" spans="2:3" hidden="1">
      <c r="B908" s="1" t="s">
        <v>166</v>
      </c>
      <c r="C908" s="1">
        <v>0</v>
      </c>
    </row>
    <row r="909" spans="2:3" hidden="1">
      <c r="B909" s="1" t="s">
        <v>167</v>
      </c>
      <c r="C909" s="1">
        <v>0</v>
      </c>
    </row>
    <row r="910" spans="2:3" hidden="1">
      <c r="B910" s="1" t="s">
        <v>168</v>
      </c>
      <c r="C910" s="1">
        <v>0</v>
      </c>
    </row>
    <row r="911" spans="2:3" hidden="1">
      <c r="B911" s="1" t="s">
        <v>169</v>
      </c>
      <c r="C911" s="1">
        <v>0</v>
      </c>
    </row>
    <row r="912" spans="2:3" hidden="1">
      <c r="B912" s="1" t="s">
        <v>170</v>
      </c>
      <c r="C912" s="1">
        <v>0</v>
      </c>
    </row>
    <row r="913" spans="2:3" hidden="1">
      <c r="B913" s="1" t="s">
        <v>171</v>
      </c>
      <c r="C913" s="1">
        <v>0</v>
      </c>
    </row>
    <row r="914" spans="2:3" hidden="1">
      <c r="B914" s="1" t="s">
        <v>172</v>
      </c>
      <c r="C914" s="1">
        <v>0</v>
      </c>
    </row>
    <row r="915" spans="2:3" hidden="1">
      <c r="B915" s="1" t="s">
        <v>173</v>
      </c>
      <c r="C915" s="1" t="s">
        <v>174</v>
      </c>
    </row>
    <row r="916" spans="2:3" hidden="1">
      <c r="B916" s="1" t="s">
        <v>175</v>
      </c>
      <c r="C916" s="1" t="s">
        <v>176</v>
      </c>
    </row>
    <row r="917" spans="2:3" hidden="1">
      <c r="B917" s="1" t="s">
        <v>177</v>
      </c>
      <c r="C917" s="1" t="s">
        <v>178</v>
      </c>
    </row>
    <row r="918" spans="2:3" hidden="1">
      <c r="B918" s="1" t="s">
        <v>179</v>
      </c>
      <c r="C918" s="1" t="s">
        <v>180</v>
      </c>
    </row>
    <row r="919" spans="2:3" hidden="1">
      <c r="B919" s="1" t="s">
        <v>181</v>
      </c>
      <c r="C919" s="1" t="s">
        <v>182</v>
      </c>
    </row>
    <row r="920" spans="2:3" hidden="1">
      <c r="B920" s="1" t="s">
        <v>183</v>
      </c>
      <c r="C920" s="1" t="s">
        <v>184</v>
      </c>
    </row>
    <row r="921" spans="2:3" hidden="1">
      <c r="B921" s="1" t="s">
        <v>185</v>
      </c>
      <c r="C921" s="1" t="s">
        <v>186</v>
      </c>
    </row>
    <row r="922" spans="2:3" hidden="1">
      <c r="B922" s="1" t="s">
        <v>187</v>
      </c>
      <c r="C922" s="1" t="s">
        <v>188</v>
      </c>
    </row>
    <row r="923" spans="2:3" hidden="1">
      <c r="B923" s="1" t="s">
        <v>189</v>
      </c>
      <c r="C923" s="1" t="s">
        <v>190</v>
      </c>
    </row>
    <row r="924" spans="2:3" hidden="1">
      <c r="B924" s="1" t="s">
        <v>191</v>
      </c>
      <c r="C924" s="1" t="s">
        <v>192</v>
      </c>
    </row>
    <row r="925" spans="2:3" hidden="1">
      <c r="B925" s="1" t="s">
        <v>193</v>
      </c>
      <c r="C925" s="1" t="s">
        <v>194</v>
      </c>
    </row>
    <row r="926" spans="2:3" hidden="1">
      <c r="B926" s="1" t="s">
        <v>195</v>
      </c>
      <c r="C926" s="1" t="s">
        <v>196</v>
      </c>
    </row>
    <row r="927" spans="2:3" hidden="1">
      <c r="B927" s="1" t="s">
        <v>197</v>
      </c>
      <c r="C927" s="1" t="s">
        <v>194</v>
      </c>
    </row>
    <row r="928" spans="2:3" hidden="1">
      <c r="B928" s="1" t="s">
        <v>198</v>
      </c>
      <c r="C928" s="1" t="s">
        <v>186</v>
      </c>
    </row>
    <row r="929" spans="2:3" hidden="1">
      <c r="B929" s="1" t="s">
        <v>199</v>
      </c>
      <c r="C929" s="1" t="s">
        <v>200</v>
      </c>
    </row>
    <row r="930" spans="2:3" hidden="1">
      <c r="B930" s="1" t="s">
        <v>201</v>
      </c>
      <c r="C930" s="1" t="s">
        <v>194</v>
      </c>
    </row>
    <row r="931" spans="2:3" hidden="1">
      <c r="B931" s="1" t="s">
        <v>202</v>
      </c>
      <c r="C931" s="1" t="s">
        <v>194</v>
      </c>
    </row>
    <row r="932" spans="2:3" hidden="1">
      <c r="B932" s="1" t="s">
        <v>203</v>
      </c>
      <c r="C932" s="1" t="s">
        <v>182</v>
      </c>
    </row>
    <row r="933" spans="2:3" hidden="1">
      <c r="B933" s="1" t="s">
        <v>204</v>
      </c>
      <c r="C933" s="1" t="s">
        <v>205</v>
      </c>
    </row>
    <row r="934" spans="2:3" hidden="1">
      <c r="B934" s="1" t="s">
        <v>206</v>
      </c>
      <c r="C934" s="1" t="s">
        <v>178</v>
      </c>
    </row>
    <row r="935" spans="2:3" hidden="1">
      <c r="B935" s="1" t="s">
        <v>207</v>
      </c>
      <c r="C935" s="1" t="s">
        <v>205</v>
      </c>
    </row>
    <row r="936" spans="2:3" hidden="1">
      <c r="B936" s="1" t="s">
        <v>208</v>
      </c>
      <c r="C936" s="1" t="s">
        <v>209</v>
      </c>
    </row>
    <row r="937" spans="2:3" hidden="1">
      <c r="B937" s="1" t="s">
        <v>210</v>
      </c>
      <c r="C937" s="1" t="s">
        <v>211</v>
      </c>
    </row>
    <row r="938" spans="2:3" hidden="1">
      <c r="B938" s="1" t="s">
        <v>212</v>
      </c>
      <c r="C938" s="1" t="s">
        <v>213</v>
      </c>
    </row>
    <row r="939" spans="2:3" hidden="1">
      <c r="B939" s="1" t="s">
        <v>214</v>
      </c>
      <c r="C939" s="1" t="s">
        <v>182</v>
      </c>
    </row>
    <row r="940" spans="2:3" hidden="1">
      <c r="B940" s="1" t="s">
        <v>215</v>
      </c>
      <c r="C940" s="1" t="s">
        <v>182</v>
      </c>
    </row>
    <row r="941" spans="2:3" hidden="1">
      <c r="B941" s="1" t="s">
        <v>216</v>
      </c>
      <c r="C941" s="1" t="s">
        <v>217</v>
      </c>
    </row>
    <row r="942" spans="2:3" hidden="1">
      <c r="B942" s="1" t="s">
        <v>218</v>
      </c>
      <c r="C942" s="1" t="s">
        <v>219</v>
      </c>
    </row>
    <row r="943" spans="2:3" hidden="1">
      <c r="B943" s="1" t="s">
        <v>220</v>
      </c>
      <c r="C943" s="1">
        <v>0</v>
      </c>
    </row>
    <row r="944" spans="2:3" hidden="1">
      <c r="B944" s="1" t="s">
        <v>221</v>
      </c>
      <c r="C944" s="1">
        <v>0</v>
      </c>
    </row>
    <row r="945" spans="2:3" hidden="1">
      <c r="B945" s="1" t="s">
        <v>222</v>
      </c>
      <c r="C945" s="1">
        <v>0</v>
      </c>
    </row>
    <row r="946" spans="2:3" hidden="1">
      <c r="B946" s="1" t="s">
        <v>223</v>
      </c>
      <c r="C946" s="1">
        <v>0</v>
      </c>
    </row>
    <row r="947" spans="2:3" hidden="1">
      <c r="B947" s="1" t="s">
        <v>224</v>
      </c>
      <c r="C947" s="1">
        <v>0</v>
      </c>
    </row>
    <row r="948" spans="2:3" hidden="1">
      <c r="B948" s="1" t="s">
        <v>225</v>
      </c>
      <c r="C948" s="1">
        <v>0</v>
      </c>
    </row>
    <row r="949" spans="2:3" hidden="1">
      <c r="B949" s="1" t="s">
        <v>226</v>
      </c>
      <c r="C949" s="1">
        <v>0</v>
      </c>
    </row>
    <row r="950" spans="2:3" hidden="1">
      <c r="B950" s="1" t="s">
        <v>227</v>
      </c>
      <c r="C950" s="1">
        <v>0</v>
      </c>
    </row>
    <row r="951" spans="2:3" hidden="1">
      <c r="B951" s="1" t="s">
        <v>228</v>
      </c>
      <c r="C951" s="1">
        <v>0</v>
      </c>
    </row>
    <row r="952" spans="2:3" hidden="1">
      <c r="B952" s="1" t="s">
        <v>229</v>
      </c>
      <c r="C952" s="1">
        <v>0</v>
      </c>
    </row>
    <row r="953" spans="2:3" hidden="1">
      <c r="B953" s="1" t="s">
        <v>230</v>
      </c>
      <c r="C953" s="1">
        <v>0</v>
      </c>
    </row>
    <row r="954" spans="2:3" hidden="1">
      <c r="B954" s="1" t="s">
        <v>231</v>
      </c>
      <c r="C954" s="1">
        <v>0</v>
      </c>
    </row>
    <row r="955" spans="2:3" hidden="1">
      <c r="B955" s="1" t="s">
        <v>232</v>
      </c>
      <c r="C955" s="1">
        <v>0</v>
      </c>
    </row>
    <row r="956" spans="2:3" hidden="1">
      <c r="B956" s="1" t="s">
        <v>233</v>
      </c>
      <c r="C956" s="1">
        <v>0</v>
      </c>
    </row>
    <row r="957" spans="2:3" hidden="1">
      <c r="B957" s="1" t="s">
        <v>234</v>
      </c>
      <c r="C957" s="1" t="s">
        <v>235</v>
      </c>
    </row>
    <row r="958" spans="2:3" hidden="1">
      <c r="B958" s="1" t="s">
        <v>236</v>
      </c>
      <c r="C958" s="1">
        <v>0</v>
      </c>
    </row>
    <row r="959" spans="2:3" hidden="1">
      <c r="B959" s="1" t="s">
        <v>237</v>
      </c>
      <c r="C959" s="1">
        <v>0</v>
      </c>
    </row>
    <row r="960" spans="2:3" hidden="1">
      <c r="B960" s="1" t="s">
        <v>238</v>
      </c>
      <c r="C960" s="1">
        <v>0</v>
      </c>
    </row>
    <row r="961" spans="2:3" hidden="1">
      <c r="B961" s="1" t="s">
        <v>239</v>
      </c>
      <c r="C961" s="1">
        <v>0</v>
      </c>
    </row>
    <row r="962" spans="2:3" hidden="1">
      <c r="B962" s="1" t="s">
        <v>240</v>
      </c>
      <c r="C962" s="1" t="s">
        <v>241</v>
      </c>
    </row>
    <row r="963" spans="2:3" hidden="1">
      <c r="B963" s="1" t="s">
        <v>242</v>
      </c>
      <c r="C963" s="1">
        <v>0</v>
      </c>
    </row>
    <row r="964" spans="2:3" hidden="1">
      <c r="B964" s="1" t="s">
        <v>243</v>
      </c>
      <c r="C964" s="1">
        <v>0</v>
      </c>
    </row>
    <row r="965" spans="2:3" hidden="1">
      <c r="B965" s="1" t="s">
        <v>244</v>
      </c>
      <c r="C965" s="1">
        <v>0</v>
      </c>
    </row>
    <row r="966" spans="2:3" hidden="1">
      <c r="B966" s="1" t="s">
        <v>245</v>
      </c>
      <c r="C966" s="1">
        <v>0</v>
      </c>
    </row>
    <row r="967" spans="2:3" hidden="1">
      <c r="B967" s="1" t="s">
        <v>246</v>
      </c>
      <c r="C967" s="1">
        <v>0</v>
      </c>
    </row>
    <row r="968" spans="2:3" hidden="1">
      <c r="B968" s="1" t="s">
        <v>247</v>
      </c>
      <c r="C968" s="1">
        <v>0</v>
      </c>
    </row>
    <row r="969" spans="2:3" hidden="1">
      <c r="B969" s="1" t="s">
        <v>248</v>
      </c>
      <c r="C969" s="1">
        <v>0</v>
      </c>
    </row>
    <row r="970" spans="2:3" hidden="1">
      <c r="B970" s="1" t="s">
        <v>249</v>
      </c>
      <c r="C970" s="1">
        <v>0</v>
      </c>
    </row>
    <row r="971" spans="2:3" hidden="1">
      <c r="B971" s="1" t="s">
        <v>250</v>
      </c>
      <c r="C971" s="1">
        <v>0</v>
      </c>
    </row>
    <row r="972" spans="2:3" hidden="1">
      <c r="B972" s="1" t="s">
        <v>251</v>
      </c>
      <c r="C972" s="1">
        <v>0</v>
      </c>
    </row>
    <row r="973" spans="2:3" hidden="1">
      <c r="B973" s="1" t="s">
        <v>252</v>
      </c>
      <c r="C973" s="1">
        <v>0</v>
      </c>
    </row>
    <row r="974" spans="2:3" hidden="1">
      <c r="B974" s="1" t="s">
        <v>253</v>
      </c>
      <c r="C974" s="1">
        <v>0</v>
      </c>
    </row>
    <row r="975" spans="2:3" hidden="1">
      <c r="B975" s="1" t="s">
        <v>254</v>
      </c>
      <c r="C975" s="1">
        <v>0</v>
      </c>
    </row>
    <row r="976" spans="2:3" hidden="1">
      <c r="B976" s="1" t="s">
        <v>255</v>
      </c>
      <c r="C976" s="1">
        <v>0</v>
      </c>
    </row>
    <row r="977" spans="2:3" hidden="1">
      <c r="B977" s="1" t="s">
        <v>256</v>
      </c>
      <c r="C977" s="1">
        <v>0</v>
      </c>
    </row>
    <row r="978" spans="2:3" hidden="1">
      <c r="B978" s="1" t="s">
        <v>257</v>
      </c>
      <c r="C978" s="1">
        <v>0</v>
      </c>
    </row>
    <row r="979" spans="2:3" hidden="1">
      <c r="B979" s="1" t="s">
        <v>258</v>
      </c>
      <c r="C979" s="1" t="s">
        <v>235</v>
      </c>
    </row>
    <row r="980" spans="2:3" hidden="1">
      <c r="B980" s="1" t="s">
        <v>259</v>
      </c>
      <c r="C980" s="1" t="s">
        <v>241</v>
      </c>
    </row>
    <row r="981" spans="2:3" hidden="1">
      <c r="B981" s="1" t="s">
        <v>260</v>
      </c>
      <c r="C981" s="1">
        <v>0</v>
      </c>
    </row>
    <row r="982" spans="2:3" hidden="1">
      <c r="B982" s="1" t="s">
        <v>261</v>
      </c>
      <c r="C982" s="1">
        <v>0</v>
      </c>
    </row>
    <row r="983" spans="2:3" hidden="1">
      <c r="B983" s="1" t="s">
        <v>262</v>
      </c>
      <c r="C983" s="1">
        <v>0</v>
      </c>
    </row>
    <row r="984" spans="2:3" hidden="1">
      <c r="B984" s="1" t="s">
        <v>263</v>
      </c>
      <c r="C984" s="1">
        <v>0</v>
      </c>
    </row>
    <row r="985" spans="2:3" hidden="1">
      <c r="B985" s="1" t="s">
        <v>264</v>
      </c>
      <c r="C985" s="1">
        <v>0</v>
      </c>
    </row>
    <row r="986" spans="2:3" hidden="1">
      <c r="B986" s="1" t="s">
        <v>265</v>
      </c>
      <c r="C986" s="1">
        <v>0</v>
      </c>
    </row>
    <row r="987" spans="2:3" hidden="1">
      <c r="B987" s="1" t="s">
        <v>266</v>
      </c>
      <c r="C987" s="1">
        <v>0</v>
      </c>
    </row>
    <row r="988" spans="2:3" hidden="1">
      <c r="B988" s="1" t="s">
        <v>267</v>
      </c>
      <c r="C988" s="1">
        <v>0</v>
      </c>
    </row>
    <row r="989" spans="2:3" hidden="1">
      <c r="B989" s="1" t="s">
        <v>268</v>
      </c>
      <c r="C989" s="1">
        <v>0</v>
      </c>
    </row>
    <row r="990" spans="2:3" hidden="1">
      <c r="B990" s="1" t="s">
        <v>269</v>
      </c>
      <c r="C990" s="1">
        <v>0</v>
      </c>
    </row>
    <row r="991" spans="2:3" hidden="1">
      <c r="B991" s="1" t="s">
        <v>270</v>
      </c>
      <c r="C991" s="1">
        <v>0</v>
      </c>
    </row>
    <row r="992" spans="2:3" hidden="1">
      <c r="B992" s="1" t="s">
        <v>271</v>
      </c>
      <c r="C992" s="1">
        <v>0</v>
      </c>
    </row>
    <row r="993" spans="2:3" hidden="1">
      <c r="B993" s="1" t="s">
        <v>272</v>
      </c>
      <c r="C993" s="1">
        <v>0</v>
      </c>
    </row>
    <row r="994" spans="2:3" hidden="1">
      <c r="B994" s="1" t="s">
        <v>273</v>
      </c>
      <c r="C994" s="1">
        <v>0</v>
      </c>
    </row>
    <row r="995" spans="2:3" hidden="1">
      <c r="B995" s="1" t="s">
        <v>274</v>
      </c>
      <c r="C995" s="1">
        <v>1</v>
      </c>
    </row>
    <row r="996" spans="2:3" hidden="1">
      <c r="B996" s="1" t="s">
        <v>275</v>
      </c>
      <c r="C996" s="1">
        <v>0</v>
      </c>
    </row>
    <row r="997" spans="2:3" hidden="1">
      <c r="B997" s="1" t="s">
        <v>276</v>
      </c>
      <c r="C997" s="1">
        <v>0</v>
      </c>
    </row>
    <row r="998" spans="2:3" hidden="1">
      <c r="B998" s="1" t="s">
        <v>277</v>
      </c>
      <c r="C998" s="1">
        <v>0</v>
      </c>
    </row>
    <row r="999" spans="2:3" hidden="1">
      <c r="B999" s="1" t="s">
        <v>278</v>
      </c>
      <c r="C999" s="1">
        <v>0</v>
      </c>
    </row>
    <row r="1000" spans="2:3" hidden="1">
      <c r="B1000" s="1" t="s">
        <v>279</v>
      </c>
      <c r="C1000" s="1">
        <v>1</v>
      </c>
    </row>
    <row r="1001" spans="2:3" hidden="1">
      <c r="B1001" s="1" t="s">
        <v>280</v>
      </c>
      <c r="C1001" s="1">
        <v>0</v>
      </c>
    </row>
    <row r="1002" spans="2:3" hidden="1">
      <c r="B1002" s="1" t="s">
        <v>281</v>
      </c>
      <c r="C1002" s="1">
        <v>0</v>
      </c>
    </row>
    <row r="1003" spans="2:3" hidden="1">
      <c r="B1003" s="1" t="s">
        <v>282</v>
      </c>
      <c r="C1003" s="1">
        <v>0</v>
      </c>
    </row>
    <row r="1004" spans="2:3" hidden="1">
      <c r="B1004" s="1" t="s">
        <v>283</v>
      </c>
      <c r="C1004" s="1">
        <v>0</v>
      </c>
    </row>
    <row r="1005" spans="2:3" hidden="1">
      <c r="B1005" s="1" t="s">
        <v>284</v>
      </c>
      <c r="C1005" s="1">
        <v>0</v>
      </c>
    </row>
    <row r="1006" spans="2:3" hidden="1">
      <c r="B1006" s="1" t="s">
        <v>285</v>
      </c>
      <c r="C1006" s="1">
        <v>0</v>
      </c>
    </row>
    <row r="1007" spans="2:3" hidden="1">
      <c r="B1007" s="1" t="s">
        <v>286</v>
      </c>
      <c r="C1007" s="1">
        <v>0</v>
      </c>
    </row>
    <row r="1008" spans="2:3" hidden="1">
      <c r="B1008" s="1" t="s">
        <v>287</v>
      </c>
      <c r="C1008" s="1">
        <v>0</v>
      </c>
    </row>
    <row r="1009" spans="2:3" hidden="1">
      <c r="B1009" s="1" t="s">
        <v>288</v>
      </c>
      <c r="C1009" s="1">
        <v>0</v>
      </c>
    </row>
    <row r="1010" spans="2:3" hidden="1">
      <c r="B1010" s="1" t="s">
        <v>289</v>
      </c>
      <c r="C1010" s="1">
        <v>0</v>
      </c>
    </row>
    <row r="1011" spans="2:3" hidden="1">
      <c r="B1011" s="1" t="s">
        <v>290</v>
      </c>
      <c r="C1011" s="1">
        <v>0</v>
      </c>
    </row>
    <row r="1012" spans="2:3" hidden="1">
      <c r="B1012" s="1" t="s">
        <v>291</v>
      </c>
      <c r="C1012" s="1">
        <v>0</v>
      </c>
    </row>
    <row r="1013" spans="2:3" hidden="1">
      <c r="B1013" s="1" t="s">
        <v>292</v>
      </c>
      <c r="C1013" s="1">
        <v>0</v>
      </c>
    </row>
    <row r="1014" spans="2:3" hidden="1">
      <c r="B1014" s="1" t="s">
        <v>293</v>
      </c>
      <c r="C1014" s="1">
        <v>0</v>
      </c>
    </row>
    <row r="1015" spans="2:3" hidden="1">
      <c r="B1015" s="1" t="s">
        <v>294</v>
      </c>
      <c r="C1015" s="1">
        <v>0</v>
      </c>
    </row>
    <row r="1016" spans="2:3" hidden="1">
      <c r="B1016" s="1" t="s">
        <v>295</v>
      </c>
      <c r="C1016" s="1">
        <v>0</v>
      </c>
    </row>
    <row r="1017" spans="2:3" hidden="1">
      <c r="B1017" s="1" t="s">
        <v>296</v>
      </c>
      <c r="C1017" s="1">
        <v>0</v>
      </c>
    </row>
    <row r="1018" spans="2:3" hidden="1">
      <c r="B1018" s="1" t="s">
        <v>297</v>
      </c>
      <c r="C1018" s="1">
        <v>1</v>
      </c>
    </row>
    <row r="1019" spans="2:3" hidden="1">
      <c r="B1019" s="1" t="s">
        <v>298</v>
      </c>
      <c r="C1019" s="1">
        <v>0</v>
      </c>
    </row>
    <row r="1020" spans="2:3" hidden="1">
      <c r="B1020" s="1" t="s">
        <v>299</v>
      </c>
      <c r="C1020" s="1">
        <v>0</v>
      </c>
    </row>
    <row r="1021" spans="2:3" hidden="1">
      <c r="B1021" s="1" t="s">
        <v>300</v>
      </c>
      <c r="C1021" s="1">
        <v>0</v>
      </c>
    </row>
    <row r="1022" spans="2:3" hidden="1">
      <c r="B1022" s="1" t="s">
        <v>301</v>
      </c>
      <c r="C1022" s="1">
        <v>0</v>
      </c>
    </row>
    <row r="1023" spans="2:3" hidden="1">
      <c r="B1023" s="1" t="s">
        <v>302</v>
      </c>
      <c r="C1023" s="1">
        <v>0</v>
      </c>
    </row>
    <row r="1024" spans="2:3" hidden="1">
      <c r="B1024" s="1" t="s">
        <v>303</v>
      </c>
      <c r="C1024" s="1">
        <v>0</v>
      </c>
    </row>
    <row r="1025" spans="2:3" hidden="1">
      <c r="B1025" s="1" t="s">
        <v>304</v>
      </c>
      <c r="C1025" s="1">
        <v>0</v>
      </c>
    </row>
    <row r="1026" spans="2:3" hidden="1">
      <c r="B1026" s="1" t="s">
        <v>305</v>
      </c>
      <c r="C1026" s="1">
        <v>0</v>
      </c>
    </row>
    <row r="1027" spans="2:3" hidden="1">
      <c r="B1027" s="1" t="s">
        <v>306</v>
      </c>
      <c r="C1027" s="1">
        <v>0</v>
      </c>
    </row>
    <row r="1028" spans="2:3" hidden="1">
      <c r="B1028" s="1" t="s">
        <v>307</v>
      </c>
      <c r="C1028" s="1">
        <v>0</v>
      </c>
    </row>
    <row r="1029" spans="2:3" hidden="1">
      <c r="B1029" s="1" t="s">
        <v>308</v>
      </c>
      <c r="C1029" s="1">
        <v>0</v>
      </c>
    </row>
    <row r="1030" spans="2:3" hidden="1">
      <c r="B1030" s="1" t="s">
        <v>309</v>
      </c>
      <c r="C1030" s="1">
        <v>0</v>
      </c>
    </row>
    <row r="1031" spans="2:3" hidden="1">
      <c r="B1031" s="1" t="s">
        <v>310</v>
      </c>
      <c r="C1031" s="1">
        <v>0</v>
      </c>
    </row>
    <row r="1032" spans="2:3" hidden="1">
      <c r="B1032" s="1" t="s">
        <v>311</v>
      </c>
      <c r="C1032" s="1">
        <v>0</v>
      </c>
    </row>
    <row r="1033" spans="2:3" hidden="1">
      <c r="B1033" s="1" t="s">
        <v>312</v>
      </c>
      <c r="C1033" s="1">
        <v>0</v>
      </c>
    </row>
    <row r="1034" spans="2:3" hidden="1">
      <c r="B1034" s="1" t="s">
        <v>313</v>
      </c>
      <c r="C1034" s="1">
        <v>0</v>
      </c>
    </row>
    <row r="1035" spans="2:3" hidden="1">
      <c r="B1035" s="1" t="s">
        <v>314</v>
      </c>
      <c r="C1035" s="1">
        <v>0</v>
      </c>
    </row>
    <row r="1036" spans="2:3" hidden="1">
      <c r="B1036" s="1" t="s">
        <v>315</v>
      </c>
      <c r="C1036" s="1">
        <v>0</v>
      </c>
    </row>
    <row r="1037" spans="2:3" hidden="1">
      <c r="B1037" s="1" t="s">
        <v>316</v>
      </c>
      <c r="C1037" s="1">
        <v>0</v>
      </c>
    </row>
    <row r="1038" spans="2:3" hidden="1">
      <c r="B1038" s="1" t="s">
        <v>317</v>
      </c>
      <c r="C1038" s="1">
        <v>0</v>
      </c>
    </row>
    <row r="1039" spans="2:3" hidden="1">
      <c r="B1039" s="1" t="s">
        <v>318</v>
      </c>
      <c r="C1039" s="1">
        <v>0</v>
      </c>
    </row>
    <row r="1040" spans="2:3" hidden="1">
      <c r="B1040" s="1" t="s">
        <v>319</v>
      </c>
      <c r="C1040" s="1">
        <v>0</v>
      </c>
    </row>
    <row r="1041" spans="2:3" hidden="1">
      <c r="B1041" s="1" t="s">
        <v>320</v>
      </c>
      <c r="C1041" s="1">
        <v>0</v>
      </c>
    </row>
    <row r="1042" spans="2:3" hidden="1">
      <c r="B1042" s="1" t="s">
        <v>321</v>
      </c>
      <c r="C1042" s="1">
        <v>0</v>
      </c>
    </row>
    <row r="1043" spans="2:3" hidden="1">
      <c r="B1043" s="1" t="s">
        <v>322</v>
      </c>
      <c r="C1043" s="1">
        <v>0</v>
      </c>
    </row>
    <row r="1044" spans="2:3" hidden="1">
      <c r="B1044" s="1" t="s">
        <v>323</v>
      </c>
      <c r="C1044" s="1">
        <v>0</v>
      </c>
    </row>
    <row r="1045" spans="2:3" hidden="1">
      <c r="B1045" s="1" t="s">
        <v>324</v>
      </c>
      <c r="C1045" s="1">
        <v>0</v>
      </c>
    </row>
    <row r="1046" spans="2:3" hidden="1">
      <c r="B1046" s="1" t="s">
        <v>325</v>
      </c>
      <c r="C1046" s="1">
        <v>0</v>
      </c>
    </row>
    <row r="1047" spans="2:3" hidden="1">
      <c r="B1047" s="1" t="s">
        <v>326</v>
      </c>
      <c r="C1047" s="1">
        <v>0</v>
      </c>
    </row>
    <row r="1048" spans="2:3" hidden="1">
      <c r="B1048" s="1" t="s">
        <v>327</v>
      </c>
      <c r="C1048" s="1">
        <v>0</v>
      </c>
    </row>
    <row r="1049" spans="2:3" hidden="1">
      <c r="B1049" s="1" t="s">
        <v>328</v>
      </c>
      <c r="C1049" s="1">
        <v>0</v>
      </c>
    </row>
    <row r="1050" spans="2:3" hidden="1">
      <c r="B1050" s="1" t="s">
        <v>329</v>
      </c>
      <c r="C1050" s="1">
        <v>0</v>
      </c>
    </row>
    <row r="1051" spans="2:3" hidden="1">
      <c r="B1051" s="1" t="s">
        <v>330</v>
      </c>
      <c r="C1051" s="1">
        <v>0</v>
      </c>
    </row>
    <row r="1052" spans="2:3" hidden="1">
      <c r="B1052" s="1" t="s">
        <v>331</v>
      </c>
      <c r="C1052" s="1">
        <v>0</v>
      </c>
    </row>
    <row r="1053" spans="2:3" hidden="1">
      <c r="B1053" s="1" t="s">
        <v>332</v>
      </c>
      <c r="C1053" s="1">
        <v>0</v>
      </c>
    </row>
    <row r="1054" spans="2:3" hidden="1">
      <c r="B1054" s="1" t="s">
        <v>333</v>
      </c>
      <c r="C1054" s="1">
        <v>0</v>
      </c>
    </row>
    <row r="1055" spans="2:3" hidden="1">
      <c r="B1055" s="1" t="s">
        <v>334</v>
      </c>
      <c r="C1055" s="1">
        <v>0</v>
      </c>
    </row>
    <row r="1056" spans="2:3" hidden="1">
      <c r="B1056" s="1" t="s">
        <v>335</v>
      </c>
      <c r="C1056" s="1">
        <v>0</v>
      </c>
    </row>
    <row r="1057" spans="2:3" hidden="1">
      <c r="B1057" s="1" t="s">
        <v>336</v>
      </c>
      <c r="C1057" s="1">
        <v>0</v>
      </c>
    </row>
    <row r="1058" spans="2:3" hidden="1">
      <c r="B1058" s="1" t="s">
        <v>337</v>
      </c>
      <c r="C1058" s="1">
        <v>0</v>
      </c>
    </row>
    <row r="1059" spans="2:3" hidden="1">
      <c r="B1059" s="1" t="s">
        <v>338</v>
      </c>
      <c r="C1059" s="1">
        <v>0</v>
      </c>
    </row>
    <row r="1060" spans="2:3" hidden="1">
      <c r="B1060" s="1" t="s">
        <v>339</v>
      </c>
      <c r="C1060" s="1">
        <v>0</v>
      </c>
    </row>
  </sheetData>
  <sheetProtection sheet="1" objects="1" scenarios="1"/>
  <protectedRanges>
    <protectedRange sqref="F30 D6:E6 F23:F24" name="Grey edit cells"/>
    <protectedRange sqref="B58:D63" name="Grey edit cells_1"/>
    <protectedRange sqref="B49:B52 E49:F52" name="Grey edit cells_2"/>
  </protectedRanges>
  <mergeCells count="8">
    <mergeCell ref="C55:C56"/>
    <mergeCell ref="B2:F2"/>
    <mergeCell ref="B47:F47"/>
    <mergeCell ref="B54:I54"/>
    <mergeCell ref="B55:B56"/>
    <mergeCell ref="E55:E56"/>
    <mergeCell ref="F55:F56"/>
    <mergeCell ref="I55:I56"/>
  </mergeCells>
  <conditionalFormatting sqref="D4">
    <cfRule type="expression" dxfId="12" priority="2">
      <formula>$F$1="no"</formula>
    </cfRule>
  </conditionalFormatting>
  <conditionalFormatting sqref="D9">
    <cfRule type="expression" dxfId="11" priority="9">
      <formula>#REF!="no"</formula>
    </cfRule>
  </conditionalFormatting>
  <conditionalFormatting sqref="D26:E27 E28">
    <cfRule type="expression" dxfId="10" priority="4">
      <formula>#REF!="No"</formula>
    </cfRule>
  </conditionalFormatting>
  <pageMargins left="0.7" right="0.7" top="0.75" bottom="0.75" header="0.3" footer="0.3"/>
  <pageSetup scale="80" orientation="portrait" r:id="rId1"/>
  <rowBreaks count="1" manualBreakCount="1">
    <brk id="45" min="1" max="7" man="1"/>
  </rowBreaks>
  <ignoredErrors>
    <ignoredError sqref="F27" unlockedFormula="1"/>
  </ignoredErrors>
  <extLst>
    <ext xmlns:x14="http://schemas.microsoft.com/office/spreadsheetml/2009/9/main" uri="{CCE6A557-97BC-4b89-ADB6-D9C93CAAB3DF}">
      <x14:dataValidations xmlns:xm="http://schemas.microsoft.com/office/excel/2006/main" count="3">
        <x14:dataValidation type="list" allowBlank="1" showInputMessage="1" showErrorMessage="1" xr:uid="{96ABE97F-2662-42CA-A0E1-C76B886E3B2C}">
          <x14:formula1>
            <xm:f>'Machinery Input Tables'!$B$133:$B$182</xm:f>
          </x14:formula1>
          <xm:sqref>B49:B52</xm:sqref>
        </x14:dataValidation>
        <x14:dataValidation type="list" allowBlank="1" showInputMessage="1" showErrorMessage="1" xr:uid="{5C3B7E53-88A5-4B9B-A0D8-94F54E34310F}">
          <x14:formula1>
            <xm:f>'Machinery Input Tables'!$AG$6:$AG$32</xm:f>
          </x14:formula1>
          <xm:sqref>C58:C63</xm:sqref>
        </x14:dataValidation>
        <x14:dataValidation type="list" allowBlank="1" showInputMessage="1" showErrorMessage="1" xr:uid="{08BA4842-85E2-4B2E-8AF3-1A7DBD777B9B}">
          <x14:formula1>
            <xm:f>'Machinery Input Tables'!$A$6:$A$121</xm:f>
          </x14:formula1>
          <xm:sqref>B58:B63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CB18C7-28D3-43C1-9570-395A0D8062F2}">
  <dimension ref="A1:WVP1055"/>
  <sheetViews>
    <sheetView showGridLines="0" zoomScaleNormal="100" workbookViewId="0">
      <selection activeCell="K25" sqref="K25"/>
    </sheetView>
  </sheetViews>
  <sheetFormatPr defaultColWidth="0" defaultRowHeight="15" zeroHeight="1"/>
  <cols>
    <col min="1" max="1" width="3.125" style="1" customWidth="1"/>
    <col min="2" max="2" width="42.625" style="1" customWidth="1"/>
    <col min="3" max="4" width="12.375" style="1" customWidth="1"/>
    <col min="5" max="5" width="12.75" style="1" customWidth="1"/>
    <col min="6" max="6" width="12.5" style="1" customWidth="1"/>
    <col min="7" max="8" width="10.625" style="1" customWidth="1"/>
    <col min="9" max="9" width="11" style="1" bestFit="1" customWidth="1"/>
    <col min="10" max="17" width="9" style="1" customWidth="1"/>
    <col min="18" max="18" width="3.125" style="1" customWidth="1"/>
    <col min="19" max="257" width="8" style="1" hidden="1"/>
    <col min="258" max="258" width="28.125" style="1" hidden="1"/>
    <col min="259" max="259" width="8.125" style="1" hidden="1"/>
    <col min="260" max="260" width="9.125" style="1" hidden="1"/>
    <col min="261" max="261" width="9.75" style="1" hidden="1"/>
    <col min="262" max="262" width="11.125" style="1" hidden="1"/>
    <col min="263" max="263" width="10.375" style="1" hidden="1"/>
    <col min="264" max="264" width="10.5" style="1" hidden="1"/>
    <col min="265" max="513" width="8" style="1" hidden="1"/>
    <col min="514" max="514" width="28.125" style="1" hidden="1"/>
    <col min="515" max="515" width="8.125" style="1" hidden="1"/>
    <col min="516" max="516" width="9.125" style="1" hidden="1"/>
    <col min="517" max="517" width="9.75" style="1" hidden="1"/>
    <col min="518" max="518" width="11.125" style="1" hidden="1"/>
    <col min="519" max="519" width="10.375" style="1" hidden="1"/>
    <col min="520" max="520" width="10.5" style="1" hidden="1"/>
    <col min="521" max="769" width="8" style="1" hidden="1"/>
    <col min="770" max="770" width="28.125" style="1" hidden="1"/>
    <col min="771" max="771" width="8.125" style="1" hidden="1"/>
    <col min="772" max="772" width="9.125" style="1" hidden="1"/>
    <col min="773" max="773" width="9.75" style="1" hidden="1"/>
    <col min="774" max="774" width="11.125" style="1" hidden="1"/>
    <col min="775" max="775" width="10.375" style="1" hidden="1"/>
    <col min="776" max="776" width="10.5" style="1" hidden="1"/>
    <col min="777" max="1025" width="9" style="1" hidden="1"/>
    <col min="1026" max="1026" width="28.125" style="1" hidden="1"/>
    <col min="1027" max="1027" width="8.125" style="1" hidden="1"/>
    <col min="1028" max="1028" width="9.125" style="1" hidden="1"/>
    <col min="1029" max="1029" width="9.75" style="1" hidden="1"/>
    <col min="1030" max="1030" width="11.125" style="1" hidden="1"/>
    <col min="1031" max="1031" width="10.375" style="1" hidden="1"/>
    <col min="1032" max="1032" width="10.5" style="1" hidden="1"/>
    <col min="1033" max="1281" width="8" style="1" hidden="1"/>
    <col min="1282" max="1282" width="28.125" style="1" hidden="1"/>
    <col min="1283" max="1283" width="8.125" style="1" hidden="1"/>
    <col min="1284" max="1284" width="9.125" style="1" hidden="1"/>
    <col min="1285" max="1285" width="9.75" style="1" hidden="1"/>
    <col min="1286" max="1286" width="11.125" style="1" hidden="1"/>
    <col min="1287" max="1287" width="10.375" style="1" hidden="1"/>
    <col min="1288" max="1288" width="10.5" style="1" hidden="1"/>
    <col min="1289" max="1537" width="8" style="1" hidden="1"/>
    <col min="1538" max="1538" width="28.125" style="1" hidden="1"/>
    <col min="1539" max="1539" width="8.125" style="1" hidden="1"/>
    <col min="1540" max="1540" width="9.125" style="1" hidden="1"/>
    <col min="1541" max="1541" width="9.75" style="1" hidden="1"/>
    <col min="1542" max="1542" width="11.125" style="1" hidden="1"/>
    <col min="1543" max="1543" width="10.375" style="1" hidden="1"/>
    <col min="1544" max="1544" width="10.5" style="1" hidden="1"/>
    <col min="1545" max="1793" width="8" style="1" hidden="1"/>
    <col min="1794" max="1794" width="28.125" style="1" hidden="1"/>
    <col min="1795" max="1795" width="8.125" style="1" hidden="1"/>
    <col min="1796" max="1796" width="9.125" style="1" hidden="1"/>
    <col min="1797" max="1797" width="9.75" style="1" hidden="1"/>
    <col min="1798" max="1798" width="11.125" style="1" hidden="1"/>
    <col min="1799" max="1799" width="10.375" style="1" hidden="1"/>
    <col min="1800" max="1800" width="10.5" style="1" hidden="1"/>
    <col min="1801" max="2049" width="9" style="1" hidden="1"/>
    <col min="2050" max="2050" width="28.125" style="1" hidden="1"/>
    <col min="2051" max="2051" width="8.125" style="1" hidden="1"/>
    <col min="2052" max="2052" width="9.125" style="1" hidden="1"/>
    <col min="2053" max="2053" width="9.75" style="1" hidden="1"/>
    <col min="2054" max="2054" width="11.125" style="1" hidden="1"/>
    <col min="2055" max="2055" width="10.375" style="1" hidden="1"/>
    <col min="2056" max="2056" width="10.5" style="1" hidden="1"/>
    <col min="2057" max="2305" width="8" style="1" hidden="1"/>
    <col min="2306" max="2306" width="28.125" style="1" hidden="1"/>
    <col min="2307" max="2307" width="8.125" style="1" hidden="1"/>
    <col min="2308" max="2308" width="9.125" style="1" hidden="1"/>
    <col min="2309" max="2309" width="9.75" style="1" hidden="1"/>
    <col min="2310" max="2310" width="11.125" style="1" hidden="1"/>
    <col min="2311" max="2311" width="10.375" style="1" hidden="1"/>
    <col min="2312" max="2312" width="10.5" style="1" hidden="1"/>
    <col min="2313" max="2561" width="8" style="1" hidden="1"/>
    <col min="2562" max="2562" width="28.125" style="1" hidden="1"/>
    <col min="2563" max="2563" width="8.125" style="1" hidden="1"/>
    <col min="2564" max="2564" width="9.125" style="1" hidden="1"/>
    <col min="2565" max="2565" width="9.75" style="1" hidden="1"/>
    <col min="2566" max="2566" width="11.125" style="1" hidden="1"/>
    <col min="2567" max="2567" width="10.375" style="1" hidden="1"/>
    <col min="2568" max="2568" width="10.5" style="1" hidden="1"/>
    <col min="2569" max="2817" width="8" style="1" hidden="1"/>
    <col min="2818" max="2818" width="28.125" style="1" hidden="1"/>
    <col min="2819" max="2819" width="8.125" style="1" hidden="1"/>
    <col min="2820" max="2820" width="9.125" style="1" hidden="1"/>
    <col min="2821" max="2821" width="9.75" style="1" hidden="1"/>
    <col min="2822" max="2822" width="11.125" style="1" hidden="1"/>
    <col min="2823" max="2823" width="10.375" style="1" hidden="1"/>
    <col min="2824" max="2824" width="10.5" style="1" hidden="1"/>
    <col min="2825" max="3073" width="9" style="1" hidden="1"/>
    <col min="3074" max="3074" width="28.125" style="1" hidden="1"/>
    <col min="3075" max="3075" width="8.125" style="1" hidden="1"/>
    <col min="3076" max="3076" width="9.125" style="1" hidden="1"/>
    <col min="3077" max="3077" width="9.75" style="1" hidden="1"/>
    <col min="3078" max="3078" width="11.125" style="1" hidden="1"/>
    <col min="3079" max="3079" width="10.375" style="1" hidden="1"/>
    <col min="3080" max="3080" width="10.5" style="1" hidden="1"/>
    <col min="3081" max="3329" width="8" style="1" hidden="1"/>
    <col min="3330" max="3330" width="28.125" style="1" hidden="1"/>
    <col min="3331" max="3331" width="8.125" style="1" hidden="1"/>
    <col min="3332" max="3332" width="9.125" style="1" hidden="1"/>
    <col min="3333" max="3333" width="9.75" style="1" hidden="1"/>
    <col min="3334" max="3334" width="11.125" style="1" hidden="1"/>
    <col min="3335" max="3335" width="10.375" style="1" hidden="1"/>
    <col min="3336" max="3336" width="10.5" style="1" hidden="1"/>
    <col min="3337" max="3585" width="8" style="1" hidden="1"/>
    <col min="3586" max="3586" width="28.125" style="1" hidden="1"/>
    <col min="3587" max="3587" width="8.125" style="1" hidden="1"/>
    <col min="3588" max="3588" width="9.125" style="1" hidden="1"/>
    <col min="3589" max="3589" width="9.75" style="1" hidden="1"/>
    <col min="3590" max="3590" width="11.125" style="1" hidden="1"/>
    <col min="3591" max="3591" width="10.375" style="1" hidden="1"/>
    <col min="3592" max="3592" width="10.5" style="1" hidden="1"/>
    <col min="3593" max="3841" width="8" style="1" hidden="1"/>
    <col min="3842" max="3842" width="28.125" style="1" hidden="1"/>
    <col min="3843" max="3843" width="8.125" style="1" hidden="1"/>
    <col min="3844" max="3844" width="9.125" style="1" hidden="1"/>
    <col min="3845" max="3845" width="9.75" style="1" hidden="1"/>
    <col min="3846" max="3846" width="11.125" style="1" hidden="1"/>
    <col min="3847" max="3847" width="10.375" style="1" hidden="1"/>
    <col min="3848" max="3848" width="10.5" style="1" hidden="1"/>
    <col min="3849" max="4097" width="9" style="1" hidden="1"/>
    <col min="4098" max="4098" width="28.125" style="1" hidden="1"/>
    <col min="4099" max="4099" width="8.125" style="1" hidden="1"/>
    <col min="4100" max="4100" width="9.125" style="1" hidden="1"/>
    <col min="4101" max="4101" width="9.75" style="1" hidden="1"/>
    <col min="4102" max="4102" width="11.125" style="1" hidden="1"/>
    <col min="4103" max="4103" width="10.375" style="1" hidden="1"/>
    <col min="4104" max="4104" width="10.5" style="1" hidden="1"/>
    <col min="4105" max="4353" width="8" style="1" hidden="1"/>
    <col min="4354" max="4354" width="28.125" style="1" hidden="1"/>
    <col min="4355" max="4355" width="8.125" style="1" hidden="1"/>
    <col min="4356" max="4356" width="9.125" style="1" hidden="1"/>
    <col min="4357" max="4357" width="9.75" style="1" hidden="1"/>
    <col min="4358" max="4358" width="11.125" style="1" hidden="1"/>
    <col min="4359" max="4359" width="10.375" style="1" hidden="1"/>
    <col min="4360" max="4360" width="10.5" style="1" hidden="1"/>
    <col min="4361" max="4609" width="8" style="1" hidden="1"/>
    <col min="4610" max="4610" width="28.125" style="1" hidden="1"/>
    <col min="4611" max="4611" width="8.125" style="1" hidden="1"/>
    <col min="4612" max="4612" width="9.125" style="1" hidden="1"/>
    <col min="4613" max="4613" width="9.75" style="1" hidden="1"/>
    <col min="4614" max="4614" width="11.125" style="1" hidden="1"/>
    <col min="4615" max="4615" width="10.375" style="1" hidden="1"/>
    <col min="4616" max="4616" width="10.5" style="1" hidden="1"/>
    <col min="4617" max="4865" width="8" style="1" hidden="1"/>
    <col min="4866" max="4866" width="28.125" style="1" hidden="1"/>
    <col min="4867" max="4867" width="8.125" style="1" hidden="1"/>
    <col min="4868" max="4868" width="9.125" style="1" hidden="1"/>
    <col min="4869" max="4869" width="9.75" style="1" hidden="1"/>
    <col min="4870" max="4870" width="11.125" style="1" hidden="1"/>
    <col min="4871" max="4871" width="10.375" style="1" hidden="1"/>
    <col min="4872" max="4872" width="10.5" style="1" hidden="1"/>
    <col min="4873" max="5121" width="9" style="1" hidden="1"/>
    <col min="5122" max="5122" width="28.125" style="1" hidden="1"/>
    <col min="5123" max="5123" width="8.125" style="1" hidden="1"/>
    <col min="5124" max="5124" width="9.125" style="1" hidden="1"/>
    <col min="5125" max="5125" width="9.75" style="1" hidden="1"/>
    <col min="5126" max="5126" width="11.125" style="1" hidden="1"/>
    <col min="5127" max="5127" width="10.375" style="1" hidden="1"/>
    <col min="5128" max="5128" width="10.5" style="1" hidden="1"/>
    <col min="5129" max="5377" width="8" style="1" hidden="1"/>
    <col min="5378" max="5378" width="28.125" style="1" hidden="1"/>
    <col min="5379" max="5379" width="8.125" style="1" hidden="1"/>
    <col min="5380" max="5380" width="9.125" style="1" hidden="1"/>
    <col min="5381" max="5381" width="9.75" style="1" hidden="1"/>
    <col min="5382" max="5382" width="11.125" style="1" hidden="1"/>
    <col min="5383" max="5383" width="10.375" style="1" hidden="1"/>
    <col min="5384" max="5384" width="10.5" style="1" hidden="1"/>
    <col min="5385" max="5633" width="8" style="1" hidden="1"/>
    <col min="5634" max="5634" width="28.125" style="1" hidden="1"/>
    <col min="5635" max="5635" width="8.125" style="1" hidden="1"/>
    <col min="5636" max="5636" width="9.125" style="1" hidden="1"/>
    <col min="5637" max="5637" width="9.75" style="1" hidden="1"/>
    <col min="5638" max="5638" width="11.125" style="1" hidden="1"/>
    <col min="5639" max="5639" width="10.375" style="1" hidden="1"/>
    <col min="5640" max="5640" width="10.5" style="1" hidden="1"/>
    <col min="5641" max="5889" width="8" style="1" hidden="1"/>
    <col min="5890" max="5890" width="28.125" style="1" hidden="1"/>
    <col min="5891" max="5891" width="8.125" style="1" hidden="1"/>
    <col min="5892" max="5892" width="9.125" style="1" hidden="1"/>
    <col min="5893" max="5893" width="9.75" style="1" hidden="1"/>
    <col min="5894" max="5894" width="11.125" style="1" hidden="1"/>
    <col min="5895" max="5895" width="10.375" style="1" hidden="1"/>
    <col min="5896" max="5896" width="10.5" style="1" hidden="1"/>
    <col min="5897" max="6145" width="9" style="1" hidden="1"/>
    <col min="6146" max="6146" width="28.125" style="1" hidden="1"/>
    <col min="6147" max="6147" width="8.125" style="1" hidden="1"/>
    <col min="6148" max="6148" width="9.125" style="1" hidden="1"/>
    <col min="6149" max="6149" width="9.75" style="1" hidden="1"/>
    <col min="6150" max="6150" width="11.125" style="1" hidden="1"/>
    <col min="6151" max="6151" width="10.375" style="1" hidden="1"/>
    <col min="6152" max="6152" width="10.5" style="1" hidden="1"/>
    <col min="6153" max="6401" width="8" style="1" hidden="1"/>
    <col min="6402" max="6402" width="28.125" style="1" hidden="1"/>
    <col min="6403" max="6403" width="8.125" style="1" hidden="1"/>
    <col min="6404" max="6404" width="9.125" style="1" hidden="1"/>
    <col min="6405" max="6405" width="9.75" style="1" hidden="1"/>
    <col min="6406" max="6406" width="11.125" style="1" hidden="1"/>
    <col min="6407" max="6407" width="10.375" style="1" hidden="1"/>
    <col min="6408" max="6408" width="10.5" style="1" hidden="1"/>
    <col min="6409" max="6657" width="8" style="1" hidden="1"/>
    <col min="6658" max="6658" width="28.125" style="1" hidden="1"/>
    <col min="6659" max="6659" width="8.125" style="1" hidden="1"/>
    <col min="6660" max="6660" width="9.125" style="1" hidden="1"/>
    <col min="6661" max="6661" width="9.75" style="1" hidden="1"/>
    <col min="6662" max="6662" width="11.125" style="1" hidden="1"/>
    <col min="6663" max="6663" width="10.375" style="1" hidden="1"/>
    <col min="6664" max="6664" width="10.5" style="1" hidden="1"/>
    <col min="6665" max="6913" width="8" style="1" hidden="1"/>
    <col min="6914" max="6914" width="28.125" style="1" hidden="1"/>
    <col min="6915" max="6915" width="8.125" style="1" hidden="1"/>
    <col min="6916" max="6916" width="9.125" style="1" hidden="1"/>
    <col min="6917" max="6917" width="9.75" style="1" hidden="1"/>
    <col min="6918" max="6918" width="11.125" style="1" hidden="1"/>
    <col min="6919" max="6919" width="10.375" style="1" hidden="1"/>
    <col min="6920" max="6920" width="10.5" style="1" hidden="1"/>
    <col min="6921" max="7169" width="9" style="1" hidden="1"/>
    <col min="7170" max="7170" width="28.125" style="1" hidden="1"/>
    <col min="7171" max="7171" width="8.125" style="1" hidden="1"/>
    <col min="7172" max="7172" width="9.125" style="1" hidden="1"/>
    <col min="7173" max="7173" width="9.75" style="1" hidden="1"/>
    <col min="7174" max="7174" width="11.125" style="1" hidden="1"/>
    <col min="7175" max="7175" width="10.375" style="1" hidden="1"/>
    <col min="7176" max="7176" width="10.5" style="1" hidden="1"/>
    <col min="7177" max="7425" width="8" style="1" hidden="1"/>
    <col min="7426" max="7426" width="28.125" style="1" hidden="1"/>
    <col min="7427" max="7427" width="8.125" style="1" hidden="1"/>
    <col min="7428" max="7428" width="9.125" style="1" hidden="1"/>
    <col min="7429" max="7429" width="9.75" style="1" hidden="1"/>
    <col min="7430" max="7430" width="11.125" style="1" hidden="1"/>
    <col min="7431" max="7431" width="10.375" style="1" hidden="1"/>
    <col min="7432" max="7432" width="10.5" style="1" hidden="1"/>
    <col min="7433" max="7681" width="8" style="1" hidden="1"/>
    <col min="7682" max="7682" width="28.125" style="1" hidden="1"/>
    <col min="7683" max="7683" width="8.125" style="1" hidden="1"/>
    <col min="7684" max="7684" width="9.125" style="1" hidden="1"/>
    <col min="7685" max="7685" width="9.75" style="1" hidden="1"/>
    <col min="7686" max="7686" width="11.125" style="1" hidden="1"/>
    <col min="7687" max="7687" width="10.375" style="1" hidden="1"/>
    <col min="7688" max="7688" width="10.5" style="1" hidden="1"/>
    <col min="7689" max="7937" width="8" style="1" hidden="1"/>
    <col min="7938" max="7938" width="28.125" style="1" hidden="1"/>
    <col min="7939" max="7939" width="8.125" style="1" hidden="1"/>
    <col min="7940" max="7940" width="9.125" style="1" hidden="1"/>
    <col min="7941" max="7941" width="9.75" style="1" hidden="1"/>
    <col min="7942" max="7942" width="11.125" style="1" hidden="1"/>
    <col min="7943" max="7943" width="10.375" style="1" hidden="1"/>
    <col min="7944" max="7944" width="10.5" style="1" hidden="1"/>
    <col min="7945" max="8193" width="9" style="1" hidden="1"/>
    <col min="8194" max="8194" width="28.125" style="1" hidden="1"/>
    <col min="8195" max="8195" width="8.125" style="1" hidden="1"/>
    <col min="8196" max="8196" width="9.125" style="1" hidden="1"/>
    <col min="8197" max="8197" width="9.75" style="1" hidden="1"/>
    <col min="8198" max="8198" width="11.125" style="1" hidden="1"/>
    <col min="8199" max="8199" width="10.375" style="1" hidden="1"/>
    <col min="8200" max="8200" width="10.5" style="1" hidden="1"/>
    <col min="8201" max="8449" width="8" style="1" hidden="1"/>
    <col min="8450" max="8450" width="28.125" style="1" hidden="1"/>
    <col min="8451" max="8451" width="8.125" style="1" hidden="1"/>
    <col min="8452" max="8452" width="9.125" style="1" hidden="1"/>
    <col min="8453" max="8453" width="9.75" style="1" hidden="1"/>
    <col min="8454" max="8454" width="11.125" style="1" hidden="1"/>
    <col min="8455" max="8455" width="10.375" style="1" hidden="1"/>
    <col min="8456" max="8456" width="10.5" style="1" hidden="1"/>
    <col min="8457" max="8705" width="8" style="1" hidden="1"/>
    <col min="8706" max="8706" width="28.125" style="1" hidden="1"/>
    <col min="8707" max="8707" width="8.125" style="1" hidden="1"/>
    <col min="8708" max="8708" width="9.125" style="1" hidden="1"/>
    <col min="8709" max="8709" width="9.75" style="1" hidden="1"/>
    <col min="8710" max="8710" width="11.125" style="1" hidden="1"/>
    <col min="8711" max="8711" width="10.375" style="1" hidden="1"/>
    <col min="8712" max="8712" width="10.5" style="1" hidden="1"/>
    <col min="8713" max="8961" width="8" style="1" hidden="1"/>
    <col min="8962" max="8962" width="28.125" style="1" hidden="1"/>
    <col min="8963" max="8963" width="8.125" style="1" hidden="1"/>
    <col min="8964" max="8964" width="9.125" style="1" hidden="1"/>
    <col min="8965" max="8965" width="9.75" style="1" hidden="1"/>
    <col min="8966" max="8966" width="11.125" style="1" hidden="1"/>
    <col min="8967" max="8967" width="10.375" style="1" hidden="1"/>
    <col min="8968" max="8968" width="10.5" style="1" hidden="1"/>
    <col min="8969" max="9217" width="9" style="1" hidden="1"/>
    <col min="9218" max="9218" width="28.125" style="1" hidden="1"/>
    <col min="9219" max="9219" width="8.125" style="1" hidden="1"/>
    <col min="9220" max="9220" width="9.125" style="1" hidden="1"/>
    <col min="9221" max="9221" width="9.75" style="1" hidden="1"/>
    <col min="9222" max="9222" width="11.125" style="1" hidden="1"/>
    <col min="9223" max="9223" width="10.375" style="1" hidden="1"/>
    <col min="9224" max="9224" width="10.5" style="1" hidden="1"/>
    <col min="9225" max="9473" width="8" style="1" hidden="1"/>
    <col min="9474" max="9474" width="28.125" style="1" hidden="1"/>
    <col min="9475" max="9475" width="8.125" style="1" hidden="1"/>
    <col min="9476" max="9476" width="9.125" style="1" hidden="1"/>
    <col min="9477" max="9477" width="9.75" style="1" hidden="1"/>
    <col min="9478" max="9478" width="11.125" style="1" hidden="1"/>
    <col min="9479" max="9479" width="10.375" style="1" hidden="1"/>
    <col min="9480" max="9480" width="10.5" style="1" hidden="1"/>
    <col min="9481" max="9729" width="8" style="1" hidden="1"/>
    <col min="9730" max="9730" width="28.125" style="1" hidden="1"/>
    <col min="9731" max="9731" width="8.125" style="1" hidden="1"/>
    <col min="9732" max="9732" width="9.125" style="1" hidden="1"/>
    <col min="9733" max="9733" width="9.75" style="1" hidden="1"/>
    <col min="9734" max="9734" width="11.125" style="1" hidden="1"/>
    <col min="9735" max="9735" width="10.375" style="1" hidden="1"/>
    <col min="9736" max="9736" width="10.5" style="1" hidden="1"/>
    <col min="9737" max="9985" width="8" style="1" hidden="1"/>
    <col min="9986" max="9986" width="28.125" style="1" hidden="1"/>
    <col min="9987" max="9987" width="8.125" style="1" hidden="1"/>
    <col min="9988" max="9988" width="9.125" style="1" hidden="1"/>
    <col min="9989" max="9989" width="9.75" style="1" hidden="1"/>
    <col min="9990" max="9990" width="11.125" style="1" hidden="1"/>
    <col min="9991" max="9991" width="10.375" style="1" hidden="1"/>
    <col min="9992" max="9992" width="10.5" style="1" hidden="1"/>
    <col min="9993" max="10241" width="9" style="1" hidden="1"/>
    <col min="10242" max="10242" width="28.125" style="1" hidden="1"/>
    <col min="10243" max="10243" width="8.125" style="1" hidden="1"/>
    <col min="10244" max="10244" width="9.125" style="1" hidden="1"/>
    <col min="10245" max="10245" width="9.75" style="1" hidden="1"/>
    <col min="10246" max="10246" width="11.125" style="1" hidden="1"/>
    <col min="10247" max="10247" width="10.375" style="1" hidden="1"/>
    <col min="10248" max="10248" width="10.5" style="1" hidden="1"/>
    <col min="10249" max="10497" width="8" style="1" hidden="1"/>
    <col min="10498" max="10498" width="28.125" style="1" hidden="1"/>
    <col min="10499" max="10499" width="8.125" style="1" hidden="1"/>
    <col min="10500" max="10500" width="9.125" style="1" hidden="1"/>
    <col min="10501" max="10501" width="9.75" style="1" hidden="1"/>
    <col min="10502" max="10502" width="11.125" style="1" hidden="1"/>
    <col min="10503" max="10503" width="10.375" style="1" hidden="1"/>
    <col min="10504" max="10504" width="10.5" style="1" hidden="1"/>
    <col min="10505" max="10753" width="8" style="1" hidden="1"/>
    <col min="10754" max="10754" width="28.125" style="1" hidden="1"/>
    <col min="10755" max="10755" width="8.125" style="1" hidden="1"/>
    <col min="10756" max="10756" width="9.125" style="1" hidden="1"/>
    <col min="10757" max="10757" width="9.75" style="1" hidden="1"/>
    <col min="10758" max="10758" width="11.125" style="1" hidden="1"/>
    <col min="10759" max="10759" width="10.375" style="1" hidden="1"/>
    <col min="10760" max="10760" width="10.5" style="1" hidden="1"/>
    <col min="10761" max="11009" width="8" style="1" hidden="1"/>
    <col min="11010" max="11010" width="28.125" style="1" hidden="1"/>
    <col min="11011" max="11011" width="8.125" style="1" hidden="1"/>
    <col min="11012" max="11012" width="9.125" style="1" hidden="1"/>
    <col min="11013" max="11013" width="9.75" style="1" hidden="1"/>
    <col min="11014" max="11014" width="11.125" style="1" hidden="1"/>
    <col min="11015" max="11015" width="10.375" style="1" hidden="1"/>
    <col min="11016" max="11016" width="10.5" style="1" hidden="1"/>
    <col min="11017" max="11265" width="9" style="1" hidden="1"/>
    <col min="11266" max="11266" width="28.125" style="1" hidden="1"/>
    <col min="11267" max="11267" width="8.125" style="1" hidden="1"/>
    <col min="11268" max="11268" width="9.125" style="1" hidden="1"/>
    <col min="11269" max="11269" width="9.75" style="1" hidden="1"/>
    <col min="11270" max="11270" width="11.125" style="1" hidden="1"/>
    <col min="11271" max="11271" width="10.375" style="1" hidden="1"/>
    <col min="11272" max="11272" width="10.5" style="1" hidden="1"/>
    <col min="11273" max="11521" width="8" style="1" hidden="1"/>
    <col min="11522" max="11522" width="28.125" style="1" hidden="1"/>
    <col min="11523" max="11523" width="8.125" style="1" hidden="1"/>
    <col min="11524" max="11524" width="9.125" style="1" hidden="1"/>
    <col min="11525" max="11525" width="9.75" style="1" hidden="1"/>
    <col min="11526" max="11526" width="11.125" style="1" hidden="1"/>
    <col min="11527" max="11527" width="10.375" style="1" hidden="1"/>
    <col min="11528" max="11528" width="10.5" style="1" hidden="1"/>
    <col min="11529" max="11777" width="8" style="1" hidden="1"/>
    <col min="11778" max="11778" width="28.125" style="1" hidden="1"/>
    <col min="11779" max="11779" width="8.125" style="1" hidden="1"/>
    <col min="11780" max="11780" width="9.125" style="1" hidden="1"/>
    <col min="11781" max="11781" width="9.75" style="1" hidden="1"/>
    <col min="11782" max="11782" width="11.125" style="1" hidden="1"/>
    <col min="11783" max="11783" width="10.375" style="1" hidden="1"/>
    <col min="11784" max="11784" width="10.5" style="1" hidden="1"/>
    <col min="11785" max="12033" width="8" style="1" hidden="1"/>
    <col min="12034" max="12034" width="28.125" style="1" hidden="1"/>
    <col min="12035" max="12035" width="8.125" style="1" hidden="1"/>
    <col min="12036" max="12036" width="9.125" style="1" hidden="1"/>
    <col min="12037" max="12037" width="9.75" style="1" hidden="1"/>
    <col min="12038" max="12038" width="11.125" style="1" hidden="1"/>
    <col min="12039" max="12039" width="10.375" style="1" hidden="1"/>
    <col min="12040" max="12040" width="10.5" style="1" hidden="1"/>
    <col min="12041" max="12289" width="9" style="1" hidden="1"/>
    <col min="12290" max="12290" width="28.125" style="1" hidden="1"/>
    <col min="12291" max="12291" width="8.125" style="1" hidden="1"/>
    <col min="12292" max="12292" width="9.125" style="1" hidden="1"/>
    <col min="12293" max="12293" width="9.75" style="1" hidden="1"/>
    <col min="12294" max="12294" width="11.125" style="1" hidden="1"/>
    <col min="12295" max="12295" width="10.375" style="1" hidden="1"/>
    <col min="12296" max="12296" width="10.5" style="1" hidden="1"/>
    <col min="12297" max="12545" width="8" style="1" hidden="1"/>
    <col min="12546" max="12546" width="28.125" style="1" hidden="1"/>
    <col min="12547" max="12547" width="8.125" style="1" hidden="1"/>
    <col min="12548" max="12548" width="9.125" style="1" hidden="1"/>
    <col min="12549" max="12549" width="9.75" style="1" hidden="1"/>
    <col min="12550" max="12550" width="11.125" style="1" hidden="1"/>
    <col min="12551" max="12551" width="10.375" style="1" hidden="1"/>
    <col min="12552" max="12552" width="10.5" style="1" hidden="1"/>
    <col min="12553" max="12801" width="8" style="1" hidden="1"/>
    <col min="12802" max="12802" width="28.125" style="1" hidden="1"/>
    <col min="12803" max="12803" width="8.125" style="1" hidden="1"/>
    <col min="12804" max="12804" width="9.125" style="1" hidden="1"/>
    <col min="12805" max="12805" width="9.75" style="1" hidden="1"/>
    <col min="12806" max="12806" width="11.125" style="1" hidden="1"/>
    <col min="12807" max="12807" width="10.375" style="1" hidden="1"/>
    <col min="12808" max="12808" width="10.5" style="1" hidden="1"/>
    <col min="12809" max="13057" width="8" style="1" hidden="1"/>
    <col min="13058" max="13058" width="28.125" style="1" hidden="1"/>
    <col min="13059" max="13059" width="8.125" style="1" hidden="1"/>
    <col min="13060" max="13060" width="9.125" style="1" hidden="1"/>
    <col min="13061" max="13061" width="9.75" style="1" hidden="1"/>
    <col min="13062" max="13062" width="11.125" style="1" hidden="1"/>
    <col min="13063" max="13063" width="10.375" style="1" hidden="1"/>
    <col min="13064" max="13064" width="10.5" style="1" hidden="1"/>
    <col min="13065" max="13313" width="9" style="1" hidden="1"/>
    <col min="13314" max="13314" width="28.125" style="1" hidden="1"/>
    <col min="13315" max="13315" width="8.125" style="1" hidden="1"/>
    <col min="13316" max="13316" width="9.125" style="1" hidden="1"/>
    <col min="13317" max="13317" width="9.75" style="1" hidden="1"/>
    <col min="13318" max="13318" width="11.125" style="1" hidden="1"/>
    <col min="13319" max="13319" width="10.375" style="1" hidden="1"/>
    <col min="13320" max="13320" width="10.5" style="1" hidden="1"/>
    <col min="13321" max="13569" width="8" style="1" hidden="1"/>
    <col min="13570" max="13570" width="28.125" style="1" hidden="1"/>
    <col min="13571" max="13571" width="8.125" style="1" hidden="1"/>
    <col min="13572" max="13572" width="9.125" style="1" hidden="1"/>
    <col min="13573" max="13573" width="9.75" style="1" hidden="1"/>
    <col min="13574" max="13574" width="11.125" style="1" hidden="1"/>
    <col min="13575" max="13575" width="10.375" style="1" hidden="1"/>
    <col min="13576" max="13576" width="10.5" style="1" hidden="1"/>
    <col min="13577" max="13825" width="8" style="1" hidden="1"/>
    <col min="13826" max="13826" width="28.125" style="1" hidden="1"/>
    <col min="13827" max="13827" width="8.125" style="1" hidden="1"/>
    <col min="13828" max="13828" width="9.125" style="1" hidden="1"/>
    <col min="13829" max="13829" width="9.75" style="1" hidden="1"/>
    <col min="13830" max="13830" width="11.125" style="1" hidden="1"/>
    <col min="13831" max="13831" width="10.375" style="1" hidden="1"/>
    <col min="13832" max="13832" width="10.5" style="1" hidden="1"/>
    <col min="13833" max="14081" width="8" style="1" hidden="1"/>
    <col min="14082" max="14082" width="28.125" style="1" hidden="1"/>
    <col min="14083" max="14083" width="8.125" style="1" hidden="1"/>
    <col min="14084" max="14084" width="9.125" style="1" hidden="1"/>
    <col min="14085" max="14085" width="9.75" style="1" hidden="1"/>
    <col min="14086" max="14086" width="11.125" style="1" hidden="1"/>
    <col min="14087" max="14087" width="10.375" style="1" hidden="1"/>
    <col min="14088" max="14088" width="10.5" style="1" hidden="1"/>
    <col min="14089" max="14337" width="9" style="1" hidden="1"/>
    <col min="14338" max="14338" width="28.125" style="1" hidden="1"/>
    <col min="14339" max="14339" width="8.125" style="1" hidden="1"/>
    <col min="14340" max="14340" width="9.125" style="1" hidden="1"/>
    <col min="14341" max="14341" width="9.75" style="1" hidden="1"/>
    <col min="14342" max="14342" width="11.125" style="1" hidden="1"/>
    <col min="14343" max="14343" width="10.375" style="1" hidden="1"/>
    <col min="14344" max="14344" width="10.5" style="1" hidden="1"/>
    <col min="14345" max="14593" width="8" style="1" hidden="1"/>
    <col min="14594" max="14594" width="28.125" style="1" hidden="1"/>
    <col min="14595" max="14595" width="8.125" style="1" hidden="1"/>
    <col min="14596" max="14596" width="9.125" style="1" hidden="1"/>
    <col min="14597" max="14597" width="9.75" style="1" hidden="1"/>
    <col min="14598" max="14598" width="11.125" style="1" hidden="1"/>
    <col min="14599" max="14599" width="10.375" style="1" hidden="1"/>
    <col min="14600" max="14600" width="10.5" style="1" hidden="1"/>
    <col min="14601" max="14849" width="8" style="1" hidden="1"/>
    <col min="14850" max="14850" width="28.125" style="1" hidden="1"/>
    <col min="14851" max="14851" width="8.125" style="1" hidden="1"/>
    <col min="14852" max="14852" width="9.125" style="1" hidden="1"/>
    <col min="14853" max="14853" width="9.75" style="1" hidden="1"/>
    <col min="14854" max="14854" width="11.125" style="1" hidden="1"/>
    <col min="14855" max="14855" width="10.375" style="1" hidden="1"/>
    <col min="14856" max="14856" width="10.5" style="1" hidden="1"/>
    <col min="14857" max="15105" width="8" style="1" hidden="1"/>
    <col min="15106" max="15106" width="28.125" style="1" hidden="1"/>
    <col min="15107" max="15107" width="8.125" style="1" hidden="1"/>
    <col min="15108" max="15108" width="9.125" style="1" hidden="1"/>
    <col min="15109" max="15109" width="9.75" style="1" hidden="1"/>
    <col min="15110" max="15110" width="11.125" style="1" hidden="1"/>
    <col min="15111" max="15111" width="10.375" style="1" hidden="1"/>
    <col min="15112" max="15112" width="10.5" style="1" hidden="1"/>
    <col min="15113" max="15361" width="9" style="1" hidden="1"/>
    <col min="15362" max="15362" width="28.125" style="1" hidden="1"/>
    <col min="15363" max="15363" width="8.125" style="1" hidden="1"/>
    <col min="15364" max="15364" width="9.125" style="1" hidden="1"/>
    <col min="15365" max="15365" width="9.75" style="1" hidden="1"/>
    <col min="15366" max="15366" width="11.125" style="1" hidden="1"/>
    <col min="15367" max="15367" width="10.375" style="1" hidden="1"/>
    <col min="15368" max="15368" width="10.5" style="1" hidden="1"/>
    <col min="15369" max="15617" width="8" style="1" hidden="1"/>
    <col min="15618" max="15618" width="28.125" style="1" hidden="1"/>
    <col min="15619" max="15619" width="8.125" style="1" hidden="1"/>
    <col min="15620" max="15620" width="9.125" style="1" hidden="1"/>
    <col min="15621" max="15621" width="9.75" style="1" hidden="1"/>
    <col min="15622" max="15622" width="11.125" style="1" hidden="1"/>
    <col min="15623" max="15623" width="10.375" style="1" hidden="1"/>
    <col min="15624" max="15624" width="10.5" style="1" hidden="1"/>
    <col min="15625" max="15873" width="8" style="1" hidden="1"/>
    <col min="15874" max="15874" width="28.125" style="1" hidden="1"/>
    <col min="15875" max="15875" width="8.125" style="1" hidden="1"/>
    <col min="15876" max="15876" width="9.125" style="1" hidden="1"/>
    <col min="15877" max="15877" width="9.75" style="1" hidden="1"/>
    <col min="15878" max="15878" width="11.125" style="1" hidden="1"/>
    <col min="15879" max="15879" width="10.375" style="1" hidden="1"/>
    <col min="15880" max="15880" width="10.5" style="1" hidden="1"/>
    <col min="15881" max="16129" width="8" style="1" hidden="1"/>
    <col min="16130" max="16130" width="28.125" style="1" hidden="1"/>
    <col min="16131" max="16131" width="8.125" style="1" hidden="1"/>
    <col min="16132" max="16132" width="9.125" style="1" hidden="1"/>
    <col min="16133" max="16133" width="9.75" style="1" hidden="1"/>
    <col min="16134" max="16134" width="11.125" style="1" hidden="1"/>
    <col min="16135" max="16135" width="10.375" style="1" hidden="1"/>
    <col min="16136" max="16136" width="10.5" style="1" hidden="1"/>
    <col min="16137" max="16384" width="9" style="1" hidden="1"/>
  </cols>
  <sheetData>
    <row r="1" spans="2:17" ht="15.95" customHeight="1">
      <c r="B1" s="136"/>
      <c r="C1" s="137"/>
      <c r="E1" s="137"/>
      <c r="F1" s="138"/>
      <c r="G1" s="138"/>
      <c r="H1" s="138"/>
    </row>
    <row r="2" spans="2:17" ht="21.75" customHeight="1">
      <c r="B2" s="317" t="s">
        <v>807</v>
      </c>
      <c r="C2" s="317"/>
      <c r="D2" s="317"/>
      <c r="E2" s="317"/>
      <c r="F2" s="317"/>
      <c r="G2" s="138"/>
      <c r="H2" s="138"/>
      <c r="J2" s="139" t="s">
        <v>620</v>
      </c>
    </row>
    <row r="3" spans="2:17" ht="16.5" customHeight="1">
      <c r="B3" s="280"/>
      <c r="C3" s="206"/>
      <c r="D3" s="162"/>
      <c r="E3" s="149"/>
      <c r="F3" s="152"/>
      <c r="G3" s="140"/>
      <c r="H3" s="140"/>
      <c r="I3" s="162"/>
      <c r="J3" s="326" t="s">
        <v>630</v>
      </c>
      <c r="K3" s="326"/>
      <c r="L3" s="326"/>
      <c r="M3" s="326"/>
      <c r="N3" s="326"/>
      <c r="O3" s="326"/>
      <c r="P3" s="326"/>
      <c r="Q3" s="326"/>
    </row>
    <row r="4" spans="2:17" ht="16.5" customHeight="1">
      <c r="B4" s="141" t="s">
        <v>364</v>
      </c>
      <c r="C4" s="141" t="s">
        <v>372</v>
      </c>
      <c r="D4" s="142" t="s">
        <v>10</v>
      </c>
      <c r="E4" s="142" t="s">
        <v>614</v>
      </c>
      <c r="F4" s="142" t="s">
        <v>613</v>
      </c>
      <c r="G4" s="143"/>
      <c r="H4" s="281"/>
      <c r="I4" s="327" t="s">
        <v>629</v>
      </c>
      <c r="J4" s="208"/>
      <c r="K4" s="209">
        <f>N4*0.7</f>
        <v>1.47</v>
      </c>
      <c r="L4" s="209">
        <f>N4*0.8</f>
        <v>1.6800000000000002</v>
      </c>
      <c r="M4" s="209">
        <f>N4*0.9</f>
        <v>1.8900000000000001</v>
      </c>
      <c r="N4" s="209">
        <f>D5</f>
        <v>2.1</v>
      </c>
      <c r="O4" s="209">
        <f>N4*1.1</f>
        <v>2.3100000000000005</v>
      </c>
      <c r="P4" s="209">
        <f>N4*1.2</f>
        <v>2.52</v>
      </c>
      <c r="Q4" s="210">
        <f>N4*1.3</f>
        <v>2.7300000000000004</v>
      </c>
    </row>
    <row r="5" spans="2:17" ht="16.5" customHeight="1">
      <c r="B5" s="144" t="s">
        <v>348</v>
      </c>
      <c r="C5" s="145" t="s">
        <v>611</v>
      </c>
      <c r="D5" s="10">
        <v>2.1</v>
      </c>
      <c r="E5" s="14">
        <v>115</v>
      </c>
      <c r="F5" s="163">
        <f>D5*E5</f>
        <v>241.5</v>
      </c>
      <c r="G5" s="137"/>
      <c r="H5" s="138"/>
      <c r="I5" s="327"/>
      <c r="J5" s="211">
        <f>J8*0.7</f>
        <v>80.5</v>
      </c>
      <c r="K5" s="34">
        <f t="shared" ref="K5:N11" si="0">(K$4*$J5+SUM($F$6:$F$7))-$F$35+$F$32+$F$24-$F$30+((K$4*$J5+SUM($F$6:$F$7))*$E$30)</f>
        <v>-118.71655507665389</v>
      </c>
      <c r="L5" s="34">
        <f t="shared" si="0"/>
        <v>-100.79725507665385</v>
      </c>
      <c r="M5" s="34">
        <f t="shared" si="0"/>
        <v>-82.877955076653848</v>
      </c>
      <c r="N5" s="34">
        <f t="shared" ref="N5:Q11" si="1">(N$4*$J5+SUM($F$6:$F$7))-$F$35+$F$32+$F$24-$F$30+((N$4*$J5+SUM($F$6:$F$7))*$E$30)</f>
        <v>-64.958655076653869</v>
      </c>
      <c r="O5" s="34">
        <f t="shared" si="1"/>
        <v>-47.039355076653834</v>
      </c>
      <c r="P5" s="34">
        <f t="shared" si="1"/>
        <v>-29.120055076653859</v>
      </c>
      <c r="Q5" s="34">
        <f t="shared" si="1"/>
        <v>-11.200755076653827</v>
      </c>
    </row>
    <row r="6" spans="2:17" ht="16.5" customHeight="1">
      <c r="B6" s="156" t="s">
        <v>347</v>
      </c>
      <c r="C6" s="286" t="s">
        <v>793</v>
      </c>
      <c r="D6" s="10">
        <v>35</v>
      </c>
      <c r="E6" s="14">
        <v>0.7</v>
      </c>
      <c r="F6" s="163">
        <f>D6*E6</f>
        <v>24.5</v>
      </c>
      <c r="G6" s="137"/>
      <c r="H6" s="138"/>
      <c r="I6" s="327"/>
      <c r="J6" s="211">
        <f>J8*0.8</f>
        <v>92</v>
      </c>
      <c r="K6" s="34">
        <f t="shared" si="0"/>
        <v>-100.79725507665385</v>
      </c>
      <c r="L6" s="34">
        <f t="shared" si="0"/>
        <v>-80.318055076653863</v>
      </c>
      <c r="M6" s="34">
        <f t="shared" si="0"/>
        <v>-59.838855076653857</v>
      </c>
      <c r="N6" s="34">
        <f t="shared" si="1"/>
        <v>-39.359655076653866</v>
      </c>
      <c r="O6" s="34">
        <f t="shared" si="1"/>
        <v>-18.880455076653831</v>
      </c>
      <c r="P6" s="34">
        <f t="shared" si="1"/>
        <v>1.5987449233461568</v>
      </c>
      <c r="Q6" s="34">
        <f t="shared" si="1"/>
        <v>22.077944923346152</v>
      </c>
    </row>
    <row r="7" spans="2:17" ht="16.5" customHeight="1">
      <c r="B7" s="156" t="s">
        <v>343</v>
      </c>
      <c r="C7" s="33"/>
      <c r="D7" s="12"/>
      <c r="E7" s="14"/>
      <c r="F7" s="35">
        <f>D7*E7</f>
        <v>0</v>
      </c>
      <c r="G7" s="137"/>
      <c r="H7" s="137"/>
      <c r="I7" s="327"/>
      <c r="J7" s="211">
        <f>J8*0.9</f>
        <v>103.5</v>
      </c>
      <c r="K7" s="34">
        <f t="shared" si="0"/>
        <v>-82.877955076653848</v>
      </c>
      <c r="L7" s="34">
        <f t="shared" si="0"/>
        <v>-59.838855076653857</v>
      </c>
      <c r="M7" s="34">
        <f t="shared" si="0"/>
        <v>-36.799755076653874</v>
      </c>
      <c r="N7" s="34">
        <f t="shared" si="1"/>
        <v>-13.760655076653849</v>
      </c>
      <c r="O7" s="34">
        <f t="shared" si="1"/>
        <v>9.2784449233461626</v>
      </c>
      <c r="P7" s="34">
        <f t="shared" si="1"/>
        <v>32.317544923346119</v>
      </c>
      <c r="Q7" s="34">
        <f t="shared" si="1"/>
        <v>55.356644923346188</v>
      </c>
    </row>
    <row r="8" spans="2:17" ht="16.5" customHeight="1">
      <c r="B8" s="148" t="s">
        <v>367</v>
      </c>
      <c r="C8" s="149"/>
      <c r="D8" s="153"/>
      <c r="E8" s="283"/>
      <c r="F8" s="166">
        <f>SUM(F5:F7)</f>
        <v>266</v>
      </c>
      <c r="G8" s="137"/>
      <c r="H8" s="137"/>
      <c r="I8" s="327"/>
      <c r="J8" s="211">
        <f>E5</f>
        <v>115</v>
      </c>
      <c r="K8" s="34">
        <f t="shared" si="0"/>
        <v>-64.958655076653898</v>
      </c>
      <c r="L8" s="34">
        <f t="shared" si="0"/>
        <v>-39.359655076653866</v>
      </c>
      <c r="M8" s="34">
        <f t="shared" si="0"/>
        <v>-13.760655076653849</v>
      </c>
      <c r="N8" s="34">
        <f>(N$4*$J8+SUM($F$6:$F$7))-$F$35+$F$32+$F$24-$F$30+((N$4*$J8+SUM($F$6:$F$7))*$E$30)</f>
        <v>11.838344923346124</v>
      </c>
      <c r="O8" s="34">
        <f t="shared" si="1"/>
        <v>37.43734492334616</v>
      </c>
      <c r="P8" s="34">
        <f t="shared" si="1"/>
        <v>63.036344923346135</v>
      </c>
      <c r="Q8" s="34">
        <f t="shared" si="1"/>
        <v>88.635344923346182</v>
      </c>
    </row>
    <row r="9" spans="2:17" ht="16.5" customHeight="1">
      <c r="B9" s="152"/>
      <c r="C9" s="149"/>
      <c r="D9" s="153"/>
      <c r="E9" s="149"/>
      <c r="F9" s="149"/>
      <c r="G9" s="155"/>
      <c r="H9" s="155"/>
      <c r="I9" s="327"/>
      <c r="J9" s="211">
        <f>J8*1.1</f>
        <v>126.50000000000001</v>
      </c>
      <c r="K9" s="34">
        <f t="shared" si="0"/>
        <v>-47.03935507665387</v>
      </c>
      <c r="L9" s="34">
        <f t="shared" si="0"/>
        <v>-18.880455076653831</v>
      </c>
      <c r="M9" s="34">
        <f t="shared" si="0"/>
        <v>9.2784449233461626</v>
      </c>
      <c r="N9" s="34">
        <f t="shared" si="0"/>
        <v>37.43734492334616</v>
      </c>
      <c r="O9" s="34">
        <f t="shared" si="1"/>
        <v>65.596244923346205</v>
      </c>
      <c r="P9" s="34">
        <f t="shared" si="1"/>
        <v>93.755144923346165</v>
      </c>
      <c r="Q9" s="34">
        <f t="shared" si="1"/>
        <v>121.91404492334622</v>
      </c>
    </row>
    <row r="10" spans="2:17" ht="16.5" customHeight="1">
      <c r="B10" s="154" t="s">
        <v>371</v>
      </c>
      <c r="C10" s="141" t="s">
        <v>372</v>
      </c>
      <c r="D10" s="142" t="s">
        <v>10</v>
      </c>
      <c r="E10" s="142" t="s">
        <v>614</v>
      </c>
      <c r="F10" s="142" t="s">
        <v>613</v>
      </c>
      <c r="G10" s="137"/>
      <c r="H10" s="137"/>
      <c r="I10" s="327"/>
      <c r="J10" s="211">
        <f>J8*1.2</f>
        <v>138</v>
      </c>
      <c r="K10" s="34">
        <f t="shared" si="0"/>
        <v>-29.120055076653891</v>
      </c>
      <c r="L10" s="34">
        <f t="shared" si="0"/>
        <v>1.5987449233461568</v>
      </c>
      <c r="M10" s="34">
        <f t="shared" si="0"/>
        <v>32.317544923346119</v>
      </c>
      <c r="N10" s="34">
        <f t="shared" si="0"/>
        <v>63.036344923346135</v>
      </c>
      <c r="O10" s="34">
        <f t="shared" si="1"/>
        <v>93.755144923346222</v>
      </c>
      <c r="P10" s="34">
        <f t="shared" si="1"/>
        <v>124.47394492334612</v>
      </c>
      <c r="Q10" s="34">
        <f t="shared" si="1"/>
        <v>155.19274492334617</v>
      </c>
    </row>
    <row r="11" spans="2:17" ht="16.5" customHeight="1">
      <c r="B11" s="156" t="s">
        <v>11</v>
      </c>
      <c r="C11" s="145" t="s">
        <v>609</v>
      </c>
      <c r="D11" s="25">
        <v>0</v>
      </c>
      <c r="E11" s="14">
        <v>0</v>
      </c>
      <c r="F11" s="163">
        <f>D11*E11</f>
        <v>0</v>
      </c>
      <c r="G11" s="137"/>
      <c r="H11" s="137"/>
      <c r="I11" s="327"/>
      <c r="J11" s="212">
        <f>J8*1.3</f>
        <v>149.5</v>
      </c>
      <c r="K11" s="34">
        <f t="shared" si="0"/>
        <v>-11.200755076653888</v>
      </c>
      <c r="L11" s="34">
        <f t="shared" si="0"/>
        <v>22.077944923346152</v>
      </c>
      <c r="M11" s="34">
        <f t="shared" si="0"/>
        <v>55.356644923346124</v>
      </c>
      <c r="N11" s="34">
        <f t="shared" si="0"/>
        <v>88.635344923346125</v>
      </c>
      <c r="O11" s="34">
        <f t="shared" si="1"/>
        <v>121.91404492334622</v>
      </c>
      <c r="P11" s="34">
        <f t="shared" si="1"/>
        <v>155.19274492334611</v>
      </c>
      <c r="Q11" s="34">
        <f t="shared" si="1"/>
        <v>188.47144492334616</v>
      </c>
    </row>
    <row r="12" spans="2:17" ht="16.5" customHeight="1">
      <c r="B12" s="156" t="s">
        <v>812</v>
      </c>
      <c r="C12" s="145"/>
      <c r="D12" s="149"/>
      <c r="E12" s="283"/>
      <c r="F12" s="163">
        <f>SUMPRODUCT(D13:D16,E13:E16)</f>
        <v>127.05</v>
      </c>
      <c r="G12" s="137"/>
      <c r="H12" s="137"/>
      <c r="I12" s="158"/>
      <c r="J12" s="159"/>
      <c r="K12" s="4"/>
      <c r="L12" s="4"/>
      <c r="M12" s="4"/>
      <c r="N12" s="4"/>
      <c r="O12" s="4"/>
      <c r="P12" s="4"/>
      <c r="Q12" s="4"/>
    </row>
    <row r="13" spans="2:17" ht="16.5" customHeight="1">
      <c r="B13" s="157" t="s">
        <v>12</v>
      </c>
      <c r="C13" s="145" t="s">
        <v>609</v>
      </c>
      <c r="D13" s="32">
        <v>60</v>
      </c>
      <c r="E13" s="283">
        <f>Inputs!D6</f>
        <v>0.7</v>
      </c>
      <c r="F13" s="163"/>
      <c r="G13" s="137"/>
      <c r="H13" s="137"/>
      <c r="I13" s="4"/>
      <c r="J13" s="160" t="s">
        <v>605</v>
      </c>
      <c r="K13" s="4"/>
      <c r="L13" s="4"/>
      <c r="M13" s="4"/>
      <c r="N13" s="4"/>
      <c r="O13" s="4"/>
      <c r="P13" s="4"/>
      <c r="Q13" s="4"/>
    </row>
    <row r="14" spans="2:17" ht="16.5" customHeight="1">
      <c r="B14" s="157" t="s">
        <v>13</v>
      </c>
      <c r="C14" s="145" t="s">
        <v>609</v>
      </c>
      <c r="D14" s="32">
        <v>35</v>
      </c>
      <c r="E14" s="283">
        <f>Inputs!D8</f>
        <v>0.73</v>
      </c>
      <c r="F14" s="163"/>
      <c r="G14" s="137"/>
      <c r="H14" s="137"/>
      <c r="I14" s="4"/>
      <c r="J14" s="160" t="s">
        <v>606</v>
      </c>
      <c r="K14" s="4"/>
      <c r="L14" s="4"/>
      <c r="M14" s="4"/>
      <c r="N14" s="4"/>
      <c r="O14" s="4"/>
      <c r="P14" s="4"/>
      <c r="Q14" s="4"/>
    </row>
    <row r="15" spans="2:17" ht="16.5" customHeight="1">
      <c r="B15" s="157" t="s">
        <v>5</v>
      </c>
      <c r="C15" s="145" t="s">
        <v>609</v>
      </c>
      <c r="D15" s="32">
        <v>100</v>
      </c>
      <c r="E15" s="283">
        <f>Inputs!D9</f>
        <v>0.42</v>
      </c>
      <c r="F15" s="163"/>
      <c r="G15" s="137"/>
      <c r="H15" s="137"/>
      <c r="I15" s="4"/>
      <c r="J15" s="160" t="s">
        <v>621</v>
      </c>
      <c r="K15" s="4"/>
      <c r="L15" s="4"/>
      <c r="M15" s="4"/>
      <c r="N15" s="4"/>
      <c r="O15" s="4"/>
      <c r="P15" s="4"/>
      <c r="Q15" s="4"/>
    </row>
    <row r="16" spans="2:17" ht="16.5" customHeight="1">
      <c r="B16" s="157" t="s">
        <v>6</v>
      </c>
      <c r="C16" s="145" t="s">
        <v>611</v>
      </c>
      <c r="D16" s="27">
        <v>0.5</v>
      </c>
      <c r="E16" s="283">
        <f>Inputs!D10</f>
        <v>35</v>
      </c>
      <c r="F16" s="284"/>
      <c r="G16" s="137"/>
      <c r="H16" s="137"/>
    </row>
    <row r="17" spans="2:8" ht="16.5" customHeight="1">
      <c r="B17" s="156" t="s">
        <v>813</v>
      </c>
      <c r="C17" s="145" t="s">
        <v>589</v>
      </c>
      <c r="D17" s="149"/>
      <c r="E17" s="283"/>
      <c r="F17" s="14">
        <v>0</v>
      </c>
      <c r="G17" s="138"/>
    </row>
    <row r="18" spans="2:8" ht="16.5" customHeight="1">
      <c r="B18" s="156" t="s">
        <v>556</v>
      </c>
      <c r="C18" s="145" t="s">
        <v>589</v>
      </c>
      <c r="D18" s="149"/>
      <c r="E18" s="283"/>
      <c r="F18" s="14">
        <v>15</v>
      </c>
      <c r="G18" s="137"/>
      <c r="H18" s="143"/>
    </row>
    <row r="19" spans="2:8" ht="16.5" customHeight="1">
      <c r="B19" s="156" t="s">
        <v>14</v>
      </c>
      <c r="C19" s="145" t="s">
        <v>589</v>
      </c>
      <c r="D19" s="149"/>
      <c r="E19" s="283"/>
      <c r="F19" s="14">
        <v>0</v>
      </c>
      <c r="G19" s="137"/>
      <c r="H19" s="138"/>
    </row>
    <row r="20" spans="2:8" ht="16.5" customHeight="1">
      <c r="B20" s="156" t="s">
        <v>15</v>
      </c>
      <c r="C20" s="145" t="s">
        <v>589</v>
      </c>
      <c r="D20" s="149"/>
      <c r="E20" s="283"/>
      <c r="F20" s="163">
        <f>G47</f>
        <v>29.420999999999999</v>
      </c>
      <c r="G20" s="137"/>
      <c r="H20" s="137"/>
    </row>
    <row r="21" spans="2:8" ht="16.5" customHeight="1">
      <c r="B21" s="156" t="s">
        <v>607</v>
      </c>
      <c r="C21" s="145" t="s">
        <v>590</v>
      </c>
      <c r="D21" s="149">
        <f>F58</f>
        <v>0.50122414350355526</v>
      </c>
      <c r="E21" s="283">
        <f>Inputs!D4</f>
        <v>22</v>
      </c>
      <c r="F21" s="163">
        <f>E21*D21</f>
        <v>11.026931157078216</v>
      </c>
      <c r="G21" s="137"/>
      <c r="H21" s="137"/>
    </row>
    <row r="22" spans="2:8" ht="16.5" customHeight="1">
      <c r="B22" s="156" t="s">
        <v>548</v>
      </c>
      <c r="C22" s="145" t="s">
        <v>616</v>
      </c>
      <c r="D22" s="149">
        <f>E58</f>
        <v>2.0891344537815124</v>
      </c>
      <c r="E22" s="283">
        <f>Inputs!D5</f>
        <v>2.9</v>
      </c>
      <c r="F22" s="163">
        <f>D22*E22</f>
        <v>6.0584899159663861</v>
      </c>
      <c r="G22" s="137"/>
      <c r="H22" s="137"/>
    </row>
    <row r="23" spans="2:8" ht="16.5" customHeight="1">
      <c r="B23" s="156" t="s">
        <v>16</v>
      </c>
      <c r="C23" s="145" t="s">
        <v>589</v>
      </c>
      <c r="D23" s="162"/>
      <c r="E23" s="283"/>
      <c r="F23" s="163">
        <f>G58-F22-F21</f>
        <v>14.285451865379155</v>
      </c>
      <c r="G23" s="137"/>
      <c r="H23" s="137"/>
    </row>
    <row r="24" spans="2:8" ht="16.5" customHeight="1">
      <c r="B24" s="156" t="s">
        <v>608</v>
      </c>
      <c r="C24" s="160" t="s">
        <v>612</v>
      </c>
      <c r="E24" s="26">
        <v>0.03</v>
      </c>
      <c r="F24" s="163">
        <f>E24*F8</f>
        <v>7.9799999999999995</v>
      </c>
      <c r="G24" s="137"/>
      <c r="H24" s="137"/>
    </row>
    <row r="25" spans="2:8" ht="16.5" customHeight="1">
      <c r="B25" s="156" t="s">
        <v>17</v>
      </c>
      <c r="C25" s="145" t="s">
        <v>589</v>
      </c>
      <c r="D25" s="149"/>
      <c r="E25" s="153"/>
      <c r="F25" s="14">
        <v>0</v>
      </c>
      <c r="G25" s="137"/>
      <c r="H25" s="137"/>
    </row>
    <row r="26" spans="2:8" ht="16.5" customHeight="1">
      <c r="B26" s="156" t="s">
        <v>7</v>
      </c>
      <c r="C26" s="145" t="s">
        <v>617</v>
      </c>
      <c r="D26" s="149">
        <f>SUM(F11:F25)/2</f>
        <v>105.41093646921188</v>
      </c>
      <c r="E26" s="164">
        <f>Inputs!D11</f>
        <v>7.2499999999999995E-2</v>
      </c>
      <c r="F26" s="35">
        <f>E26*D26</f>
        <v>7.64229289401786</v>
      </c>
      <c r="G26" s="137"/>
      <c r="H26" s="137"/>
    </row>
    <row r="27" spans="2:8" ht="16.5" customHeight="1">
      <c r="B27" s="148" t="s">
        <v>368</v>
      </c>
      <c r="C27" s="138"/>
      <c r="D27" s="153"/>
      <c r="E27" s="149"/>
      <c r="F27" s="166">
        <f>SUM(F11:F26)</f>
        <v>218.46416583244161</v>
      </c>
      <c r="G27" s="137"/>
      <c r="H27" s="137"/>
    </row>
    <row r="28" spans="2:8" ht="16.5" customHeight="1">
      <c r="B28" s="152"/>
      <c r="C28" s="138"/>
      <c r="D28" s="153"/>
      <c r="E28" s="149"/>
      <c r="F28" s="167"/>
      <c r="G28" s="155"/>
      <c r="H28" s="155"/>
    </row>
    <row r="29" spans="2:8" ht="16.5" customHeight="1">
      <c r="B29" s="154" t="s">
        <v>557</v>
      </c>
      <c r="C29" s="141" t="s">
        <v>372</v>
      </c>
      <c r="D29" s="142" t="s">
        <v>10</v>
      </c>
      <c r="E29" s="142" t="s">
        <v>614</v>
      </c>
      <c r="F29" s="142" t="s">
        <v>613</v>
      </c>
      <c r="G29" s="138"/>
      <c r="H29" s="138"/>
    </row>
    <row r="30" spans="2:8" ht="16.5" customHeight="1">
      <c r="B30" s="156" t="s">
        <v>8</v>
      </c>
      <c r="C30" s="213" t="s">
        <v>612</v>
      </c>
      <c r="E30" s="26">
        <v>0.06</v>
      </c>
      <c r="F30" s="163">
        <f>E30*F8</f>
        <v>15.959999999999999</v>
      </c>
      <c r="G30" s="137"/>
      <c r="H30" s="138"/>
    </row>
    <row r="31" spans="2:8" ht="16.5" customHeight="1">
      <c r="B31" s="156" t="s">
        <v>552</v>
      </c>
      <c r="C31" s="145" t="s">
        <v>589</v>
      </c>
      <c r="D31" s="153"/>
      <c r="E31" s="149"/>
      <c r="F31" s="163">
        <f>H58</f>
        <v>27.717489244212274</v>
      </c>
      <c r="G31" s="137"/>
      <c r="H31" s="137"/>
    </row>
    <row r="32" spans="2:8" ht="16.5" customHeight="1">
      <c r="B32" s="156" t="s">
        <v>18</v>
      </c>
      <c r="C32" s="145" t="s">
        <v>589</v>
      </c>
      <c r="D32" s="153"/>
      <c r="E32" s="149"/>
      <c r="F32" s="31">
        <v>45</v>
      </c>
      <c r="G32" s="137"/>
      <c r="H32" s="137"/>
    </row>
    <row r="33" spans="2:9" ht="16.5" customHeight="1">
      <c r="B33" s="148" t="s">
        <v>369</v>
      </c>
      <c r="C33" s="152"/>
      <c r="D33" s="153"/>
      <c r="E33" s="149"/>
      <c r="F33" s="166">
        <f>SUM(F30:F32)</f>
        <v>88.677489244212268</v>
      </c>
      <c r="G33" s="137"/>
      <c r="H33" s="137"/>
    </row>
    <row r="34" spans="2:9" ht="16.5" customHeight="1">
      <c r="B34" s="152"/>
      <c r="C34" s="149"/>
      <c r="D34" s="153"/>
      <c r="E34" s="149"/>
      <c r="F34" s="163"/>
      <c r="G34" s="137"/>
      <c r="H34" s="137"/>
    </row>
    <row r="35" spans="2:9" ht="16.5" customHeight="1">
      <c r="B35" s="148" t="s">
        <v>370</v>
      </c>
      <c r="C35" s="149"/>
      <c r="D35" s="153"/>
      <c r="E35" s="153"/>
      <c r="F35" s="166">
        <f>F27+F33</f>
        <v>307.14165507665388</v>
      </c>
      <c r="G35" s="155"/>
      <c r="H35" s="155"/>
    </row>
    <row r="36" spans="2:9" ht="16.5" customHeight="1">
      <c r="B36" s="152"/>
      <c r="C36" s="149"/>
      <c r="D36" s="153"/>
      <c r="E36" s="149"/>
      <c r="F36" s="163"/>
      <c r="G36" s="137"/>
      <c r="H36" s="137"/>
    </row>
    <row r="37" spans="2:9" ht="16.5" customHeight="1">
      <c r="B37" s="172" t="s">
        <v>634</v>
      </c>
      <c r="C37" s="214"/>
      <c r="D37" s="215"/>
      <c r="E37" s="214"/>
      <c r="F37" s="216">
        <f>F8-F27</f>
        <v>47.535834167558392</v>
      </c>
      <c r="G37" s="155"/>
      <c r="H37" s="155"/>
    </row>
    <row r="38" spans="2:9" ht="16.5" customHeight="1">
      <c r="B38" s="173" t="s">
        <v>635</v>
      </c>
      <c r="C38" s="149"/>
      <c r="D38" s="153"/>
      <c r="E38" s="149"/>
      <c r="F38" s="166">
        <f>F8-F35</f>
        <v>-41.141655076653876</v>
      </c>
      <c r="G38" s="138"/>
      <c r="H38" s="137"/>
    </row>
    <row r="39" spans="2:9" ht="15.95" customHeight="1">
      <c r="B39" s="175" t="s">
        <v>636</v>
      </c>
      <c r="C39" s="170"/>
      <c r="D39" s="171"/>
      <c r="E39" s="170"/>
      <c r="F39" s="176">
        <f>F8-F35+F24+F32</f>
        <v>11.838344923346121</v>
      </c>
      <c r="G39" s="137"/>
      <c r="H39" s="137"/>
    </row>
    <row r="40" spans="2:9" ht="15.95" customHeight="1">
      <c r="B40" s="138"/>
      <c r="C40" s="137"/>
      <c r="D40" s="137"/>
      <c r="E40" s="137"/>
      <c r="F40" s="137"/>
      <c r="G40" s="137"/>
      <c r="H40" s="137"/>
    </row>
    <row r="41" spans="2:9" ht="15.75">
      <c r="B41" s="319" t="s">
        <v>763</v>
      </c>
      <c r="C41" s="319"/>
      <c r="D41" s="319"/>
      <c r="E41" s="319"/>
      <c r="F41" s="319"/>
      <c r="G41" s="179"/>
      <c r="H41" s="180"/>
    </row>
    <row r="42" spans="2:9">
      <c r="B42" s="181" t="s">
        <v>764</v>
      </c>
      <c r="C42" s="182" t="s">
        <v>547</v>
      </c>
      <c r="D42" s="182" t="s">
        <v>372</v>
      </c>
      <c r="E42" s="182" t="s">
        <v>765</v>
      </c>
      <c r="F42" s="182" t="s">
        <v>527</v>
      </c>
      <c r="G42" s="183" t="s">
        <v>766</v>
      </c>
      <c r="H42" s="180"/>
    </row>
    <row r="43" spans="2:9">
      <c r="B43" s="132" t="s">
        <v>374</v>
      </c>
      <c r="C43" s="258">
        <f>IFERROR(VLOOKUP(B43,'Machinery Input Tables'!$B$133:$E$182,2,FALSE),0)</f>
        <v>7.3709999999999996</v>
      </c>
      <c r="D43" s="258" t="str">
        <f>IFERROR(VLOOKUP(B43,'Machinery Input Tables'!$B$133:$E$182,3,FALSE),0)</f>
        <v>per acre</v>
      </c>
      <c r="E43" s="266"/>
      <c r="F43" s="132">
        <v>1</v>
      </c>
      <c r="G43" s="184">
        <f>IFERROR(C43*F43*IF(D43="per acre",1,E43),"-")</f>
        <v>7.3709999999999996</v>
      </c>
      <c r="H43" s="180"/>
    </row>
    <row r="44" spans="2:9">
      <c r="B44" s="132" t="s">
        <v>555</v>
      </c>
      <c r="C44" s="258">
        <f>IFERROR(VLOOKUP(B44,'Machinery Input Tables'!$B$133:$E$182,2,FALSE),0)</f>
        <v>6.8250000000000002</v>
      </c>
      <c r="D44" s="258" t="str">
        <f>IFERROR(VLOOKUP(B44,'Machinery Input Tables'!$B$133:$E$182,3,FALSE),0)</f>
        <v>per bale</v>
      </c>
      <c r="E44" s="266">
        <f>(D5*2000)/1300</f>
        <v>3.2307692307692308</v>
      </c>
      <c r="F44" s="132">
        <v>1</v>
      </c>
      <c r="G44" s="184">
        <f>IFERROR(C44*F44*IF(D44="per acre",1,E44),"-")</f>
        <v>22.05</v>
      </c>
      <c r="H44" s="180"/>
    </row>
    <row r="45" spans="2:9">
      <c r="B45" s="264"/>
      <c r="C45" s="258">
        <f>IFERROR(VLOOKUP(B45,'Machinery Input Tables'!$B$133:$E$182,2,FALSE),0)</f>
        <v>0</v>
      </c>
      <c r="D45" s="258">
        <f>IFERROR(VLOOKUP(B45,'Machinery Input Tables'!$B$133:$E$182,3,FALSE),0)</f>
        <v>0</v>
      </c>
      <c r="E45" s="264"/>
      <c r="F45" s="272"/>
      <c r="G45" s="184">
        <f>IFERROR(C45*F45*IF(D45="per acre",1,E45),"-")</f>
        <v>0</v>
      </c>
      <c r="H45" s="180"/>
    </row>
    <row r="46" spans="2:9">
      <c r="B46" s="265"/>
      <c r="C46" s="259">
        <f>IFERROR(VLOOKUP(B46,'Machinery Input Tables'!$B$133:$E$182,2,FALSE),0)</f>
        <v>0</v>
      </c>
      <c r="D46" s="260">
        <f>IFERROR(VLOOKUP(B46,'Machinery Input Tables'!$B$133:$E$182,3,FALSE),0)</f>
        <v>0</v>
      </c>
      <c r="E46" s="265"/>
      <c r="F46" s="265"/>
      <c r="G46" s="185">
        <f>IFERROR(C46*F46*IF(D46="per acre",1,E46),"-")</f>
        <v>0</v>
      </c>
      <c r="H46" s="180"/>
    </row>
    <row r="47" spans="2:9">
      <c r="B47" s="186" t="s">
        <v>365</v>
      </c>
      <c r="C47" s="187"/>
      <c r="D47" s="186"/>
      <c r="E47" s="187"/>
      <c r="F47" s="187"/>
      <c r="G47" s="188">
        <f>SUM(G43:G46)</f>
        <v>29.420999999999999</v>
      </c>
      <c r="H47" s="180"/>
    </row>
    <row r="48" spans="2:9" ht="15.75">
      <c r="B48" s="319" t="s">
        <v>767</v>
      </c>
      <c r="C48" s="319"/>
      <c r="D48" s="319"/>
      <c r="E48" s="319"/>
      <c r="F48" s="319"/>
      <c r="G48" s="319"/>
      <c r="H48" s="319"/>
      <c r="I48" s="319"/>
    </row>
    <row r="49" spans="2:9" ht="15" customHeight="1">
      <c r="B49" s="320" t="s">
        <v>512</v>
      </c>
      <c r="C49" s="322" t="s">
        <v>513</v>
      </c>
      <c r="D49" s="190" t="s">
        <v>604</v>
      </c>
      <c r="E49" s="322" t="s">
        <v>514</v>
      </c>
      <c r="F49" s="322" t="s">
        <v>515</v>
      </c>
      <c r="G49" s="189" t="s">
        <v>352</v>
      </c>
      <c r="H49" s="189" t="s">
        <v>353</v>
      </c>
      <c r="I49" s="324" t="s">
        <v>516</v>
      </c>
    </row>
    <row r="50" spans="2:9">
      <c r="B50" s="321"/>
      <c r="C50" s="323"/>
      <c r="D50" s="192" t="s">
        <v>768</v>
      </c>
      <c r="E50" s="323"/>
      <c r="F50" s="323"/>
      <c r="G50" s="191" t="s">
        <v>819</v>
      </c>
      <c r="H50" s="191" t="s">
        <v>819</v>
      </c>
      <c r="I50" s="325"/>
    </row>
    <row r="51" spans="2:9" ht="16.5" customHeight="1">
      <c r="B51" s="125"/>
      <c r="C51" s="193" t="s">
        <v>588</v>
      </c>
      <c r="D51" s="194" t="s">
        <v>551</v>
      </c>
      <c r="E51" s="194" t="s">
        <v>769</v>
      </c>
      <c r="F51" s="194" t="s">
        <v>549</v>
      </c>
      <c r="G51" s="194" t="s">
        <v>770</v>
      </c>
      <c r="H51" s="194" t="s">
        <v>770</v>
      </c>
      <c r="I51" s="194" t="s">
        <v>550</v>
      </c>
    </row>
    <row r="52" spans="2:9">
      <c r="B52" s="132" t="s">
        <v>595</v>
      </c>
      <c r="C52" s="132" t="s">
        <v>518</v>
      </c>
      <c r="D52" s="133">
        <v>1</v>
      </c>
      <c r="E52" s="195">
        <f>IFERROR(IF(ISBLANK(C52),"",IF(OR(ISBLANK(B52),IFERROR(VLOOKUP(B52,'Machinery Input Tables'!$A$6:$AE$121,13,FALSE),"")='Machinery Input Tables'!$M$128),1,VLOOKUP(B52,'Machinery Input Tables'!$A$6:$AE$121,28,FALSE))*VLOOKUP(C52,'Machinery Input Tables'!$AG$6:$AZ$32,19,FALSE))*D52,"-")</f>
        <v>0.75624999999999987</v>
      </c>
      <c r="F52" s="195">
        <f>IFERROR(IF(AND(ISBLANK(B52)*ISBLANK(C52)),"",IF(ISBLANK(B52),1,IF(VLOOKUP(B52,'Machinery Input Tables'!$A$6:$AE$121,13,FALSE)='Machinery Input Tables'!$M$128,VLOOKUP(B52,'Machinery Input Tables'!$A$6:$AE$121,17,FALSE),VLOOKUP(B52,'Machinery Input Tables'!$A$6:$AE$121,28,FALSE))))*D52,"-")</f>
        <v>0.13221153846153844</v>
      </c>
      <c r="G52" s="196">
        <f>IFERROR(IF(ISBLANK(C52),"",E52*'Machinery Input Tables'!$BO$10*'Machinery Input Tables'!$BO$11+E52*'Machinery Input Tables'!$BO$10+F52*'Machinery Input Tables'!$BO$6+(VLOOKUP(C52,'Machinery Input Tables'!$AG$6:$AZ$32,18,FALSE)*IF(IFERROR(VLOOKUP(B52,'Machinery Input Tables'!$A$6:$AE$121,13,FALSE)='Machinery Input Tables'!$M$128,1),1,VLOOKUP(B52,'Machinery Input Tables'!$A$6:$AE$121,28,FALSE))+IFERROR(VLOOKUP(B52,'Machinery Input Tables'!$A$6:$AE$121,27,FALSE),0))*D52),"-")</f>
        <v>9.3138798076923059</v>
      </c>
      <c r="H52" s="196">
        <f>IFERROR((IFERROR(VLOOKUP(B52,'Machinery Input Tables'!$A$6:$AE$121,24,FALSE),0)+VLOOKUP(C52,'Machinery Input Tables'!$AG$6:$AZ$32,20,FALSE))*IF(IFERROR(VLOOKUP(B52,'Machinery Input Tables'!$A$6:$AE$121,13,FALSE)='Machinery Input Tables'!$M$128,1),1,VLOOKUP(B52,'Machinery Input Tables'!$A$6:$AE$121,28,FALSE))*D52,"-")</f>
        <v>10.601783156411408</v>
      </c>
      <c r="I52" s="196">
        <f>IFERROR(IF(ISBLANK(AND(B52,C52)),"",SUM(G52:H52)),"-")</f>
        <v>19.915662964103714</v>
      </c>
    </row>
    <row r="53" spans="2:9">
      <c r="B53" s="132" t="s">
        <v>598</v>
      </c>
      <c r="C53" s="132" t="s">
        <v>536</v>
      </c>
      <c r="D53" s="133">
        <v>1</v>
      </c>
      <c r="E53" s="195">
        <f>IFERROR(IF(ISBLANK(C53),"",IF(OR(ISBLANK(B53),IFERROR(VLOOKUP(B53,'Machinery Input Tables'!$A$6:$AE$121,13,FALSE),"")='Machinery Input Tables'!$M$128),1,VLOOKUP(B53,'Machinery Input Tables'!$A$6:$AE$121,28,FALSE))*VLOOKUP(C53,'Machinery Input Tables'!$AG$6:$AZ$32,19,FALSE))*D53,"-")</f>
        <v>0.13345588235294117</v>
      </c>
      <c r="F53" s="195">
        <f>IFERROR(IF(AND(ISBLANK(B53)*ISBLANK(C53)),"",IF(ISBLANK(B53),1,IF(VLOOKUP(B53,'Machinery Input Tables'!$A$6:$AE$121,13,FALSE)='Machinery Input Tables'!$M$128,VLOOKUP(B53,'Machinery Input Tables'!$A$6:$AE$121,17,FALSE),VLOOKUP(B53,'Machinery Input Tables'!$A$6:$AE$121,28,FALSE))))*D53,"-")</f>
        <v>4.0441176470588237E-2</v>
      </c>
      <c r="G53" s="196">
        <f>IFERROR(IF(ISBLANK(C53),"",E53*'Machinery Input Tables'!$BO$10*'Machinery Input Tables'!$BO$11+E53*'Machinery Input Tables'!$BO$10+F53*'Machinery Input Tables'!$BO$6+(VLOOKUP(C53,'Machinery Input Tables'!$AG$6:$AZ$32,18,FALSE)*IF(IFERROR(VLOOKUP(B53,'Machinery Input Tables'!$A$6:$AE$121,13,FALSE)='Machinery Input Tables'!$M$128,1),1,VLOOKUP(B53,'Machinery Input Tables'!$A$6:$AE$121,28,FALSE))+IFERROR(VLOOKUP(B53,'Machinery Input Tables'!$A$6:$AE$121,27,FALSE),0))*D53),"-")</f>
        <v>1.7088183156144658</v>
      </c>
      <c r="H53" s="196">
        <f>IFERROR((IFERROR(VLOOKUP(B53,'Machinery Input Tables'!$A$6:$AE$121,24,FALSE),0)+VLOOKUP(C53,'Machinery Input Tables'!$AG$6:$AZ$32,20,FALSE))*IF(IFERROR(VLOOKUP(B53,'Machinery Input Tables'!$A$6:$AE$121,13,FALSE)='Machinery Input Tables'!$M$128,1),1,VLOOKUP(B53,'Machinery Input Tables'!$A$6:$AE$121,28,FALSE))*D53,"-")</f>
        <v>1.813394927167687</v>
      </c>
      <c r="I53" s="196">
        <f t="shared" ref="I53:I57" si="2">IFERROR(IF(ISBLANK(AND(B53,C53)),"",SUM(G53:H53)),"-")</f>
        <v>3.5222132427821529</v>
      </c>
    </row>
    <row r="54" spans="2:9">
      <c r="B54" s="132" t="s">
        <v>599</v>
      </c>
      <c r="C54" s="132" t="s">
        <v>518</v>
      </c>
      <c r="D54" s="133">
        <v>1</v>
      </c>
      <c r="E54" s="195">
        <f>IFERROR(IF(ISBLANK(C54),"",IF(OR(ISBLANK(B54),IFERROR(VLOOKUP(B54,'Machinery Input Tables'!$A$6:$AE$121,13,FALSE),"")='Machinery Input Tables'!$M$128),1,VLOOKUP(B54,'Machinery Input Tables'!$A$6:$AE$121,28,FALSE))*VLOOKUP(C54,'Machinery Input Tables'!$AG$6:$AZ$32,19,FALSE))*D54,"-")</f>
        <v>0.4494285714285714</v>
      </c>
      <c r="F54" s="195">
        <f>IFERROR(IF(AND(ISBLANK(B54)*ISBLANK(C54)),"",IF(ISBLANK(B54),1,IF(VLOOKUP(B54,'Machinery Input Tables'!$A$6:$AE$121,13,FALSE)='Machinery Input Tables'!$M$128,VLOOKUP(B54,'Machinery Input Tables'!$A$6:$AE$121,17,FALSE),VLOOKUP(B54,'Machinery Input Tables'!$A$6:$AE$121,28,FALSE))))*D54,"-")</f>
        <v>7.857142857142857E-2</v>
      </c>
      <c r="G54" s="196">
        <f>IFERROR(IF(ISBLANK(C54),"",E54*'Machinery Input Tables'!$BO$10*'Machinery Input Tables'!$BO$11+E54*'Machinery Input Tables'!$BO$10+F54*'Machinery Input Tables'!$BO$6+(VLOOKUP(C54,'Machinery Input Tables'!$AG$6:$AZ$32,18,FALSE)*IF(IFERROR(VLOOKUP(B54,'Machinery Input Tables'!$A$6:$AE$121,13,FALSE)='Machinery Input Tables'!$M$128,1),1,VLOOKUP(B54,'Machinery Input Tables'!$A$6:$AE$121,28,FALSE))+IFERROR(VLOOKUP(B54,'Machinery Input Tables'!$A$6:$AE$121,27,FALSE),0))*D54),"-")</f>
        <v>8.2056748151169909</v>
      </c>
      <c r="H54" s="196">
        <f>IFERROR((IFERROR(VLOOKUP(B54,'Machinery Input Tables'!$A$6:$AE$121,24,FALSE),0)+VLOOKUP(C54,'Machinery Input Tables'!$AG$6:$AZ$32,20,FALSE))*IF(IFERROR(VLOOKUP(B54,'Machinery Input Tables'!$A$6:$AE$121,13,FALSE)='Machinery Input Tables'!$M$128,1),1,VLOOKUP(B54,'Machinery Input Tables'!$A$6:$AE$121,28,FALSE))*D54,"-")</f>
        <v>10.233363928062689</v>
      </c>
      <c r="I54" s="196">
        <f t="shared" si="2"/>
        <v>18.43903874317968</v>
      </c>
    </row>
    <row r="55" spans="2:9" s="2" customFormat="1">
      <c r="B55" s="132"/>
      <c r="C55" s="132" t="s">
        <v>575</v>
      </c>
      <c r="D55" s="133">
        <v>0.25</v>
      </c>
      <c r="E55" s="195">
        <f>IFERROR(IF(ISBLANK(C55),"",IF(OR(ISBLANK(B55),IFERROR(VLOOKUP(B55,'Machinery Input Tables'!$A$6:$AE$121,13,FALSE),"")='Machinery Input Tables'!$M$128),1,VLOOKUP(B55,'Machinery Input Tables'!$A$6:$AE$121,28,FALSE))*VLOOKUP(C55,'Machinery Input Tables'!$AG$6:$AZ$32,19,FALSE))*D55,"-")</f>
        <v>0.75</v>
      </c>
      <c r="F55" s="195">
        <f>IFERROR(IF(AND(ISBLANK(B55)*ISBLANK(C55)),"",IF(ISBLANK(B55),1,IF(VLOOKUP(B55,'Machinery Input Tables'!$A$6:$AE$121,13,FALSE)='Machinery Input Tables'!$M$128,VLOOKUP(B55,'Machinery Input Tables'!$A$6:$AE$121,17,FALSE),VLOOKUP(B55,'Machinery Input Tables'!$A$6:$AE$121,28,FALSE))))*D55,"-")</f>
        <v>0.25</v>
      </c>
      <c r="G55" s="196">
        <f>IFERROR(IF(ISBLANK(C55),"",E55*'Machinery Input Tables'!$BO$10*'Machinery Input Tables'!$BO$11+E55*'Machinery Input Tables'!$BO$10+F55*'Machinery Input Tables'!$BO$6+(VLOOKUP(C55,'Machinery Input Tables'!$AG$6:$AZ$32,18,FALSE)*IF(IFERROR(VLOOKUP(B55,'Machinery Input Tables'!$A$6:$AE$121,13,FALSE)='Machinery Input Tables'!$M$128,1),1,VLOOKUP(B55,'Machinery Input Tables'!$A$6:$AE$121,28,FALSE))+IFERROR(VLOOKUP(B55,'Machinery Input Tables'!$A$6:$AE$121,27,FALSE),0))*D55),"-")</f>
        <v>12.1425</v>
      </c>
      <c r="H55" s="196">
        <f>IFERROR((IFERROR(VLOOKUP(B55,'Machinery Input Tables'!$A$6:$AE$121,24,FALSE),0)+VLOOKUP(C55,'Machinery Input Tables'!$AG$6:$AZ$32,20,FALSE))*IF(IFERROR(VLOOKUP(B55,'Machinery Input Tables'!$A$6:$AE$121,13,FALSE)='Machinery Input Tables'!$M$128,1),1,VLOOKUP(B55,'Machinery Input Tables'!$A$6:$AE$121,28,FALSE))*D55,"-")</f>
        <v>5.0689472325704905</v>
      </c>
      <c r="I55" s="196">
        <f t="shared" si="2"/>
        <v>17.211447232570492</v>
      </c>
    </row>
    <row r="56" spans="2:9">
      <c r="B56" s="132"/>
      <c r="C56" s="132"/>
      <c r="D56" s="133"/>
      <c r="E56" s="195" t="str">
        <f>IFERROR(IF(ISBLANK(C56),"",IF(OR(ISBLANK(B56),IFERROR(VLOOKUP(B56,'Machinery Input Tables'!$A$6:$AE$121,13,FALSE),"")='Machinery Input Tables'!$M$128),1,VLOOKUP(B56,'Machinery Input Tables'!$A$6:$AE$121,28,FALSE))*VLOOKUP(C56,'Machinery Input Tables'!$AG$6:$AZ$32,19,FALSE))*D56,"-")</f>
        <v>-</v>
      </c>
      <c r="F56" s="195" t="str">
        <f>IFERROR(IF(AND(ISBLANK(B56)*ISBLANK(C56)),"",IF(ISBLANK(B56),1,IF(VLOOKUP(B56,'Machinery Input Tables'!$A$6:$AE$121,13,FALSE)='Machinery Input Tables'!$M$128,VLOOKUP(B56,'Machinery Input Tables'!$A$6:$AE$121,17,FALSE),VLOOKUP(B56,'Machinery Input Tables'!$A$6:$AE$121,28,FALSE))))*D56,"-")</f>
        <v>-</v>
      </c>
      <c r="G56" s="196" t="str">
        <f>IFERROR(IF(ISBLANK(C56),"",E56*'Machinery Input Tables'!$BO$10*'Machinery Input Tables'!$BO$11+E56*'Machinery Input Tables'!$BO$10+F56*'Machinery Input Tables'!$BO$6+(VLOOKUP(C56,'Machinery Input Tables'!$AG$6:$AZ$32,18,FALSE)*IF(IFERROR(VLOOKUP(B56,'Machinery Input Tables'!$A$6:$AE$121,13,FALSE)='Machinery Input Tables'!$M$128,1),1,VLOOKUP(B56,'Machinery Input Tables'!$A$6:$AE$121,28,FALSE))+IFERROR(VLOOKUP(B56,'Machinery Input Tables'!$A$6:$AE$121,27,FALSE),0))*D56),"-")</f>
        <v/>
      </c>
      <c r="H56" s="196" t="str">
        <f>IFERROR((IFERROR(VLOOKUP(B56,'Machinery Input Tables'!$A$6:$AE$121,24,FALSE),0)+VLOOKUP(C56,'Machinery Input Tables'!$AG$6:$AZ$32,20,FALSE))*IF(IFERROR(VLOOKUP(B56,'Machinery Input Tables'!$A$6:$AE$121,13,FALSE)='Machinery Input Tables'!$M$128,1),1,VLOOKUP(B56,'Machinery Input Tables'!$A$6:$AE$121,28,FALSE))*D56,"-")</f>
        <v>-</v>
      </c>
      <c r="I56" s="196">
        <f t="shared" si="2"/>
        <v>0</v>
      </c>
    </row>
    <row r="57" spans="2:9">
      <c r="B57" s="134"/>
      <c r="C57" s="134"/>
      <c r="D57" s="135"/>
      <c r="E57" s="197" t="str">
        <f>IFERROR(IF(ISBLANK(C57),"",IF(OR(ISBLANK(B57),IFERROR(VLOOKUP(B57,'Machinery Input Tables'!$A$6:$AE$121,13,FALSE),"")='Machinery Input Tables'!$M$128),1,VLOOKUP(B57,'Machinery Input Tables'!$A$6:$AE$121,28,FALSE))*VLOOKUP(C57,'Machinery Input Tables'!$AG$6:$AZ$32,19,FALSE))*D57,"-")</f>
        <v>-</v>
      </c>
      <c r="F57" s="197" t="str">
        <f>IFERROR(IF(AND(ISBLANK(B57)*ISBLANK(C57)),"",IF(ISBLANK(B57),1,IF(VLOOKUP(B57,'Machinery Input Tables'!$A$6:$AE$121,13,FALSE)='Machinery Input Tables'!$M$128,VLOOKUP(B57,'Machinery Input Tables'!$A$6:$AE$121,17,FALSE),VLOOKUP(B57,'Machinery Input Tables'!$A$6:$AE$121,28,FALSE))))*D57,"-")</f>
        <v>-</v>
      </c>
      <c r="G57" s="198" t="str">
        <f>IFERROR(IF(ISBLANK(C57),"",E57*'Machinery Input Tables'!$BO$10*'Machinery Input Tables'!$BO$11+E57*'Machinery Input Tables'!$BO$10+F57*'Machinery Input Tables'!$BO$6+(VLOOKUP(C57,'Machinery Input Tables'!$AG$6:$AZ$32,18,FALSE)*IF(IFERROR(VLOOKUP(B57,'Machinery Input Tables'!$A$6:$AE$121,13,FALSE)='Machinery Input Tables'!$M$128,1),1,VLOOKUP(B57,'Machinery Input Tables'!$A$6:$AE$121,28,FALSE))+IFERROR(VLOOKUP(B57,'Machinery Input Tables'!$A$6:$AE$121,27,FALSE),0))*D57),"-")</f>
        <v/>
      </c>
      <c r="H57" s="198" t="str">
        <f>IFERROR((IFERROR(VLOOKUP(B57,'Machinery Input Tables'!$A$6:$AE$121,24,FALSE),0)+VLOOKUP(C57,'Machinery Input Tables'!$AG$6:$AZ$32,20,FALSE))*IF(IFERROR(VLOOKUP(B57,'Machinery Input Tables'!$A$6:$AE$121,13,FALSE)='Machinery Input Tables'!$M$128,1),1,VLOOKUP(B57,'Machinery Input Tables'!$A$6:$AE$121,28,FALSE))*D57,"-")</f>
        <v>-</v>
      </c>
      <c r="I57" s="198">
        <f t="shared" si="2"/>
        <v>0</v>
      </c>
    </row>
    <row r="58" spans="2:9">
      <c r="B58" s="125"/>
      <c r="C58" s="199" t="s">
        <v>354</v>
      </c>
      <c r="D58" s="200"/>
      <c r="E58" s="201">
        <f>SUM(E52:E57)</f>
        <v>2.0891344537815124</v>
      </c>
      <c r="F58" s="201">
        <f>SUM(F52:F57)</f>
        <v>0.50122414350355526</v>
      </c>
      <c r="G58" s="202">
        <f>SUM(G52:G57)</f>
        <v>31.370872938423759</v>
      </c>
      <c r="H58" s="202">
        <f>SUM(H52:H57)</f>
        <v>27.717489244212274</v>
      </c>
      <c r="I58" s="202">
        <f>SUM(I52:I57)</f>
        <v>59.08836218263604</v>
      </c>
    </row>
    <row r="59" spans="2:9">
      <c r="B59" s="300" t="s">
        <v>820</v>
      </c>
      <c r="C59" s="199"/>
      <c r="D59" s="200"/>
      <c r="E59" s="201"/>
      <c r="F59" s="201"/>
      <c r="G59" s="202"/>
      <c r="H59" s="202"/>
      <c r="I59" s="202"/>
    </row>
    <row r="60" spans="2:9">
      <c r="B60" s="261" t="s">
        <v>818</v>
      </c>
      <c r="C60" s="180"/>
      <c r="D60" s="180"/>
      <c r="E60" s="180"/>
      <c r="F60" s="180"/>
      <c r="G60" s="180"/>
      <c r="H60" s="180"/>
    </row>
    <row r="61" spans="2:9">
      <c r="B61" s="5" t="s">
        <v>637</v>
      </c>
      <c r="C61" s="180"/>
      <c r="D61" s="180"/>
      <c r="E61" s="180"/>
      <c r="F61" s="180"/>
      <c r="G61" s="180"/>
      <c r="H61" s="180"/>
    </row>
    <row r="62" spans="2:9" hidden="1">
      <c r="B62" s="5"/>
      <c r="C62" s="5"/>
      <c r="D62" s="5"/>
      <c r="E62" s="5"/>
      <c r="F62" s="5"/>
      <c r="G62" s="5"/>
      <c r="H62" s="5"/>
    </row>
    <row r="63" spans="2:9" hidden="1">
      <c r="B63" s="5"/>
      <c r="C63" s="203"/>
      <c r="D63" s="5"/>
      <c r="E63" s="5"/>
      <c r="F63" s="5"/>
      <c r="G63" s="5"/>
      <c r="H63" s="5"/>
    </row>
    <row r="760" spans="2:3" hidden="1">
      <c r="B760" s="1" t="s">
        <v>22</v>
      </c>
    </row>
    <row r="761" spans="2:3" hidden="1">
      <c r="B761" s="1" t="s">
        <v>23</v>
      </c>
      <c r="C761" s="1">
        <v>6</v>
      </c>
    </row>
    <row r="762" spans="2:3" hidden="1">
      <c r="B762" s="1" t="s">
        <v>24</v>
      </c>
      <c r="C762" s="1">
        <v>1</v>
      </c>
    </row>
    <row r="763" spans="2:3" hidden="1">
      <c r="B763" s="1" t="s">
        <v>25</v>
      </c>
      <c r="C763" s="1">
        <v>1</v>
      </c>
    </row>
    <row r="764" spans="2:3" hidden="1">
      <c r="B764" s="1" t="s">
        <v>26</v>
      </c>
      <c r="C764" s="1">
        <v>2</v>
      </c>
    </row>
    <row r="765" spans="2:3" hidden="1">
      <c r="B765" s="1" t="s">
        <v>27</v>
      </c>
      <c r="C765" s="1">
        <v>1</v>
      </c>
    </row>
    <row r="766" spans="2:3" hidden="1">
      <c r="B766" s="1" t="s">
        <v>28</v>
      </c>
      <c r="C766" s="1">
        <v>0</v>
      </c>
    </row>
    <row r="767" spans="2:3" hidden="1">
      <c r="B767" s="1" t="s">
        <v>29</v>
      </c>
      <c r="C767" s="1">
        <v>0</v>
      </c>
    </row>
    <row r="768" spans="2:3" hidden="1">
      <c r="B768" s="1" t="s">
        <v>30</v>
      </c>
      <c r="C768" s="1">
        <v>0</v>
      </c>
    </row>
    <row r="769" spans="2:3" hidden="1">
      <c r="B769" s="1" t="s">
        <v>31</v>
      </c>
      <c r="C769" s="1">
        <v>0</v>
      </c>
    </row>
    <row r="770" spans="2:3" hidden="1">
      <c r="B770" s="1" t="s">
        <v>32</v>
      </c>
      <c r="C770" s="1">
        <v>0</v>
      </c>
    </row>
    <row r="771" spans="2:3" hidden="1">
      <c r="B771" s="1" t="s">
        <v>33</v>
      </c>
      <c r="C771" s="1">
        <v>0</v>
      </c>
    </row>
    <row r="772" spans="2:3" hidden="1">
      <c r="B772" s="1" t="s">
        <v>34</v>
      </c>
      <c r="C772" s="1" t="b">
        <v>1</v>
      </c>
    </row>
    <row r="773" spans="2:3" hidden="1">
      <c r="B773" s="1" t="s">
        <v>35</v>
      </c>
      <c r="C773" s="1">
        <v>0</v>
      </c>
    </row>
    <row r="774" spans="2:3" hidden="1">
      <c r="B774" s="1" t="s">
        <v>36</v>
      </c>
      <c r="C774" s="1" t="b">
        <v>1</v>
      </c>
    </row>
    <row r="775" spans="2:3" hidden="1">
      <c r="B775" s="1" t="s">
        <v>37</v>
      </c>
      <c r="C775" s="1">
        <v>0</v>
      </c>
    </row>
    <row r="776" spans="2:3" hidden="1">
      <c r="B776" s="1" t="s">
        <v>38</v>
      </c>
      <c r="C776" s="1">
        <v>0</v>
      </c>
    </row>
    <row r="777" spans="2:3" hidden="1">
      <c r="B777" s="1" t="s">
        <v>39</v>
      </c>
      <c r="C777" s="1">
        <v>0</v>
      </c>
    </row>
    <row r="778" spans="2:3" hidden="1">
      <c r="B778" s="1" t="s">
        <v>40</v>
      </c>
      <c r="C778" s="1">
        <v>0</v>
      </c>
    </row>
    <row r="779" spans="2:3" hidden="1">
      <c r="B779" s="1" t="s">
        <v>41</v>
      </c>
      <c r="C779" s="1">
        <v>0</v>
      </c>
    </row>
    <row r="780" spans="2:3" hidden="1">
      <c r="B780" s="1" t="s">
        <v>42</v>
      </c>
      <c r="C780" s="1">
        <v>0</v>
      </c>
    </row>
    <row r="781" spans="2:3" hidden="1">
      <c r="B781" s="1" t="s">
        <v>43</v>
      </c>
      <c r="C781" s="1">
        <v>0</v>
      </c>
    </row>
    <row r="782" spans="2:3" hidden="1">
      <c r="B782" s="1" t="s">
        <v>44</v>
      </c>
      <c r="C782" s="1" t="s">
        <v>45</v>
      </c>
    </row>
    <row r="783" spans="2:3" hidden="1">
      <c r="B783" s="1" t="s">
        <v>46</v>
      </c>
      <c r="C783" s="1">
        <v>100</v>
      </c>
    </row>
    <row r="784" spans="2:3" hidden="1">
      <c r="B784" s="1" t="s">
        <v>47</v>
      </c>
      <c r="C784" s="1">
        <v>55</v>
      </c>
    </row>
    <row r="785" spans="2:3" hidden="1">
      <c r="B785" s="1" t="s">
        <v>48</v>
      </c>
      <c r="C785" s="1">
        <v>5.3</v>
      </c>
    </row>
    <row r="786" spans="2:3" hidden="1">
      <c r="B786" s="1" t="s">
        <v>49</v>
      </c>
      <c r="C786" s="1">
        <v>0</v>
      </c>
    </row>
    <row r="787" spans="2:3" hidden="1">
      <c r="B787" s="1" t="s">
        <v>50</v>
      </c>
      <c r="C787" s="1">
        <v>0</v>
      </c>
    </row>
    <row r="788" spans="2:3" hidden="1">
      <c r="B788" s="1" t="s">
        <v>51</v>
      </c>
      <c r="C788" s="1">
        <v>0</v>
      </c>
    </row>
    <row r="789" spans="2:3" hidden="1">
      <c r="B789" s="1" t="s">
        <v>52</v>
      </c>
      <c r="C789" s="1">
        <v>0</v>
      </c>
    </row>
    <row r="790" spans="2:3" hidden="1">
      <c r="B790" s="1" t="s">
        <v>53</v>
      </c>
      <c r="C790" s="1">
        <v>0</v>
      </c>
    </row>
    <row r="791" spans="2:3" hidden="1">
      <c r="B791" s="1" t="s">
        <v>54</v>
      </c>
      <c r="C791" s="1">
        <v>0</v>
      </c>
    </row>
    <row r="792" spans="2:3" hidden="1">
      <c r="B792" s="1" t="s">
        <v>55</v>
      </c>
      <c r="C792" s="1">
        <v>0</v>
      </c>
    </row>
    <row r="793" spans="2:3" hidden="1">
      <c r="B793" s="1" t="s">
        <v>56</v>
      </c>
      <c r="C793" s="1">
        <v>18</v>
      </c>
    </row>
    <row r="794" spans="2:3" hidden="1">
      <c r="B794" s="1" t="s">
        <v>57</v>
      </c>
      <c r="C794" s="1">
        <v>0</v>
      </c>
    </row>
    <row r="795" spans="2:3" hidden="1">
      <c r="B795" s="1" t="s">
        <v>58</v>
      </c>
      <c r="C795" s="1">
        <v>0</v>
      </c>
    </row>
    <row r="796" spans="2:3" hidden="1">
      <c r="B796" s="1" t="s">
        <v>59</v>
      </c>
      <c r="C796" s="1">
        <v>0</v>
      </c>
    </row>
    <row r="797" spans="2:3" hidden="1">
      <c r="B797" s="1" t="s">
        <v>60</v>
      </c>
      <c r="C797" s="1">
        <v>0</v>
      </c>
    </row>
    <row r="798" spans="2:3" hidden="1">
      <c r="B798" s="1" t="s">
        <v>61</v>
      </c>
      <c r="C798" s="1">
        <v>0</v>
      </c>
    </row>
    <row r="799" spans="2:3" hidden="1">
      <c r="B799" s="1" t="s">
        <v>62</v>
      </c>
      <c r="C799" s="1">
        <v>100</v>
      </c>
    </row>
    <row r="800" spans="2:3" hidden="1">
      <c r="B800" s="1" t="s">
        <v>63</v>
      </c>
      <c r="C800" s="1">
        <v>0</v>
      </c>
    </row>
    <row r="801" spans="2:3" hidden="1">
      <c r="B801" s="1" t="s">
        <v>64</v>
      </c>
      <c r="C801" s="1">
        <v>0</v>
      </c>
    </row>
    <row r="802" spans="2:3" hidden="1">
      <c r="B802" s="1" t="s">
        <v>65</v>
      </c>
      <c r="C802" s="1">
        <v>0</v>
      </c>
    </row>
    <row r="803" spans="2:3" hidden="1">
      <c r="B803" s="1" t="s">
        <v>66</v>
      </c>
      <c r="C803" s="1">
        <v>75</v>
      </c>
    </row>
    <row r="804" spans="2:3" hidden="1">
      <c r="B804" s="1" t="s">
        <v>67</v>
      </c>
      <c r="C804" s="1">
        <v>0</v>
      </c>
    </row>
    <row r="805" spans="2:3" hidden="1">
      <c r="B805" s="1" t="s">
        <v>68</v>
      </c>
      <c r="C805" s="1">
        <v>35</v>
      </c>
    </row>
    <row r="806" spans="2:3" hidden="1">
      <c r="B806" s="1" t="s">
        <v>69</v>
      </c>
      <c r="C806" s="1">
        <v>20</v>
      </c>
    </row>
    <row r="807" spans="2:3" hidden="1">
      <c r="B807" s="1" t="s">
        <v>70</v>
      </c>
      <c r="C807" s="1">
        <v>0.5</v>
      </c>
    </row>
    <row r="808" spans="2:3" hidden="1">
      <c r="B808" s="1" t="s">
        <v>71</v>
      </c>
      <c r="C808" s="1">
        <v>10</v>
      </c>
    </row>
    <row r="809" spans="2:3" hidden="1">
      <c r="B809" s="1" t="s">
        <v>72</v>
      </c>
      <c r="C809" s="1">
        <v>0</v>
      </c>
    </row>
    <row r="810" spans="2:3" hidden="1">
      <c r="B810" s="1" t="s">
        <v>73</v>
      </c>
      <c r="C810" s="1">
        <v>0</v>
      </c>
    </row>
    <row r="811" spans="2:3" hidden="1">
      <c r="B811" s="1" t="s">
        <v>74</v>
      </c>
      <c r="C811" s="1">
        <v>0.53</v>
      </c>
    </row>
    <row r="812" spans="2:3" hidden="1">
      <c r="B812" s="1" t="s">
        <v>75</v>
      </c>
      <c r="C812" s="1">
        <v>0</v>
      </c>
    </row>
    <row r="813" spans="2:3" hidden="1">
      <c r="B813" s="1" t="s">
        <v>76</v>
      </c>
      <c r="C813" s="1">
        <v>0.49</v>
      </c>
    </row>
    <row r="814" spans="2:3" hidden="1">
      <c r="B814" s="1" t="s">
        <v>77</v>
      </c>
      <c r="C814" s="1">
        <v>0.4</v>
      </c>
    </row>
    <row r="815" spans="2:3" hidden="1">
      <c r="B815" s="1" t="s">
        <v>78</v>
      </c>
      <c r="C815" s="1">
        <v>15</v>
      </c>
    </row>
    <row r="816" spans="2:3" hidden="1">
      <c r="B816" s="1" t="s">
        <v>79</v>
      </c>
      <c r="C816" s="1">
        <v>0.55000000000000004</v>
      </c>
    </row>
    <row r="817" spans="2:3" hidden="1">
      <c r="B817" s="1" t="s">
        <v>80</v>
      </c>
      <c r="C817" s="1">
        <v>0</v>
      </c>
    </row>
    <row r="818" spans="2:3" hidden="1">
      <c r="B818" s="1" t="s">
        <v>81</v>
      </c>
      <c r="C818" s="1">
        <v>0</v>
      </c>
    </row>
    <row r="819" spans="2:3" hidden="1">
      <c r="B819" s="1" t="s">
        <v>82</v>
      </c>
      <c r="C819" s="1">
        <v>0</v>
      </c>
    </row>
    <row r="820" spans="2:3" hidden="1">
      <c r="B820" s="1" t="s">
        <v>83</v>
      </c>
      <c r="C820" s="1">
        <v>0</v>
      </c>
    </row>
    <row r="821" spans="2:3" hidden="1">
      <c r="B821" s="1" t="s">
        <v>84</v>
      </c>
      <c r="C821" s="1">
        <v>1</v>
      </c>
    </row>
    <row r="822" spans="2:3" hidden="1">
      <c r="B822" s="1" t="s">
        <v>85</v>
      </c>
      <c r="C822" s="1">
        <v>0</v>
      </c>
    </row>
    <row r="823" spans="2:3" hidden="1">
      <c r="B823" s="1" t="s">
        <v>86</v>
      </c>
      <c r="C823" s="1">
        <v>0</v>
      </c>
    </row>
    <row r="824" spans="2:3" hidden="1">
      <c r="B824" s="1" t="s">
        <v>87</v>
      </c>
      <c r="C824" s="1">
        <v>0</v>
      </c>
    </row>
    <row r="825" spans="2:3" hidden="1">
      <c r="B825" s="1" t="s">
        <v>88</v>
      </c>
      <c r="C825" s="1">
        <v>0</v>
      </c>
    </row>
    <row r="826" spans="2:3" hidden="1">
      <c r="B826" s="1" t="s">
        <v>89</v>
      </c>
      <c r="C826" s="1">
        <v>0</v>
      </c>
    </row>
    <row r="827" spans="2:3" hidden="1">
      <c r="B827" s="1" t="s">
        <v>90</v>
      </c>
      <c r="C827" s="1">
        <v>0</v>
      </c>
    </row>
    <row r="828" spans="2:3" hidden="1">
      <c r="B828" s="1" t="s">
        <v>91</v>
      </c>
      <c r="C828" s="1">
        <v>0</v>
      </c>
    </row>
    <row r="829" spans="2:3" hidden="1">
      <c r="B829" s="1" t="s">
        <v>92</v>
      </c>
      <c r="C829" s="1">
        <v>19.38</v>
      </c>
    </row>
    <row r="830" spans="2:3" hidden="1">
      <c r="B830" s="1" t="s">
        <v>93</v>
      </c>
      <c r="C830" s="1">
        <v>0</v>
      </c>
    </row>
    <row r="831" spans="2:3" hidden="1">
      <c r="B831" s="1" t="s">
        <v>94</v>
      </c>
      <c r="C831" s="1">
        <v>0</v>
      </c>
    </row>
    <row r="832" spans="2:3" hidden="1">
      <c r="B832" s="1" t="s">
        <v>95</v>
      </c>
      <c r="C832" s="1">
        <v>0</v>
      </c>
    </row>
    <row r="833" spans="2:3" hidden="1">
      <c r="B833" s="1" t="s">
        <v>96</v>
      </c>
      <c r="C833" s="1">
        <v>0</v>
      </c>
    </row>
    <row r="834" spans="2:3" hidden="1">
      <c r="B834" s="1" t="s">
        <v>97</v>
      </c>
      <c r="C834" s="1">
        <v>0</v>
      </c>
    </row>
    <row r="835" spans="2:3" hidden="1">
      <c r="B835" s="1" t="s">
        <v>98</v>
      </c>
      <c r="C835" s="1">
        <v>0</v>
      </c>
    </row>
    <row r="836" spans="2:3" hidden="1">
      <c r="B836" s="1" t="s">
        <v>99</v>
      </c>
      <c r="C836" s="1">
        <v>0</v>
      </c>
    </row>
    <row r="837" spans="2:3" hidden="1">
      <c r="B837" s="1" t="s">
        <v>100</v>
      </c>
      <c r="C837" s="1">
        <v>0</v>
      </c>
    </row>
    <row r="838" spans="2:3" hidden="1">
      <c r="B838" s="1" t="s">
        <v>101</v>
      </c>
      <c r="C838" s="1">
        <v>0</v>
      </c>
    </row>
    <row r="839" spans="2:3" hidden="1">
      <c r="B839" s="1" t="s">
        <v>102</v>
      </c>
      <c r="C839" s="1">
        <v>0</v>
      </c>
    </row>
    <row r="840" spans="2:3" hidden="1">
      <c r="B840" s="1" t="s">
        <v>103</v>
      </c>
      <c r="C840" s="1">
        <v>0</v>
      </c>
    </row>
    <row r="841" spans="2:3" hidden="1">
      <c r="B841" s="1" t="s">
        <v>104</v>
      </c>
      <c r="C841" s="1">
        <v>0</v>
      </c>
    </row>
    <row r="842" spans="2:3" hidden="1">
      <c r="B842" s="1" t="s">
        <v>105</v>
      </c>
      <c r="C842" s="1">
        <v>0</v>
      </c>
    </row>
    <row r="843" spans="2:3" hidden="1">
      <c r="B843" s="1" t="s">
        <v>106</v>
      </c>
      <c r="C843" s="1">
        <v>0</v>
      </c>
    </row>
    <row r="844" spans="2:3" hidden="1">
      <c r="B844" s="1" t="s">
        <v>107</v>
      </c>
      <c r="C844" s="1">
        <v>0.5</v>
      </c>
    </row>
    <row r="845" spans="2:3" hidden="1">
      <c r="B845" s="1" t="s">
        <v>108</v>
      </c>
      <c r="C845" s="1">
        <v>13.5</v>
      </c>
    </row>
    <row r="846" spans="2:3" hidden="1">
      <c r="B846" s="1" t="s">
        <v>109</v>
      </c>
      <c r="C846" s="1">
        <v>18</v>
      </c>
    </row>
    <row r="847" spans="2:3" hidden="1">
      <c r="B847" s="1" t="s">
        <v>110</v>
      </c>
      <c r="C847" s="1">
        <v>0</v>
      </c>
    </row>
    <row r="848" spans="2:3" hidden="1">
      <c r="B848" s="1" t="s">
        <v>111</v>
      </c>
      <c r="C848" s="1">
        <v>0</v>
      </c>
    </row>
    <row r="849" spans="2:3" hidden="1">
      <c r="B849" s="1" t="s">
        <v>112</v>
      </c>
      <c r="C849" s="1">
        <v>0</v>
      </c>
    </row>
    <row r="850" spans="2:3" hidden="1">
      <c r="B850" s="1" t="s">
        <v>113</v>
      </c>
      <c r="C850" s="1">
        <v>3500</v>
      </c>
    </row>
    <row r="851" spans="2:3" hidden="1">
      <c r="B851" s="1" t="s">
        <v>114</v>
      </c>
      <c r="C851" s="1">
        <v>4</v>
      </c>
    </row>
    <row r="852" spans="2:3" hidden="1">
      <c r="B852" s="1" t="s">
        <v>115</v>
      </c>
      <c r="C852" s="1">
        <v>0</v>
      </c>
    </row>
    <row r="853" spans="2:3" hidden="1">
      <c r="B853" s="1" t="s">
        <v>116</v>
      </c>
      <c r="C853" s="1">
        <v>0</v>
      </c>
    </row>
    <row r="854" spans="2:3" hidden="1">
      <c r="B854" s="1" t="s">
        <v>117</v>
      </c>
      <c r="C854" s="1">
        <v>0</v>
      </c>
    </row>
    <row r="855" spans="2:3" hidden="1">
      <c r="B855" s="1" t="s">
        <v>118</v>
      </c>
      <c r="C855" s="1">
        <v>6</v>
      </c>
    </row>
    <row r="856" spans="2:3" hidden="1">
      <c r="B856" s="1" t="s">
        <v>119</v>
      </c>
      <c r="C856" s="1">
        <v>3.65</v>
      </c>
    </row>
    <row r="857" spans="2:3" hidden="1">
      <c r="B857" s="1" t="s">
        <v>120</v>
      </c>
      <c r="C857" s="1">
        <v>3.38</v>
      </c>
    </row>
    <row r="858" spans="2:3" hidden="1">
      <c r="B858" s="1" t="s">
        <v>121</v>
      </c>
      <c r="C858" s="1">
        <v>1</v>
      </c>
    </row>
    <row r="859" spans="2:3" hidden="1">
      <c r="B859" s="1" t="s">
        <v>122</v>
      </c>
      <c r="C859" s="1">
        <v>0</v>
      </c>
    </row>
    <row r="860" spans="2:3" hidden="1">
      <c r="B860" s="1" t="s">
        <v>123</v>
      </c>
      <c r="C860" s="1">
        <v>13</v>
      </c>
    </row>
    <row r="861" spans="2:3" hidden="1">
      <c r="B861" s="1" t="s">
        <v>124</v>
      </c>
      <c r="C861" s="1">
        <v>0</v>
      </c>
    </row>
    <row r="862" spans="2:3" hidden="1">
      <c r="B862" s="1" t="s">
        <v>125</v>
      </c>
      <c r="C862" s="1">
        <v>0</v>
      </c>
    </row>
    <row r="863" spans="2:3" hidden="1">
      <c r="B863" s="1" t="s">
        <v>126</v>
      </c>
      <c r="C863" s="1">
        <v>0</v>
      </c>
    </row>
    <row r="864" spans="2:3" hidden="1">
      <c r="B864" s="1" t="s">
        <v>127</v>
      </c>
      <c r="C864" s="1">
        <v>0</v>
      </c>
    </row>
    <row r="865" spans="2:3" hidden="1">
      <c r="B865" s="1" t="s">
        <v>128</v>
      </c>
      <c r="C865" s="1">
        <v>0</v>
      </c>
    </row>
    <row r="866" spans="2:3" hidden="1">
      <c r="B866" s="1" t="s">
        <v>129</v>
      </c>
      <c r="C866" s="1">
        <v>0</v>
      </c>
    </row>
    <row r="867" spans="2:3" hidden="1">
      <c r="B867" s="1" t="s">
        <v>130</v>
      </c>
      <c r="C867" s="1">
        <v>5</v>
      </c>
    </row>
    <row r="868" spans="2:3" hidden="1">
      <c r="B868" s="1" t="s">
        <v>131</v>
      </c>
      <c r="C868" s="1">
        <v>0</v>
      </c>
    </row>
    <row r="869" spans="2:3" hidden="1">
      <c r="B869" s="1" t="s">
        <v>132</v>
      </c>
      <c r="C869" s="1">
        <v>0</v>
      </c>
    </row>
    <row r="870" spans="2:3" hidden="1">
      <c r="B870" s="1" t="s">
        <v>133</v>
      </c>
      <c r="C870" s="1">
        <v>0</v>
      </c>
    </row>
    <row r="871" spans="2:3" hidden="1">
      <c r="B871" s="1" t="s">
        <v>134</v>
      </c>
      <c r="C871" s="1">
        <v>6800</v>
      </c>
    </row>
    <row r="872" spans="2:3" hidden="1">
      <c r="B872" s="1" t="s">
        <v>135</v>
      </c>
      <c r="C872" s="1">
        <v>0</v>
      </c>
    </row>
    <row r="873" spans="2:3" hidden="1">
      <c r="B873" s="1" t="s">
        <v>136</v>
      </c>
      <c r="C873" s="1">
        <v>0</v>
      </c>
    </row>
    <row r="874" spans="2:3" hidden="1">
      <c r="B874" s="1" t="s">
        <v>137</v>
      </c>
      <c r="C874" s="1">
        <v>8500</v>
      </c>
    </row>
    <row r="875" spans="2:3" hidden="1">
      <c r="B875" s="1" t="s">
        <v>138</v>
      </c>
      <c r="C875" s="1">
        <v>5</v>
      </c>
    </row>
    <row r="876" spans="2:3" hidden="1">
      <c r="B876" s="1" t="s">
        <v>139</v>
      </c>
      <c r="C876" s="1">
        <v>15000</v>
      </c>
    </row>
    <row r="877" spans="2:3" hidden="1">
      <c r="B877" s="1" t="s">
        <v>140</v>
      </c>
      <c r="C877" s="1">
        <v>5</v>
      </c>
    </row>
    <row r="878" spans="2:3" hidden="1">
      <c r="B878" s="1" t="s">
        <v>141</v>
      </c>
      <c r="C878" s="1">
        <v>0</v>
      </c>
    </row>
    <row r="879" spans="2:3" hidden="1">
      <c r="B879" s="1" t="s">
        <v>142</v>
      </c>
      <c r="C879" s="1">
        <v>0</v>
      </c>
    </row>
    <row r="880" spans="2:3" hidden="1">
      <c r="B880" s="1" t="s">
        <v>143</v>
      </c>
      <c r="C880" s="1">
        <v>0</v>
      </c>
    </row>
    <row r="881" spans="2:3" hidden="1">
      <c r="B881" s="1" t="s">
        <v>144</v>
      </c>
      <c r="C881" s="1">
        <v>0</v>
      </c>
    </row>
    <row r="882" spans="2:3" hidden="1">
      <c r="B882" s="1" t="s">
        <v>145</v>
      </c>
      <c r="C882" s="1">
        <v>0</v>
      </c>
    </row>
    <row r="883" spans="2:3" hidden="1">
      <c r="B883" s="1" t="s">
        <v>146</v>
      </c>
      <c r="C883" s="1">
        <v>0</v>
      </c>
    </row>
    <row r="884" spans="2:3" hidden="1">
      <c r="B884" s="1" t="s">
        <v>147</v>
      </c>
      <c r="C884" s="1">
        <v>0</v>
      </c>
    </row>
    <row r="885" spans="2:3" hidden="1">
      <c r="B885" s="1" t="s">
        <v>148</v>
      </c>
      <c r="C885" s="1">
        <v>0</v>
      </c>
    </row>
    <row r="886" spans="2:3" hidden="1">
      <c r="B886" s="1" t="s">
        <v>149</v>
      </c>
      <c r="C886" s="1">
        <v>0</v>
      </c>
    </row>
    <row r="887" spans="2:3" hidden="1">
      <c r="B887" s="1" t="s">
        <v>150</v>
      </c>
      <c r="C887" s="1">
        <v>0</v>
      </c>
    </row>
    <row r="888" spans="2:3" hidden="1">
      <c r="B888" s="1" t="s">
        <v>151</v>
      </c>
      <c r="C888" s="1">
        <v>0</v>
      </c>
    </row>
    <row r="889" spans="2:3" hidden="1">
      <c r="B889" s="1" t="s">
        <v>152</v>
      </c>
      <c r="C889" s="1">
        <v>6</v>
      </c>
    </row>
    <row r="890" spans="2:3" hidden="1">
      <c r="B890" s="1" t="s">
        <v>153</v>
      </c>
      <c r="C890" s="1">
        <v>0</v>
      </c>
    </row>
    <row r="891" spans="2:3" hidden="1">
      <c r="B891" s="1" t="s">
        <v>154</v>
      </c>
      <c r="C891" s="1">
        <v>0</v>
      </c>
    </row>
    <row r="892" spans="2:3" hidden="1">
      <c r="B892" s="1" t="s">
        <v>155</v>
      </c>
      <c r="C892" s="1">
        <v>0</v>
      </c>
    </row>
    <row r="893" spans="2:3" hidden="1">
      <c r="B893" s="1" t="s">
        <v>156</v>
      </c>
      <c r="C893" s="1">
        <v>0</v>
      </c>
    </row>
    <row r="894" spans="2:3" hidden="1">
      <c r="B894" s="1" t="s">
        <v>157</v>
      </c>
      <c r="C894" s="1">
        <v>0</v>
      </c>
    </row>
    <row r="895" spans="2:3" hidden="1">
      <c r="B895" s="1" t="s">
        <v>158</v>
      </c>
      <c r="C895" s="1">
        <v>0</v>
      </c>
    </row>
    <row r="896" spans="2:3" hidden="1">
      <c r="B896" s="1" t="s">
        <v>159</v>
      </c>
      <c r="C896" s="1">
        <v>0</v>
      </c>
    </row>
    <row r="897" spans="2:3" hidden="1">
      <c r="B897" s="1" t="s">
        <v>160</v>
      </c>
      <c r="C897" s="1">
        <v>0</v>
      </c>
    </row>
    <row r="898" spans="2:3" hidden="1">
      <c r="B898" s="1" t="s">
        <v>161</v>
      </c>
      <c r="C898" s="1">
        <v>0</v>
      </c>
    </row>
    <row r="899" spans="2:3" hidden="1">
      <c r="B899" s="1" t="s">
        <v>162</v>
      </c>
      <c r="C899" s="1">
        <v>0</v>
      </c>
    </row>
    <row r="900" spans="2:3" hidden="1">
      <c r="B900" s="1" t="s">
        <v>163</v>
      </c>
      <c r="C900" s="1">
        <v>0</v>
      </c>
    </row>
    <row r="901" spans="2:3" hidden="1">
      <c r="B901" s="1" t="s">
        <v>164</v>
      </c>
      <c r="C901" s="1">
        <v>0</v>
      </c>
    </row>
    <row r="902" spans="2:3" hidden="1">
      <c r="B902" s="1" t="s">
        <v>165</v>
      </c>
      <c r="C902" s="1">
        <v>2</v>
      </c>
    </row>
    <row r="903" spans="2:3" hidden="1">
      <c r="B903" s="1" t="s">
        <v>166</v>
      </c>
      <c r="C903" s="1">
        <v>0</v>
      </c>
    </row>
    <row r="904" spans="2:3" hidden="1">
      <c r="B904" s="1" t="s">
        <v>167</v>
      </c>
      <c r="C904" s="1">
        <v>0</v>
      </c>
    </row>
    <row r="905" spans="2:3" hidden="1">
      <c r="B905" s="1" t="s">
        <v>168</v>
      </c>
      <c r="C905" s="1">
        <v>0</v>
      </c>
    </row>
    <row r="906" spans="2:3" hidden="1">
      <c r="B906" s="1" t="s">
        <v>169</v>
      </c>
      <c r="C906" s="1">
        <v>0</v>
      </c>
    </row>
    <row r="907" spans="2:3" hidden="1">
      <c r="B907" s="1" t="s">
        <v>170</v>
      </c>
      <c r="C907" s="1">
        <v>0</v>
      </c>
    </row>
    <row r="908" spans="2:3" hidden="1">
      <c r="B908" s="1" t="s">
        <v>171</v>
      </c>
      <c r="C908" s="1">
        <v>0</v>
      </c>
    </row>
    <row r="909" spans="2:3" hidden="1">
      <c r="B909" s="1" t="s">
        <v>172</v>
      </c>
      <c r="C909" s="1">
        <v>0</v>
      </c>
    </row>
    <row r="910" spans="2:3" hidden="1">
      <c r="B910" s="1" t="s">
        <v>173</v>
      </c>
      <c r="C910" s="1" t="s">
        <v>174</v>
      </c>
    </row>
    <row r="911" spans="2:3" hidden="1">
      <c r="B911" s="1" t="s">
        <v>175</v>
      </c>
      <c r="C911" s="1" t="s">
        <v>176</v>
      </c>
    </row>
    <row r="912" spans="2:3" hidden="1">
      <c r="B912" s="1" t="s">
        <v>177</v>
      </c>
      <c r="C912" s="1" t="s">
        <v>178</v>
      </c>
    </row>
    <row r="913" spans="2:3" hidden="1">
      <c r="B913" s="1" t="s">
        <v>179</v>
      </c>
      <c r="C913" s="1" t="s">
        <v>180</v>
      </c>
    </row>
    <row r="914" spans="2:3" hidden="1">
      <c r="B914" s="1" t="s">
        <v>181</v>
      </c>
      <c r="C914" s="1" t="s">
        <v>182</v>
      </c>
    </row>
    <row r="915" spans="2:3" hidden="1">
      <c r="B915" s="1" t="s">
        <v>183</v>
      </c>
      <c r="C915" s="1" t="s">
        <v>184</v>
      </c>
    </row>
    <row r="916" spans="2:3" hidden="1">
      <c r="B916" s="1" t="s">
        <v>185</v>
      </c>
      <c r="C916" s="1" t="s">
        <v>186</v>
      </c>
    </row>
    <row r="917" spans="2:3" hidden="1">
      <c r="B917" s="1" t="s">
        <v>187</v>
      </c>
      <c r="C917" s="1" t="s">
        <v>188</v>
      </c>
    </row>
    <row r="918" spans="2:3" hidden="1">
      <c r="B918" s="1" t="s">
        <v>189</v>
      </c>
      <c r="C918" s="1" t="s">
        <v>190</v>
      </c>
    </row>
    <row r="919" spans="2:3" hidden="1">
      <c r="B919" s="1" t="s">
        <v>191</v>
      </c>
      <c r="C919" s="1" t="s">
        <v>192</v>
      </c>
    </row>
    <row r="920" spans="2:3" hidden="1">
      <c r="B920" s="1" t="s">
        <v>193</v>
      </c>
      <c r="C920" s="1" t="s">
        <v>194</v>
      </c>
    </row>
    <row r="921" spans="2:3" hidden="1">
      <c r="B921" s="1" t="s">
        <v>195</v>
      </c>
      <c r="C921" s="1" t="s">
        <v>196</v>
      </c>
    </row>
    <row r="922" spans="2:3" hidden="1">
      <c r="B922" s="1" t="s">
        <v>197</v>
      </c>
      <c r="C922" s="1" t="s">
        <v>194</v>
      </c>
    </row>
    <row r="923" spans="2:3" hidden="1">
      <c r="B923" s="1" t="s">
        <v>198</v>
      </c>
      <c r="C923" s="1" t="s">
        <v>186</v>
      </c>
    </row>
    <row r="924" spans="2:3" hidden="1">
      <c r="B924" s="1" t="s">
        <v>199</v>
      </c>
      <c r="C924" s="1" t="s">
        <v>200</v>
      </c>
    </row>
    <row r="925" spans="2:3" hidden="1">
      <c r="B925" s="1" t="s">
        <v>201</v>
      </c>
      <c r="C925" s="1" t="s">
        <v>194</v>
      </c>
    </row>
    <row r="926" spans="2:3" hidden="1">
      <c r="B926" s="1" t="s">
        <v>202</v>
      </c>
      <c r="C926" s="1" t="s">
        <v>194</v>
      </c>
    </row>
    <row r="927" spans="2:3" hidden="1">
      <c r="B927" s="1" t="s">
        <v>203</v>
      </c>
      <c r="C927" s="1" t="s">
        <v>182</v>
      </c>
    </row>
    <row r="928" spans="2:3" hidden="1">
      <c r="B928" s="1" t="s">
        <v>204</v>
      </c>
      <c r="C928" s="1" t="s">
        <v>205</v>
      </c>
    </row>
    <row r="929" spans="2:3" hidden="1">
      <c r="B929" s="1" t="s">
        <v>206</v>
      </c>
      <c r="C929" s="1" t="s">
        <v>178</v>
      </c>
    </row>
    <row r="930" spans="2:3" hidden="1">
      <c r="B930" s="1" t="s">
        <v>207</v>
      </c>
      <c r="C930" s="1" t="s">
        <v>205</v>
      </c>
    </row>
    <row r="931" spans="2:3" hidden="1">
      <c r="B931" s="1" t="s">
        <v>208</v>
      </c>
      <c r="C931" s="1" t="s">
        <v>209</v>
      </c>
    </row>
    <row r="932" spans="2:3" hidden="1">
      <c r="B932" s="1" t="s">
        <v>210</v>
      </c>
      <c r="C932" s="1" t="s">
        <v>211</v>
      </c>
    </row>
    <row r="933" spans="2:3" hidden="1">
      <c r="B933" s="1" t="s">
        <v>212</v>
      </c>
      <c r="C933" s="1" t="s">
        <v>213</v>
      </c>
    </row>
    <row r="934" spans="2:3" hidden="1">
      <c r="B934" s="1" t="s">
        <v>214</v>
      </c>
      <c r="C934" s="1" t="s">
        <v>182</v>
      </c>
    </row>
    <row r="935" spans="2:3" hidden="1">
      <c r="B935" s="1" t="s">
        <v>215</v>
      </c>
      <c r="C935" s="1" t="s">
        <v>182</v>
      </c>
    </row>
    <row r="936" spans="2:3" hidden="1">
      <c r="B936" s="1" t="s">
        <v>216</v>
      </c>
      <c r="C936" s="1" t="s">
        <v>217</v>
      </c>
    </row>
    <row r="937" spans="2:3" hidden="1">
      <c r="B937" s="1" t="s">
        <v>218</v>
      </c>
      <c r="C937" s="1" t="s">
        <v>219</v>
      </c>
    </row>
    <row r="938" spans="2:3" hidden="1">
      <c r="B938" s="1" t="s">
        <v>220</v>
      </c>
      <c r="C938" s="1">
        <v>0</v>
      </c>
    </row>
    <row r="939" spans="2:3" hidden="1">
      <c r="B939" s="1" t="s">
        <v>221</v>
      </c>
      <c r="C939" s="1">
        <v>0</v>
      </c>
    </row>
    <row r="940" spans="2:3" hidden="1">
      <c r="B940" s="1" t="s">
        <v>222</v>
      </c>
      <c r="C940" s="1">
        <v>0</v>
      </c>
    </row>
    <row r="941" spans="2:3" hidden="1">
      <c r="B941" s="1" t="s">
        <v>223</v>
      </c>
      <c r="C941" s="1">
        <v>0</v>
      </c>
    </row>
    <row r="942" spans="2:3" hidden="1">
      <c r="B942" s="1" t="s">
        <v>224</v>
      </c>
      <c r="C942" s="1">
        <v>0</v>
      </c>
    </row>
    <row r="943" spans="2:3" hidden="1">
      <c r="B943" s="1" t="s">
        <v>225</v>
      </c>
      <c r="C943" s="1">
        <v>0</v>
      </c>
    </row>
    <row r="944" spans="2:3" hidden="1">
      <c r="B944" s="1" t="s">
        <v>226</v>
      </c>
      <c r="C944" s="1">
        <v>0</v>
      </c>
    </row>
    <row r="945" spans="2:3" hidden="1">
      <c r="B945" s="1" t="s">
        <v>227</v>
      </c>
      <c r="C945" s="1">
        <v>0</v>
      </c>
    </row>
    <row r="946" spans="2:3" hidden="1">
      <c r="B946" s="1" t="s">
        <v>228</v>
      </c>
      <c r="C946" s="1">
        <v>0</v>
      </c>
    </row>
    <row r="947" spans="2:3" hidden="1">
      <c r="B947" s="1" t="s">
        <v>229</v>
      </c>
      <c r="C947" s="1">
        <v>0</v>
      </c>
    </row>
    <row r="948" spans="2:3" hidden="1">
      <c r="B948" s="1" t="s">
        <v>230</v>
      </c>
      <c r="C948" s="1">
        <v>0</v>
      </c>
    </row>
    <row r="949" spans="2:3" hidden="1">
      <c r="B949" s="1" t="s">
        <v>231</v>
      </c>
      <c r="C949" s="1">
        <v>0</v>
      </c>
    </row>
    <row r="950" spans="2:3" hidden="1">
      <c r="B950" s="1" t="s">
        <v>232</v>
      </c>
      <c r="C950" s="1">
        <v>0</v>
      </c>
    </row>
    <row r="951" spans="2:3" hidden="1">
      <c r="B951" s="1" t="s">
        <v>233</v>
      </c>
      <c r="C951" s="1">
        <v>0</v>
      </c>
    </row>
    <row r="952" spans="2:3" hidden="1">
      <c r="B952" s="1" t="s">
        <v>234</v>
      </c>
      <c r="C952" s="1" t="s">
        <v>235</v>
      </c>
    </row>
    <row r="953" spans="2:3" hidden="1">
      <c r="B953" s="1" t="s">
        <v>236</v>
      </c>
      <c r="C953" s="1">
        <v>0</v>
      </c>
    </row>
    <row r="954" spans="2:3" hidden="1">
      <c r="B954" s="1" t="s">
        <v>237</v>
      </c>
      <c r="C954" s="1">
        <v>0</v>
      </c>
    </row>
    <row r="955" spans="2:3" hidden="1">
      <c r="B955" s="1" t="s">
        <v>238</v>
      </c>
      <c r="C955" s="1">
        <v>0</v>
      </c>
    </row>
    <row r="956" spans="2:3" hidden="1">
      <c r="B956" s="1" t="s">
        <v>239</v>
      </c>
      <c r="C956" s="1">
        <v>0</v>
      </c>
    </row>
    <row r="957" spans="2:3" hidden="1">
      <c r="B957" s="1" t="s">
        <v>240</v>
      </c>
      <c r="C957" s="1" t="s">
        <v>241</v>
      </c>
    </row>
    <row r="958" spans="2:3" hidden="1">
      <c r="B958" s="1" t="s">
        <v>242</v>
      </c>
      <c r="C958" s="1">
        <v>0</v>
      </c>
    </row>
    <row r="959" spans="2:3" hidden="1">
      <c r="B959" s="1" t="s">
        <v>243</v>
      </c>
      <c r="C959" s="1">
        <v>0</v>
      </c>
    </row>
    <row r="960" spans="2:3" hidden="1">
      <c r="B960" s="1" t="s">
        <v>244</v>
      </c>
      <c r="C960" s="1">
        <v>0</v>
      </c>
    </row>
    <row r="961" spans="2:3" hidden="1">
      <c r="B961" s="1" t="s">
        <v>245</v>
      </c>
      <c r="C961" s="1">
        <v>0</v>
      </c>
    </row>
    <row r="962" spans="2:3" hidden="1">
      <c r="B962" s="1" t="s">
        <v>246</v>
      </c>
      <c r="C962" s="1">
        <v>0</v>
      </c>
    </row>
    <row r="963" spans="2:3" hidden="1">
      <c r="B963" s="1" t="s">
        <v>247</v>
      </c>
      <c r="C963" s="1">
        <v>0</v>
      </c>
    </row>
    <row r="964" spans="2:3" hidden="1">
      <c r="B964" s="1" t="s">
        <v>248</v>
      </c>
      <c r="C964" s="1">
        <v>0</v>
      </c>
    </row>
    <row r="965" spans="2:3" hidden="1">
      <c r="B965" s="1" t="s">
        <v>249</v>
      </c>
      <c r="C965" s="1">
        <v>0</v>
      </c>
    </row>
    <row r="966" spans="2:3" hidden="1">
      <c r="B966" s="1" t="s">
        <v>250</v>
      </c>
      <c r="C966" s="1">
        <v>0</v>
      </c>
    </row>
    <row r="967" spans="2:3" hidden="1">
      <c r="B967" s="1" t="s">
        <v>251</v>
      </c>
      <c r="C967" s="1">
        <v>0</v>
      </c>
    </row>
    <row r="968" spans="2:3" hidden="1">
      <c r="B968" s="1" t="s">
        <v>252</v>
      </c>
      <c r="C968" s="1">
        <v>0</v>
      </c>
    </row>
    <row r="969" spans="2:3" hidden="1">
      <c r="B969" s="1" t="s">
        <v>253</v>
      </c>
      <c r="C969" s="1">
        <v>0</v>
      </c>
    </row>
    <row r="970" spans="2:3" hidden="1">
      <c r="B970" s="1" t="s">
        <v>254</v>
      </c>
      <c r="C970" s="1">
        <v>0</v>
      </c>
    </row>
    <row r="971" spans="2:3" hidden="1">
      <c r="B971" s="1" t="s">
        <v>255</v>
      </c>
      <c r="C971" s="1">
        <v>0</v>
      </c>
    </row>
    <row r="972" spans="2:3" hidden="1">
      <c r="B972" s="1" t="s">
        <v>256</v>
      </c>
      <c r="C972" s="1">
        <v>0</v>
      </c>
    </row>
    <row r="973" spans="2:3" hidden="1">
      <c r="B973" s="1" t="s">
        <v>257</v>
      </c>
      <c r="C973" s="1">
        <v>0</v>
      </c>
    </row>
    <row r="974" spans="2:3" hidden="1">
      <c r="B974" s="1" t="s">
        <v>258</v>
      </c>
      <c r="C974" s="1" t="s">
        <v>235</v>
      </c>
    </row>
    <row r="975" spans="2:3" hidden="1">
      <c r="B975" s="1" t="s">
        <v>259</v>
      </c>
      <c r="C975" s="1" t="s">
        <v>241</v>
      </c>
    </row>
    <row r="976" spans="2:3" hidden="1">
      <c r="B976" s="1" t="s">
        <v>260</v>
      </c>
      <c r="C976" s="1">
        <v>0</v>
      </c>
    </row>
    <row r="977" spans="2:3" hidden="1">
      <c r="B977" s="1" t="s">
        <v>261</v>
      </c>
      <c r="C977" s="1">
        <v>0</v>
      </c>
    </row>
    <row r="978" spans="2:3" hidden="1">
      <c r="B978" s="1" t="s">
        <v>262</v>
      </c>
      <c r="C978" s="1">
        <v>0</v>
      </c>
    </row>
    <row r="979" spans="2:3" hidden="1">
      <c r="B979" s="1" t="s">
        <v>263</v>
      </c>
      <c r="C979" s="1">
        <v>0</v>
      </c>
    </row>
    <row r="980" spans="2:3" hidden="1">
      <c r="B980" s="1" t="s">
        <v>264</v>
      </c>
      <c r="C980" s="1">
        <v>0</v>
      </c>
    </row>
    <row r="981" spans="2:3" hidden="1">
      <c r="B981" s="1" t="s">
        <v>265</v>
      </c>
      <c r="C981" s="1">
        <v>0</v>
      </c>
    </row>
    <row r="982" spans="2:3" hidden="1">
      <c r="B982" s="1" t="s">
        <v>266</v>
      </c>
      <c r="C982" s="1">
        <v>0</v>
      </c>
    </row>
    <row r="983" spans="2:3" hidden="1">
      <c r="B983" s="1" t="s">
        <v>267</v>
      </c>
      <c r="C983" s="1">
        <v>0</v>
      </c>
    </row>
    <row r="984" spans="2:3" hidden="1">
      <c r="B984" s="1" t="s">
        <v>268</v>
      </c>
      <c r="C984" s="1">
        <v>0</v>
      </c>
    </row>
    <row r="985" spans="2:3" hidden="1">
      <c r="B985" s="1" t="s">
        <v>269</v>
      </c>
      <c r="C985" s="1">
        <v>0</v>
      </c>
    </row>
    <row r="986" spans="2:3" hidden="1">
      <c r="B986" s="1" t="s">
        <v>270</v>
      </c>
      <c r="C986" s="1">
        <v>0</v>
      </c>
    </row>
    <row r="987" spans="2:3" hidden="1">
      <c r="B987" s="1" t="s">
        <v>271</v>
      </c>
      <c r="C987" s="1">
        <v>0</v>
      </c>
    </row>
    <row r="988" spans="2:3" hidden="1">
      <c r="B988" s="1" t="s">
        <v>272</v>
      </c>
      <c r="C988" s="1">
        <v>0</v>
      </c>
    </row>
    <row r="989" spans="2:3" hidden="1">
      <c r="B989" s="1" t="s">
        <v>273</v>
      </c>
      <c r="C989" s="1">
        <v>0</v>
      </c>
    </row>
    <row r="990" spans="2:3" hidden="1">
      <c r="B990" s="1" t="s">
        <v>274</v>
      </c>
      <c r="C990" s="1">
        <v>1</v>
      </c>
    </row>
    <row r="991" spans="2:3" hidden="1">
      <c r="B991" s="1" t="s">
        <v>275</v>
      </c>
      <c r="C991" s="1">
        <v>0</v>
      </c>
    </row>
    <row r="992" spans="2:3" hidden="1">
      <c r="B992" s="1" t="s">
        <v>276</v>
      </c>
      <c r="C992" s="1">
        <v>0</v>
      </c>
    </row>
    <row r="993" spans="2:3" hidden="1">
      <c r="B993" s="1" t="s">
        <v>277</v>
      </c>
      <c r="C993" s="1">
        <v>0</v>
      </c>
    </row>
    <row r="994" spans="2:3" hidden="1">
      <c r="B994" s="1" t="s">
        <v>278</v>
      </c>
      <c r="C994" s="1">
        <v>0</v>
      </c>
    </row>
    <row r="995" spans="2:3" hidden="1">
      <c r="B995" s="1" t="s">
        <v>279</v>
      </c>
      <c r="C995" s="1">
        <v>1</v>
      </c>
    </row>
    <row r="996" spans="2:3" hidden="1">
      <c r="B996" s="1" t="s">
        <v>280</v>
      </c>
      <c r="C996" s="1">
        <v>0</v>
      </c>
    </row>
    <row r="997" spans="2:3" hidden="1">
      <c r="B997" s="1" t="s">
        <v>281</v>
      </c>
      <c r="C997" s="1">
        <v>0</v>
      </c>
    </row>
    <row r="998" spans="2:3" hidden="1">
      <c r="B998" s="1" t="s">
        <v>282</v>
      </c>
      <c r="C998" s="1">
        <v>0</v>
      </c>
    </row>
    <row r="999" spans="2:3" hidden="1">
      <c r="B999" s="1" t="s">
        <v>283</v>
      </c>
      <c r="C999" s="1">
        <v>0</v>
      </c>
    </row>
    <row r="1000" spans="2:3" hidden="1">
      <c r="B1000" s="1" t="s">
        <v>284</v>
      </c>
      <c r="C1000" s="1">
        <v>0</v>
      </c>
    </row>
    <row r="1001" spans="2:3" hidden="1">
      <c r="B1001" s="1" t="s">
        <v>285</v>
      </c>
      <c r="C1001" s="1">
        <v>0</v>
      </c>
    </row>
    <row r="1002" spans="2:3" hidden="1">
      <c r="B1002" s="1" t="s">
        <v>286</v>
      </c>
      <c r="C1002" s="1">
        <v>0</v>
      </c>
    </row>
    <row r="1003" spans="2:3" hidden="1">
      <c r="B1003" s="1" t="s">
        <v>287</v>
      </c>
      <c r="C1003" s="1">
        <v>0</v>
      </c>
    </row>
    <row r="1004" spans="2:3" hidden="1">
      <c r="B1004" s="1" t="s">
        <v>288</v>
      </c>
      <c r="C1004" s="1">
        <v>0</v>
      </c>
    </row>
    <row r="1005" spans="2:3" hidden="1">
      <c r="B1005" s="1" t="s">
        <v>289</v>
      </c>
      <c r="C1005" s="1">
        <v>0</v>
      </c>
    </row>
    <row r="1006" spans="2:3" hidden="1">
      <c r="B1006" s="1" t="s">
        <v>290</v>
      </c>
      <c r="C1006" s="1">
        <v>0</v>
      </c>
    </row>
    <row r="1007" spans="2:3" hidden="1">
      <c r="B1007" s="1" t="s">
        <v>291</v>
      </c>
      <c r="C1007" s="1">
        <v>0</v>
      </c>
    </row>
    <row r="1008" spans="2:3" hidden="1">
      <c r="B1008" s="1" t="s">
        <v>292</v>
      </c>
      <c r="C1008" s="1">
        <v>0</v>
      </c>
    </row>
    <row r="1009" spans="2:3" hidden="1">
      <c r="B1009" s="1" t="s">
        <v>293</v>
      </c>
      <c r="C1009" s="1">
        <v>0</v>
      </c>
    </row>
    <row r="1010" spans="2:3" hidden="1">
      <c r="B1010" s="1" t="s">
        <v>294</v>
      </c>
      <c r="C1010" s="1">
        <v>0</v>
      </c>
    </row>
    <row r="1011" spans="2:3" hidden="1">
      <c r="B1011" s="1" t="s">
        <v>295</v>
      </c>
      <c r="C1011" s="1">
        <v>0</v>
      </c>
    </row>
    <row r="1012" spans="2:3" hidden="1">
      <c r="B1012" s="1" t="s">
        <v>296</v>
      </c>
      <c r="C1012" s="1">
        <v>0</v>
      </c>
    </row>
    <row r="1013" spans="2:3" hidden="1">
      <c r="B1013" s="1" t="s">
        <v>297</v>
      </c>
      <c r="C1013" s="1">
        <v>1</v>
      </c>
    </row>
    <row r="1014" spans="2:3" hidden="1">
      <c r="B1014" s="1" t="s">
        <v>298</v>
      </c>
      <c r="C1014" s="1">
        <v>0</v>
      </c>
    </row>
    <row r="1015" spans="2:3" hidden="1">
      <c r="B1015" s="1" t="s">
        <v>299</v>
      </c>
      <c r="C1015" s="1">
        <v>0</v>
      </c>
    </row>
    <row r="1016" spans="2:3" hidden="1">
      <c r="B1016" s="1" t="s">
        <v>300</v>
      </c>
      <c r="C1016" s="1">
        <v>0</v>
      </c>
    </row>
    <row r="1017" spans="2:3" hidden="1">
      <c r="B1017" s="1" t="s">
        <v>301</v>
      </c>
      <c r="C1017" s="1">
        <v>0</v>
      </c>
    </row>
    <row r="1018" spans="2:3" hidden="1">
      <c r="B1018" s="1" t="s">
        <v>302</v>
      </c>
      <c r="C1018" s="1">
        <v>0</v>
      </c>
    </row>
    <row r="1019" spans="2:3" hidden="1">
      <c r="B1019" s="1" t="s">
        <v>303</v>
      </c>
      <c r="C1019" s="1">
        <v>0</v>
      </c>
    </row>
    <row r="1020" spans="2:3" hidden="1">
      <c r="B1020" s="1" t="s">
        <v>304</v>
      </c>
      <c r="C1020" s="1">
        <v>0</v>
      </c>
    </row>
    <row r="1021" spans="2:3" hidden="1">
      <c r="B1021" s="1" t="s">
        <v>305</v>
      </c>
      <c r="C1021" s="1">
        <v>0</v>
      </c>
    </row>
    <row r="1022" spans="2:3" hidden="1">
      <c r="B1022" s="1" t="s">
        <v>306</v>
      </c>
      <c r="C1022" s="1">
        <v>0</v>
      </c>
    </row>
    <row r="1023" spans="2:3" hidden="1">
      <c r="B1023" s="1" t="s">
        <v>307</v>
      </c>
      <c r="C1023" s="1">
        <v>0</v>
      </c>
    </row>
    <row r="1024" spans="2:3" hidden="1">
      <c r="B1024" s="1" t="s">
        <v>308</v>
      </c>
      <c r="C1024" s="1">
        <v>0</v>
      </c>
    </row>
    <row r="1025" spans="2:3" hidden="1">
      <c r="B1025" s="1" t="s">
        <v>309</v>
      </c>
      <c r="C1025" s="1">
        <v>0</v>
      </c>
    </row>
    <row r="1026" spans="2:3" hidden="1">
      <c r="B1026" s="1" t="s">
        <v>310</v>
      </c>
      <c r="C1026" s="1">
        <v>0</v>
      </c>
    </row>
    <row r="1027" spans="2:3" hidden="1">
      <c r="B1027" s="1" t="s">
        <v>311</v>
      </c>
      <c r="C1027" s="1">
        <v>0</v>
      </c>
    </row>
    <row r="1028" spans="2:3" hidden="1">
      <c r="B1028" s="1" t="s">
        <v>312</v>
      </c>
      <c r="C1028" s="1">
        <v>0</v>
      </c>
    </row>
    <row r="1029" spans="2:3" hidden="1">
      <c r="B1029" s="1" t="s">
        <v>313</v>
      </c>
      <c r="C1029" s="1">
        <v>0</v>
      </c>
    </row>
    <row r="1030" spans="2:3" hidden="1">
      <c r="B1030" s="1" t="s">
        <v>314</v>
      </c>
      <c r="C1030" s="1">
        <v>0</v>
      </c>
    </row>
    <row r="1031" spans="2:3" hidden="1">
      <c r="B1031" s="1" t="s">
        <v>315</v>
      </c>
      <c r="C1031" s="1">
        <v>0</v>
      </c>
    </row>
    <row r="1032" spans="2:3" hidden="1">
      <c r="B1032" s="1" t="s">
        <v>316</v>
      </c>
      <c r="C1032" s="1">
        <v>0</v>
      </c>
    </row>
    <row r="1033" spans="2:3" hidden="1">
      <c r="B1033" s="1" t="s">
        <v>317</v>
      </c>
      <c r="C1033" s="1">
        <v>0</v>
      </c>
    </row>
    <row r="1034" spans="2:3" hidden="1">
      <c r="B1034" s="1" t="s">
        <v>318</v>
      </c>
      <c r="C1034" s="1">
        <v>0</v>
      </c>
    </row>
    <row r="1035" spans="2:3" hidden="1">
      <c r="B1035" s="1" t="s">
        <v>319</v>
      </c>
      <c r="C1035" s="1">
        <v>0</v>
      </c>
    </row>
    <row r="1036" spans="2:3" hidden="1">
      <c r="B1036" s="1" t="s">
        <v>320</v>
      </c>
      <c r="C1036" s="1">
        <v>0</v>
      </c>
    </row>
    <row r="1037" spans="2:3" hidden="1">
      <c r="B1037" s="1" t="s">
        <v>321</v>
      </c>
      <c r="C1037" s="1">
        <v>0</v>
      </c>
    </row>
    <row r="1038" spans="2:3" hidden="1">
      <c r="B1038" s="1" t="s">
        <v>322</v>
      </c>
      <c r="C1038" s="1">
        <v>0</v>
      </c>
    </row>
    <row r="1039" spans="2:3" hidden="1">
      <c r="B1039" s="1" t="s">
        <v>323</v>
      </c>
      <c r="C1039" s="1">
        <v>0</v>
      </c>
    </row>
    <row r="1040" spans="2:3" hidden="1">
      <c r="B1040" s="1" t="s">
        <v>324</v>
      </c>
      <c r="C1040" s="1">
        <v>0</v>
      </c>
    </row>
    <row r="1041" spans="2:3" hidden="1">
      <c r="B1041" s="1" t="s">
        <v>325</v>
      </c>
      <c r="C1041" s="1">
        <v>0</v>
      </c>
    </row>
    <row r="1042" spans="2:3" hidden="1">
      <c r="B1042" s="1" t="s">
        <v>326</v>
      </c>
      <c r="C1042" s="1">
        <v>0</v>
      </c>
    </row>
    <row r="1043" spans="2:3" hidden="1">
      <c r="B1043" s="1" t="s">
        <v>327</v>
      </c>
      <c r="C1043" s="1">
        <v>0</v>
      </c>
    </row>
    <row r="1044" spans="2:3" hidden="1">
      <c r="B1044" s="1" t="s">
        <v>328</v>
      </c>
      <c r="C1044" s="1">
        <v>0</v>
      </c>
    </row>
    <row r="1045" spans="2:3" hidden="1">
      <c r="B1045" s="1" t="s">
        <v>329</v>
      </c>
      <c r="C1045" s="1">
        <v>0</v>
      </c>
    </row>
    <row r="1046" spans="2:3" hidden="1">
      <c r="B1046" s="1" t="s">
        <v>330</v>
      </c>
      <c r="C1046" s="1">
        <v>0</v>
      </c>
    </row>
    <row r="1047" spans="2:3" hidden="1">
      <c r="B1047" s="1" t="s">
        <v>331</v>
      </c>
      <c r="C1047" s="1">
        <v>0</v>
      </c>
    </row>
    <row r="1048" spans="2:3" hidden="1">
      <c r="B1048" s="1" t="s">
        <v>332</v>
      </c>
      <c r="C1048" s="1">
        <v>0</v>
      </c>
    </row>
    <row r="1049" spans="2:3" hidden="1">
      <c r="B1049" s="1" t="s">
        <v>333</v>
      </c>
      <c r="C1049" s="1">
        <v>0</v>
      </c>
    </row>
    <row r="1050" spans="2:3" hidden="1">
      <c r="B1050" s="1" t="s">
        <v>334</v>
      </c>
      <c r="C1050" s="1">
        <v>0</v>
      </c>
    </row>
    <row r="1051" spans="2:3" hidden="1">
      <c r="B1051" s="1" t="s">
        <v>335</v>
      </c>
      <c r="C1051" s="1">
        <v>0</v>
      </c>
    </row>
    <row r="1052" spans="2:3" hidden="1">
      <c r="B1052" s="1" t="s">
        <v>336</v>
      </c>
      <c r="C1052" s="1">
        <v>0</v>
      </c>
    </row>
    <row r="1053" spans="2:3" hidden="1">
      <c r="B1053" s="1" t="s">
        <v>337</v>
      </c>
      <c r="C1053" s="1">
        <v>0</v>
      </c>
    </row>
    <row r="1054" spans="2:3" hidden="1">
      <c r="B1054" s="1" t="s">
        <v>338</v>
      </c>
      <c r="C1054" s="1">
        <v>0</v>
      </c>
    </row>
    <row r="1055" spans="2:3" hidden="1">
      <c r="B1055" s="1" t="s">
        <v>339</v>
      </c>
      <c r="C1055" s="1">
        <v>0</v>
      </c>
    </row>
  </sheetData>
  <sheetProtection sheet="1" objects="1" scenarios="1"/>
  <protectedRanges>
    <protectedRange sqref="F25 D7:E7 F18:F19" name="Grey edit cells"/>
    <protectedRange sqref="B52:D57" name="Grey edit cells_1_1"/>
    <protectedRange sqref="B43:B46 E43:F46" name="Grey edit cells_2_1"/>
  </protectedRanges>
  <mergeCells count="10">
    <mergeCell ref="B49:B50"/>
    <mergeCell ref="C49:C50"/>
    <mergeCell ref="E49:E50"/>
    <mergeCell ref="F49:F50"/>
    <mergeCell ref="I49:I50"/>
    <mergeCell ref="B2:F2"/>
    <mergeCell ref="J3:Q3"/>
    <mergeCell ref="I4:I11"/>
    <mergeCell ref="B41:F41"/>
    <mergeCell ref="B48:I48"/>
  </mergeCells>
  <conditionalFormatting sqref="D4">
    <cfRule type="expression" dxfId="9" priority="3">
      <formula>$F$1="no"</formula>
    </cfRule>
  </conditionalFormatting>
  <conditionalFormatting sqref="D10">
    <cfRule type="expression" dxfId="8" priority="10">
      <formula>#REF!="no"</formula>
    </cfRule>
  </conditionalFormatting>
  <conditionalFormatting sqref="D21:E22 E23">
    <cfRule type="expression" dxfId="7" priority="5">
      <formula>#REF!="No"</formula>
    </cfRule>
  </conditionalFormatting>
  <pageMargins left="0.7" right="0.7" top="0.75" bottom="0.75" header="0.3" footer="0.3"/>
  <pageSetup scale="76" orientation="portrait" r:id="rId1"/>
  <ignoredErrors>
    <ignoredError sqref="F22" unlockedFormula="1"/>
  </ignoredErrors>
  <extLst>
    <ext xmlns:x14="http://schemas.microsoft.com/office/spreadsheetml/2009/9/main" uri="{CCE6A557-97BC-4b89-ADB6-D9C93CAAB3DF}">
      <x14:dataValidations xmlns:xm="http://schemas.microsoft.com/office/excel/2006/main" count="3">
        <x14:dataValidation type="list" allowBlank="1" showInputMessage="1" showErrorMessage="1" xr:uid="{8BFFB9E3-9189-4276-BFD8-E8867F0E768C}">
          <x14:formula1>
            <xm:f>'Machinery Input Tables'!$B$133:$B$182</xm:f>
          </x14:formula1>
          <xm:sqref>B43:B46</xm:sqref>
        </x14:dataValidation>
        <x14:dataValidation type="list" allowBlank="1" showInputMessage="1" showErrorMessage="1" xr:uid="{E97627A8-EC89-421E-A6A4-0D17560CADB0}">
          <x14:formula1>
            <xm:f>'Machinery Input Tables'!$A$6:$A$121</xm:f>
          </x14:formula1>
          <xm:sqref>B52:B57</xm:sqref>
        </x14:dataValidation>
        <x14:dataValidation type="list" allowBlank="1" showInputMessage="1" showErrorMessage="1" xr:uid="{C76D5C81-4181-4618-B59D-2395469436A4}">
          <x14:formula1>
            <xm:f>'Machinery Input Tables'!$AG$6:$AG$32</xm:f>
          </x14:formula1>
          <xm:sqref>C52:C57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E995914E1A9804181E196FA66AF5914" ma:contentTypeVersion="22" ma:contentTypeDescription="Create a new document." ma:contentTypeScope="" ma:versionID="659853a4da967f4e7776806819e17e09">
  <xsd:schema xmlns:xsd="http://www.w3.org/2001/XMLSchema" xmlns:xs="http://www.w3.org/2001/XMLSchema" xmlns:p="http://schemas.microsoft.com/office/2006/metadata/properties" xmlns:ns2="9f608c11-4ccd-421c-a88d-29e29a7a365f" xmlns:ns3="7bd0c97a-79aa-4cc6-bd7d-1cd468b1e455" targetNamespace="http://schemas.microsoft.com/office/2006/metadata/properties" ma:root="true" ma:fieldsID="e0519e53d8522f875b0cd11f60be5cd5" ns2:_="" ns3:_="">
    <xsd:import namespace="9f608c11-4ccd-421c-a88d-29e29a7a365f"/>
    <xsd:import namespace="7bd0c97a-79aa-4cc6-bd7d-1cd468b1e45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last_x0020_update" minOccurs="0"/>
                <xsd:element ref="ns2:MediaServiceLocation" minOccurs="0"/>
                <xsd:element ref="ns2:Date"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f608c11-4ccd-421c-a88d-29e29a7a365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last_x0020_update" ma:index="19" nillable="true" ma:displayName="last update" ma:format="DateOnly" ma:internalName="last_x0020_update">
      <xsd:simpleType>
        <xsd:restriction base="dms:DateTime"/>
      </xsd:simpleType>
    </xsd:element>
    <xsd:element name="MediaServiceLocation" ma:index="20" nillable="true" ma:displayName="Location" ma:internalName="MediaServiceLocation" ma:readOnly="true">
      <xsd:simpleType>
        <xsd:restriction base="dms:Text"/>
      </xsd:simpleType>
    </xsd:element>
    <xsd:element name="Date" ma:index="21" nillable="true" ma:displayName="Date" ma:format="DateOnly" ma:internalName="Date">
      <xsd:simpleType>
        <xsd:restriction base="dms:DateTime"/>
      </xsd:simpleType>
    </xsd:element>
    <xsd:element name="MediaLengthInSeconds" ma:index="22" nillable="true" ma:displayName="Length (seconds)" ma:internalName="MediaLengthInSeconds" ma:readOnly="true">
      <xsd:simpleType>
        <xsd:restriction base="dms:Unknown"/>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3e20e570-3a27-4eff-9ea0-d3488a33fbf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bd0c97a-79aa-4cc6-bd7d-1cd468b1e455"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5" nillable="true" ma:displayName="Taxonomy Catch All Column" ma:hidden="true" ma:list="{b1755391-8c5a-49fe-93a6-be9ca737bd28}" ma:internalName="TaxCatchAll" ma:showField="CatchAllData" ma:web="7bd0c97a-79aa-4cc6-bd7d-1cd468b1e45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ma:index="28"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Date xmlns="9f608c11-4ccd-421c-a88d-29e29a7a365f" xsi:nil="true"/>
    <lcf76f155ced4ddcb4097134ff3c332f xmlns="9f608c11-4ccd-421c-a88d-29e29a7a365f">
      <Terms xmlns="http://schemas.microsoft.com/office/infopath/2007/PartnerControls"/>
    </lcf76f155ced4ddcb4097134ff3c332f>
    <TaxCatchAll xmlns="7bd0c97a-79aa-4cc6-bd7d-1cd468b1e455" xsi:nil="true"/>
    <last_x0020_update xmlns="9f608c11-4ccd-421c-a88d-29e29a7a365f" xsi:nil="true"/>
  </documentManagement>
</p:properties>
</file>

<file path=customXml/itemProps1.xml><?xml version="1.0" encoding="utf-8"?>
<ds:datastoreItem xmlns:ds="http://schemas.openxmlformats.org/officeDocument/2006/customXml" ds:itemID="{80902F2D-D431-4F12-A334-A137A636C192}">
  <ds:schemaRefs>
    <ds:schemaRef ds:uri="http://schemas.microsoft.com/sharepoint/v3/contenttype/forms"/>
  </ds:schemaRefs>
</ds:datastoreItem>
</file>

<file path=customXml/itemProps2.xml><?xml version="1.0" encoding="utf-8"?>
<ds:datastoreItem xmlns:ds="http://schemas.openxmlformats.org/officeDocument/2006/customXml" ds:itemID="{EBC2939C-D490-4C97-AEE6-3A37F91D12F9}"/>
</file>

<file path=customXml/itemProps3.xml><?xml version="1.0" encoding="utf-8"?>
<ds:datastoreItem xmlns:ds="http://schemas.openxmlformats.org/officeDocument/2006/customXml" ds:itemID="{CA392D25-6639-4D29-8962-0C13C2A92811}">
  <ds:schemaRefs>
    <ds:schemaRef ds:uri="http://schemas.microsoft.com/office/2006/metadata/properties"/>
    <ds:schemaRef ds:uri="http://schemas.microsoft.com/office/infopath/2007/PartnerControls"/>
    <ds:schemaRef ds:uri="9f608c11-4ccd-421c-a88d-29e29a7a365f"/>
    <ds:schemaRef ds:uri="7bd0c97a-79aa-4cc6-bd7d-1cd468b1e455"/>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8</vt:i4>
      </vt:variant>
    </vt:vector>
  </HeadingPairs>
  <TitlesOfParts>
    <vt:vector size="19" baseType="lpstr">
      <vt:lpstr>Introduction</vt:lpstr>
      <vt:lpstr>Inputs</vt:lpstr>
      <vt:lpstr>Machinery Input Tables</vt:lpstr>
      <vt:lpstr>Alfalfa establishment</vt:lpstr>
      <vt:lpstr>Alfalfa small square</vt:lpstr>
      <vt:lpstr>Alfalfa round bale</vt:lpstr>
      <vt:lpstr>Alfalfa baleage</vt:lpstr>
      <vt:lpstr>Pasture establishment</vt:lpstr>
      <vt:lpstr>Mixed hay round bale</vt:lpstr>
      <vt:lpstr>Fescue seed+forage</vt:lpstr>
      <vt:lpstr>Corn silage</vt:lpstr>
      <vt:lpstr>'Alfalfa baleage'!Print_Area</vt:lpstr>
      <vt:lpstr>'Alfalfa establishment'!Print_Area</vt:lpstr>
      <vt:lpstr>'Alfalfa round bale'!Print_Area</vt:lpstr>
      <vt:lpstr>'Alfalfa small square'!Print_Area</vt:lpstr>
      <vt:lpstr>'Corn silage'!Print_Area</vt:lpstr>
      <vt:lpstr>'Fescue seed+forage'!Print_Area</vt:lpstr>
      <vt:lpstr>'Mixed hay round bale'!Print_Area</vt:lpstr>
      <vt:lpstr>'Pasture establishment'!Print_Area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Raymond E. Massey</dc:creator>
  <cp:keywords/>
  <dc:description/>
  <cp:lastModifiedBy>Milhollin, Ryan</cp:lastModifiedBy>
  <cp:revision/>
  <cp:lastPrinted>2025-07-02T14:47:50Z</cp:lastPrinted>
  <dcterms:created xsi:type="dcterms:W3CDTF">2014-11-07T21:30:57Z</dcterms:created>
  <dcterms:modified xsi:type="dcterms:W3CDTF">2025-10-21T12:51:01Z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0x010100BE995914E1A9804181E196FA66AF5914</vt:lpwstr>
  </property>
  <property fmtid="{D5CDD505-2E9C-101B-9397-08002B2CF9AE}" pid="3" name="MediaServiceImageTags">
    <vt:lpwstr/>
  </property>
</Properties>
</file>