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8_{87C5B454-01A7-47DC-B898-B95924DDB683}" xr6:coauthVersionLast="47" xr6:coauthVersionMax="47" xr10:uidLastSave="{00000000-0000-0000-0000-000000000000}"/>
  <bookViews>
    <workbookView xWindow="67080" yWindow="-120" windowWidth="29040" windowHeight="15720" activeTab="1" xr2:uid="{AC7FCFD3-19C5-49CF-AFF8-17580F85FBF1}"/>
  </bookViews>
  <sheets>
    <sheet name="Introduction" sheetId="2" r:id="rId1"/>
    <sheet name="Business Information" sheetId="5" r:id="rId2"/>
    <sheet name="Variable costs" sheetId="3" r:id="rId3"/>
    <sheet name="Fixed costs" sheetId="4" r:id="rId4"/>
    <sheet name="Break even analysis" sheetId="1" r:id="rId5"/>
    <sheet name="Sensitivity analysis" sheetId="7" r:id="rId6"/>
    <sheet name="Help"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3" l="1"/>
  <c r="A80" i="3"/>
  <c r="A81" i="3"/>
  <c r="A82" i="3"/>
  <c r="A83" i="3"/>
  <c r="A84" i="3"/>
  <c r="A85" i="3"/>
  <c r="A86" i="3"/>
  <c r="A87" i="3"/>
  <c r="A88" i="3"/>
  <c r="A78" i="3"/>
  <c r="J52" i="3"/>
  <c r="J51" i="3"/>
  <c r="E52" i="3"/>
  <c r="E51" i="3"/>
  <c r="J37" i="3"/>
  <c r="J38" i="3"/>
  <c r="E38" i="3"/>
  <c r="E37" i="3"/>
  <c r="E66" i="3"/>
  <c r="E65" i="3"/>
  <c r="J65" i="3"/>
  <c r="J66" i="3"/>
  <c r="E29" i="1" l="1"/>
  <c r="E28" i="1"/>
  <c r="A29" i="1"/>
  <c r="A28" i="1"/>
  <c r="E22" i="1"/>
  <c r="E21" i="1"/>
  <c r="A22" i="1"/>
  <c r="A21" i="1"/>
  <c r="E15" i="1"/>
  <c r="A15" i="1"/>
  <c r="E8" i="1"/>
  <c r="E14" i="1"/>
  <c r="A14" i="1"/>
  <c r="E7" i="1"/>
  <c r="K50" i="7"/>
  <c r="A50" i="7"/>
  <c r="K38" i="7"/>
  <c r="A38" i="7"/>
  <c r="K26" i="7"/>
  <c r="A26" i="7"/>
  <c r="K14" i="7"/>
  <c r="A14" i="7"/>
  <c r="K2" i="7"/>
  <c r="E31" i="1"/>
  <c r="A31" i="1"/>
  <c r="E24" i="1"/>
  <c r="A24" i="1"/>
  <c r="E17" i="1"/>
  <c r="A17" i="1"/>
  <c r="E10" i="1"/>
  <c r="A10" i="1"/>
  <c r="E3" i="1"/>
  <c r="A3" i="1"/>
  <c r="E36" i="1"/>
  <c r="A36" i="1"/>
  <c r="E35" i="1"/>
  <c r="A35" i="1"/>
  <c r="F58" i="3"/>
  <c r="A58" i="3"/>
  <c r="F44" i="3"/>
  <c r="A44" i="3"/>
  <c r="F30" i="3"/>
  <c r="A30" i="3"/>
  <c r="F16" i="3"/>
  <c r="A16" i="3"/>
  <c r="F3" i="3"/>
  <c r="J69" i="3"/>
  <c r="E69" i="3"/>
  <c r="J68" i="3"/>
  <c r="E68" i="3"/>
  <c r="J67" i="3"/>
  <c r="E67" i="3"/>
  <c r="J64" i="3"/>
  <c r="E64" i="3"/>
  <c r="J63" i="3"/>
  <c r="E63" i="3"/>
  <c r="J62" i="3"/>
  <c r="E62" i="3"/>
  <c r="J61" i="3"/>
  <c r="E61" i="3"/>
  <c r="J60" i="3"/>
  <c r="E60" i="3"/>
  <c r="J55" i="3"/>
  <c r="E55" i="3"/>
  <c r="J54" i="3"/>
  <c r="E54" i="3"/>
  <c r="J53" i="3"/>
  <c r="E53" i="3"/>
  <c r="J50" i="3"/>
  <c r="E50" i="3"/>
  <c r="J49" i="3"/>
  <c r="E49" i="3"/>
  <c r="J48" i="3"/>
  <c r="E48" i="3"/>
  <c r="J47" i="3"/>
  <c r="E47" i="3"/>
  <c r="J46" i="3"/>
  <c r="E46" i="3"/>
  <c r="J41" i="3"/>
  <c r="E41" i="3"/>
  <c r="J40" i="3"/>
  <c r="E40" i="3"/>
  <c r="J39" i="3"/>
  <c r="E39" i="3"/>
  <c r="J36" i="3"/>
  <c r="E36" i="3"/>
  <c r="J35" i="3"/>
  <c r="E35" i="3"/>
  <c r="J34" i="3"/>
  <c r="E34" i="3"/>
  <c r="J33" i="3"/>
  <c r="E33" i="3"/>
  <c r="J32" i="3"/>
  <c r="E32" i="3"/>
  <c r="J20" i="3"/>
  <c r="E20" i="3"/>
  <c r="J9" i="3"/>
  <c r="J8" i="3"/>
  <c r="E8" i="3"/>
  <c r="E9" i="3"/>
  <c r="D6" i="4"/>
  <c r="D7" i="4"/>
  <c r="D8" i="4"/>
  <c r="D9" i="4"/>
  <c r="D10" i="4"/>
  <c r="D11" i="4"/>
  <c r="D12" i="4"/>
  <c r="D13" i="4"/>
  <c r="D14" i="4"/>
  <c r="D15" i="4"/>
  <c r="D16" i="4"/>
  <c r="D17" i="4"/>
  <c r="D18" i="4"/>
  <c r="D5" i="4"/>
  <c r="A1" i="3"/>
  <c r="A3" i="4"/>
  <c r="A1" i="1"/>
  <c r="A1" i="7"/>
  <c r="E42" i="3" l="1"/>
  <c r="C82" i="3" s="1"/>
  <c r="J56" i="3"/>
  <c r="C85" i="3" s="1"/>
  <c r="E70" i="3"/>
  <c r="C86" i="3" s="1"/>
  <c r="J70" i="3"/>
  <c r="C87" i="3" s="1"/>
  <c r="J42" i="3"/>
  <c r="C83" i="3" s="1"/>
  <c r="E56" i="3"/>
  <c r="C84" i="3" s="1"/>
  <c r="A8" i="1"/>
  <c r="A7" i="1"/>
  <c r="E25" i="3"/>
  <c r="E26" i="3"/>
  <c r="J25" i="3"/>
  <c r="J26" i="3"/>
  <c r="J11" i="3"/>
  <c r="J12" i="3"/>
  <c r="E11" i="3"/>
  <c r="E12" i="3"/>
  <c r="A2" i="7"/>
  <c r="A3" i="3"/>
  <c r="C14" i="5"/>
  <c r="K10" i="1" s="1"/>
  <c r="J27" i="3"/>
  <c r="J22" i="3"/>
  <c r="J21" i="3"/>
  <c r="J19" i="3"/>
  <c r="J18" i="3"/>
  <c r="E27" i="3"/>
  <c r="E22" i="3"/>
  <c r="E21" i="3"/>
  <c r="E19" i="3"/>
  <c r="E18" i="3"/>
  <c r="J13" i="3"/>
  <c r="J7" i="3"/>
  <c r="J6" i="3"/>
  <c r="J5" i="3"/>
  <c r="E6" i="3"/>
  <c r="E7" i="3"/>
  <c r="E10" i="3"/>
  <c r="E13" i="3"/>
  <c r="E5" i="3"/>
  <c r="C25" i="1" l="1"/>
  <c r="G18" i="1"/>
  <c r="G32" i="1"/>
  <c r="C32" i="1"/>
  <c r="G25" i="1"/>
  <c r="C18" i="1"/>
  <c r="D8" i="5"/>
  <c r="D9" i="5"/>
  <c r="D7" i="5"/>
  <c r="D5" i="5"/>
  <c r="D6" i="5"/>
  <c r="D4" i="5"/>
  <c r="D12" i="5"/>
  <c r="D11" i="5"/>
  <c r="D10" i="5"/>
  <c r="D3" i="5"/>
  <c r="B78" i="3" s="1"/>
  <c r="D19" i="4"/>
  <c r="E28" i="3"/>
  <c r="C80" i="3" s="1"/>
  <c r="J14" i="3"/>
  <c r="J28" i="3"/>
  <c r="C81" i="3" s="1"/>
  <c r="E14" i="3"/>
  <c r="C78" i="3" s="1"/>
  <c r="G4" i="1" l="1"/>
  <c r="C79" i="3"/>
  <c r="C88" i="3"/>
  <c r="J71" i="3" s="1"/>
  <c r="K11" i="1" s="1"/>
  <c r="K12" i="1" s="1"/>
  <c r="G24" i="1"/>
  <c r="G26" i="1" s="1"/>
  <c r="G28" i="1" s="1"/>
  <c r="H28" i="1" s="1"/>
  <c r="J44" i="3"/>
  <c r="B85" i="3"/>
  <c r="C31" i="1"/>
  <c r="C33" i="1" s="1"/>
  <c r="C35" i="1" s="1"/>
  <c r="D35" i="1" s="1"/>
  <c r="E58" i="3"/>
  <c r="B86" i="3"/>
  <c r="C36" i="1"/>
  <c r="B87" i="3"/>
  <c r="J58" i="3"/>
  <c r="G31" i="1"/>
  <c r="G36" i="1" s="1"/>
  <c r="B79" i="3"/>
  <c r="J3" i="3"/>
  <c r="G3" i="1"/>
  <c r="B81" i="3"/>
  <c r="J16" i="3"/>
  <c r="G10" i="1"/>
  <c r="G15" i="1" s="1"/>
  <c r="B80" i="3"/>
  <c r="E16" i="3"/>
  <c r="C10" i="1"/>
  <c r="C12" i="1" s="1"/>
  <c r="E30" i="3"/>
  <c r="C17" i="1"/>
  <c r="C19" i="1"/>
  <c r="C21" i="1" s="1"/>
  <c r="B82" i="3"/>
  <c r="C24" i="1"/>
  <c r="C29" i="1" s="1"/>
  <c r="E44" i="3"/>
  <c r="B84" i="3"/>
  <c r="J30" i="3"/>
  <c r="G17" i="1"/>
  <c r="G19" i="1" s="1"/>
  <c r="G21" i="1" s="1"/>
  <c r="H21" i="1" s="1"/>
  <c r="B83" i="3"/>
  <c r="C4" i="1"/>
  <c r="M5" i="3"/>
  <c r="M10" i="3"/>
  <c r="G11" i="1"/>
  <c r="M7" i="3"/>
  <c r="C11" i="1"/>
  <c r="M6" i="3"/>
  <c r="D21" i="1" l="1"/>
  <c r="C26" i="1"/>
  <c r="C28" i="1" s="1"/>
  <c r="D28" i="1" s="1"/>
  <c r="G33" i="1"/>
  <c r="G35" i="1" s="1"/>
  <c r="H35" i="1" s="1"/>
  <c r="B88" i="3"/>
  <c r="G12" i="1"/>
  <c r="M6" i="7"/>
  <c r="R7" i="7"/>
  <c r="P9" i="7"/>
  <c r="N11" i="7"/>
  <c r="M5" i="7"/>
  <c r="Q6" i="7"/>
  <c r="M10" i="7"/>
  <c r="R6" i="7"/>
  <c r="P8" i="7"/>
  <c r="S11" i="7"/>
  <c r="N6" i="7"/>
  <c r="S7" i="7"/>
  <c r="Q9" i="7"/>
  <c r="O11" i="7"/>
  <c r="O6" i="7"/>
  <c r="M8" i="7"/>
  <c r="R9" i="7"/>
  <c r="P11" i="7"/>
  <c r="O8" i="7"/>
  <c r="P6" i="7"/>
  <c r="N8" i="7"/>
  <c r="S9" i="7"/>
  <c r="Q11" i="7"/>
  <c r="R11" i="7"/>
  <c r="N10" i="7"/>
  <c r="Q7" i="7"/>
  <c r="M11" i="7"/>
  <c r="P5" i="7"/>
  <c r="R5" i="7"/>
  <c r="S5" i="7"/>
  <c r="O10" i="7"/>
  <c r="M7" i="7"/>
  <c r="N7" i="7"/>
  <c r="P7" i="7"/>
  <c r="Q8" i="7"/>
  <c r="N5" i="7"/>
  <c r="S8" i="7"/>
  <c r="Q5" i="7"/>
  <c r="N9" i="7"/>
  <c r="O9" i="7"/>
  <c r="Q10" i="7"/>
  <c r="R10" i="7"/>
  <c r="R8" i="7"/>
  <c r="O5" i="7"/>
  <c r="M9" i="7"/>
  <c r="S6" i="7"/>
  <c r="P10" i="7"/>
  <c r="O7" i="7"/>
  <c r="S10" i="7"/>
  <c r="D18" i="7"/>
  <c r="I19" i="7"/>
  <c r="G21" i="7"/>
  <c r="E23" i="7"/>
  <c r="H18" i="7"/>
  <c r="I18" i="7"/>
  <c r="G20" i="7"/>
  <c r="E22" i="7"/>
  <c r="D17" i="7"/>
  <c r="E18" i="7"/>
  <c r="C20" i="7"/>
  <c r="H21" i="7"/>
  <c r="F23" i="7"/>
  <c r="I23" i="7"/>
  <c r="F18" i="7"/>
  <c r="D20" i="7"/>
  <c r="I21" i="7"/>
  <c r="G23" i="7"/>
  <c r="F20" i="7"/>
  <c r="G18" i="7"/>
  <c r="E20" i="7"/>
  <c r="C22" i="7"/>
  <c r="H23" i="7"/>
  <c r="D22" i="7"/>
  <c r="H19" i="7"/>
  <c r="D23" i="7"/>
  <c r="C21" i="7"/>
  <c r="H17" i="7"/>
  <c r="E21" i="7"/>
  <c r="F21" i="7"/>
  <c r="C19" i="7"/>
  <c r="E19" i="7"/>
  <c r="I22" i="7"/>
  <c r="H20" i="7"/>
  <c r="E17" i="7"/>
  <c r="D21" i="7"/>
  <c r="C18" i="7"/>
  <c r="F22" i="7"/>
  <c r="G22" i="7"/>
  <c r="C23" i="7"/>
  <c r="I20" i="7"/>
  <c r="F17" i="7"/>
  <c r="G17" i="7"/>
  <c r="I17" i="7"/>
  <c r="C17" i="7"/>
  <c r="D19" i="7"/>
  <c r="H22" i="7"/>
  <c r="G19" i="7"/>
  <c r="F19" i="7"/>
  <c r="G5" i="1"/>
  <c r="G7" i="1" s="1"/>
  <c r="H7" i="1" s="1"/>
  <c r="N30" i="7"/>
  <c r="S31" i="7"/>
  <c r="Q33" i="7"/>
  <c r="O35" i="7"/>
  <c r="P32" i="7"/>
  <c r="Q32" i="7"/>
  <c r="N29" i="7"/>
  <c r="R32" i="7"/>
  <c r="O29" i="7"/>
  <c r="O30" i="7"/>
  <c r="M32" i="7"/>
  <c r="R33" i="7"/>
  <c r="P35" i="7"/>
  <c r="N34" i="7"/>
  <c r="P30" i="7"/>
  <c r="N32" i="7"/>
  <c r="S33" i="7"/>
  <c r="Q35" i="7"/>
  <c r="R30" i="7"/>
  <c r="S35" i="7"/>
  <c r="Q30" i="7"/>
  <c r="O32" i="7"/>
  <c r="M34" i="7"/>
  <c r="R35" i="7"/>
  <c r="S30" i="7"/>
  <c r="O34" i="7"/>
  <c r="M31" i="7"/>
  <c r="P34" i="7"/>
  <c r="M33" i="7"/>
  <c r="S29" i="7"/>
  <c r="P33" i="7"/>
  <c r="Q34" i="7"/>
  <c r="R34" i="7"/>
  <c r="N31" i="7"/>
  <c r="O31" i="7"/>
  <c r="P29" i="7"/>
  <c r="R31" i="7"/>
  <c r="N33" i="7"/>
  <c r="M29" i="7"/>
  <c r="M30" i="7"/>
  <c r="S34" i="7"/>
  <c r="M35" i="7"/>
  <c r="P31" i="7"/>
  <c r="R29" i="7"/>
  <c r="O33" i="7"/>
  <c r="N35" i="7"/>
  <c r="Q31" i="7"/>
  <c r="Q29" i="7"/>
  <c r="S32" i="7"/>
  <c r="R54" i="7"/>
  <c r="P56" i="7"/>
  <c r="N58" i="7"/>
  <c r="S59" i="7"/>
  <c r="R58" i="7"/>
  <c r="N57" i="7"/>
  <c r="S54" i="7"/>
  <c r="Q56" i="7"/>
  <c r="O58" i="7"/>
  <c r="N53" i="7"/>
  <c r="O55" i="7"/>
  <c r="Q53" i="7"/>
  <c r="M55" i="7"/>
  <c r="R56" i="7"/>
  <c r="P58" i="7"/>
  <c r="O53" i="7"/>
  <c r="M57" i="7"/>
  <c r="N55" i="7"/>
  <c r="S56" i="7"/>
  <c r="Q58" i="7"/>
  <c r="P53" i="7"/>
  <c r="P55" i="7"/>
  <c r="S58" i="7"/>
  <c r="R53" i="7"/>
  <c r="Q55" i="7"/>
  <c r="O57" i="7"/>
  <c r="M59" i="7"/>
  <c r="S53" i="7"/>
  <c r="M56" i="7"/>
  <c r="R59" i="7"/>
  <c r="M54" i="7"/>
  <c r="N54" i="7"/>
  <c r="M58" i="7"/>
  <c r="N59" i="7"/>
  <c r="O59" i="7"/>
  <c r="P59" i="7"/>
  <c r="S55" i="7"/>
  <c r="N56" i="7"/>
  <c r="M53" i="7"/>
  <c r="Q57" i="7"/>
  <c r="S57" i="7"/>
  <c r="O56" i="7"/>
  <c r="P57" i="7"/>
  <c r="R57" i="7"/>
  <c r="O54" i="7"/>
  <c r="P54" i="7"/>
  <c r="Q54" i="7"/>
  <c r="R55" i="7"/>
  <c r="Q59" i="7"/>
  <c r="P42" i="7"/>
  <c r="N44" i="7"/>
  <c r="S45" i="7"/>
  <c r="Q47" i="7"/>
  <c r="M43" i="7"/>
  <c r="O41" i="7"/>
  <c r="S44" i="7"/>
  <c r="P41" i="7"/>
  <c r="O43" i="7"/>
  <c r="Q41" i="7"/>
  <c r="Q42" i="7"/>
  <c r="O44" i="7"/>
  <c r="M46" i="7"/>
  <c r="R47" i="7"/>
  <c r="R44" i="7"/>
  <c r="R42" i="7"/>
  <c r="P44" i="7"/>
  <c r="N46" i="7"/>
  <c r="S47" i="7"/>
  <c r="P46" i="7"/>
  <c r="S42" i="7"/>
  <c r="Q44" i="7"/>
  <c r="O46" i="7"/>
  <c r="N41" i="7"/>
  <c r="N43" i="7"/>
  <c r="Q46" i="7"/>
  <c r="M45" i="7"/>
  <c r="R46" i="7"/>
  <c r="N42" i="7"/>
  <c r="S46" i="7"/>
  <c r="P47" i="7"/>
  <c r="R41" i="7"/>
  <c r="M44" i="7"/>
  <c r="N45" i="7"/>
  <c r="O45" i="7"/>
  <c r="P45" i="7"/>
  <c r="Q45" i="7"/>
  <c r="M42" i="7"/>
  <c r="O42" i="7"/>
  <c r="M47" i="7"/>
  <c r="Q43" i="7"/>
  <c r="R43" i="7"/>
  <c r="S43" i="7"/>
  <c r="P43" i="7"/>
  <c r="N47" i="7"/>
  <c r="O47" i="7"/>
  <c r="S41" i="7"/>
  <c r="M41" i="7"/>
  <c r="R45" i="7"/>
  <c r="G29" i="1"/>
  <c r="E30" i="7"/>
  <c r="C32" i="7"/>
  <c r="I33" i="7"/>
  <c r="G35" i="7"/>
  <c r="E29" i="7"/>
  <c r="C31" i="7"/>
  <c r="H32" i="7"/>
  <c r="F29" i="7"/>
  <c r="F30" i="7"/>
  <c r="D32" i="7"/>
  <c r="C34" i="7"/>
  <c r="H35" i="7"/>
  <c r="I30" i="7"/>
  <c r="G30" i="7"/>
  <c r="E32" i="7"/>
  <c r="D34" i="7"/>
  <c r="I35" i="7"/>
  <c r="F34" i="7"/>
  <c r="H30" i="7"/>
  <c r="F32" i="7"/>
  <c r="E34" i="7"/>
  <c r="D29" i="7"/>
  <c r="G32" i="7"/>
  <c r="G34" i="7"/>
  <c r="I31" i="7"/>
  <c r="F35" i="7"/>
  <c r="D33" i="7"/>
  <c r="C29" i="7"/>
  <c r="H34" i="7"/>
  <c r="E31" i="7"/>
  <c r="D35" i="7"/>
  <c r="H31" i="7"/>
  <c r="I32" i="7"/>
  <c r="G29" i="7"/>
  <c r="I29" i="7"/>
  <c r="F33" i="7"/>
  <c r="G33" i="7"/>
  <c r="H33" i="7"/>
  <c r="F31" i="7"/>
  <c r="G31" i="7"/>
  <c r="C33" i="7"/>
  <c r="H29" i="7"/>
  <c r="E33" i="7"/>
  <c r="C30" i="7"/>
  <c r="D30" i="7"/>
  <c r="D31" i="7"/>
  <c r="I34" i="7"/>
  <c r="C35" i="7"/>
  <c r="E35" i="7"/>
  <c r="C22" i="1"/>
  <c r="G54" i="7"/>
  <c r="E56" i="7"/>
  <c r="C58" i="7"/>
  <c r="H59" i="7"/>
  <c r="I56" i="7"/>
  <c r="E55" i="7"/>
  <c r="G53" i="7"/>
  <c r="D57" i="7"/>
  <c r="H54" i="7"/>
  <c r="F56" i="7"/>
  <c r="D58" i="7"/>
  <c r="I59" i="7"/>
  <c r="G58" i="7"/>
  <c r="I54" i="7"/>
  <c r="G56" i="7"/>
  <c r="E58" i="7"/>
  <c r="D53" i="7"/>
  <c r="D55" i="7"/>
  <c r="F53" i="7"/>
  <c r="C55" i="7"/>
  <c r="H56" i="7"/>
  <c r="F58" i="7"/>
  <c r="E53" i="7"/>
  <c r="C57" i="7"/>
  <c r="H58" i="7"/>
  <c r="F55" i="7"/>
  <c r="I58" i="7"/>
  <c r="H53" i="7"/>
  <c r="F57" i="7"/>
  <c r="D54" i="7"/>
  <c r="C59" i="7"/>
  <c r="D59" i="7"/>
  <c r="G57" i="7"/>
  <c r="F54" i="7"/>
  <c r="E59" i="7"/>
  <c r="H55" i="7"/>
  <c r="I55" i="7"/>
  <c r="D56" i="7"/>
  <c r="C53" i="7"/>
  <c r="E57" i="7"/>
  <c r="C54" i="7"/>
  <c r="H57" i="7"/>
  <c r="I57" i="7"/>
  <c r="E54" i="7"/>
  <c r="G55" i="7"/>
  <c r="F59" i="7"/>
  <c r="G59" i="7"/>
  <c r="C56" i="7"/>
  <c r="I53" i="7"/>
  <c r="G8" i="1"/>
  <c r="C15" i="1"/>
  <c r="E42" i="7"/>
  <c r="C44" i="7"/>
  <c r="H45" i="7"/>
  <c r="F47" i="7"/>
  <c r="E46" i="7"/>
  <c r="H44" i="7"/>
  <c r="E41" i="7"/>
  <c r="I44" i="7"/>
  <c r="F41" i="7"/>
  <c r="F42" i="7"/>
  <c r="D44" i="7"/>
  <c r="I45" i="7"/>
  <c r="G47" i="7"/>
  <c r="I42" i="7"/>
  <c r="D41" i="7"/>
  <c r="G42" i="7"/>
  <c r="E44" i="7"/>
  <c r="C46" i="7"/>
  <c r="H47" i="7"/>
  <c r="G44" i="7"/>
  <c r="H42" i="7"/>
  <c r="F44" i="7"/>
  <c r="D46" i="7"/>
  <c r="I47" i="7"/>
  <c r="C43" i="7"/>
  <c r="F46" i="7"/>
  <c r="D43" i="7"/>
  <c r="G46" i="7"/>
  <c r="G43" i="7"/>
  <c r="E47" i="7"/>
  <c r="C45" i="7"/>
  <c r="H46" i="7"/>
  <c r="I46" i="7"/>
  <c r="D47" i="7"/>
  <c r="H43" i="7"/>
  <c r="G41" i="7"/>
  <c r="C41" i="7"/>
  <c r="F45" i="7"/>
  <c r="G45" i="7"/>
  <c r="C47" i="7"/>
  <c r="F43" i="7"/>
  <c r="I43" i="7"/>
  <c r="H41" i="7"/>
  <c r="I41" i="7"/>
  <c r="D45" i="7"/>
  <c r="E45" i="7"/>
  <c r="C42" i="7"/>
  <c r="D42" i="7"/>
  <c r="E43" i="7"/>
  <c r="O18" i="7"/>
  <c r="M20" i="7"/>
  <c r="R21" i="7"/>
  <c r="P23" i="7"/>
  <c r="M19" i="7"/>
  <c r="P22" i="7"/>
  <c r="O17" i="7"/>
  <c r="P18" i="7"/>
  <c r="N20" i="7"/>
  <c r="S21" i="7"/>
  <c r="Q23" i="7"/>
  <c r="S18" i="7"/>
  <c r="N17" i="7"/>
  <c r="Q18" i="7"/>
  <c r="O20" i="7"/>
  <c r="M22" i="7"/>
  <c r="R23" i="7"/>
  <c r="Q20" i="7"/>
  <c r="R18" i="7"/>
  <c r="P20" i="7"/>
  <c r="N22" i="7"/>
  <c r="S23" i="7"/>
  <c r="O22" i="7"/>
  <c r="R20" i="7"/>
  <c r="S19" i="7"/>
  <c r="O23" i="7"/>
  <c r="R17" i="7"/>
  <c r="P21" i="7"/>
  <c r="N18" i="7"/>
  <c r="R22" i="7"/>
  <c r="P19" i="7"/>
  <c r="N23" i="7"/>
  <c r="S20" i="7"/>
  <c r="P17" i="7"/>
  <c r="O21" i="7"/>
  <c r="M17" i="7"/>
  <c r="N19" i="7"/>
  <c r="O19" i="7"/>
  <c r="M23" i="7"/>
  <c r="R19" i="7"/>
  <c r="M21" i="7"/>
  <c r="Q17" i="7"/>
  <c r="N21" i="7"/>
  <c r="S17" i="7"/>
  <c r="M18" i="7"/>
  <c r="Q21" i="7"/>
  <c r="Q22" i="7"/>
  <c r="S22" i="7"/>
  <c r="Q19" i="7"/>
  <c r="G22" i="1"/>
  <c r="G14" i="1"/>
  <c r="H14" i="1" s="1"/>
  <c r="C14" i="1"/>
  <c r="D14" i="1" s="1"/>
  <c r="E3" i="3" l="1"/>
  <c r="C3" i="1" l="1"/>
  <c r="F8" i="7" s="1"/>
  <c r="X11" i="7" s="1"/>
  <c r="C5" i="1" l="1"/>
  <c r="C7" i="1" s="1"/>
  <c r="D7" i="1" s="1"/>
  <c r="C8" i="1"/>
  <c r="H7" i="7"/>
  <c r="H8" i="7"/>
  <c r="D10" i="7"/>
  <c r="E11" i="7"/>
  <c r="G5" i="7"/>
  <c r="D9" i="7"/>
  <c r="F10" i="7"/>
  <c r="E7" i="7"/>
  <c r="C9" i="7"/>
  <c r="E6" i="7"/>
  <c r="I10" i="7"/>
  <c r="C10" i="7"/>
  <c r="D11" i="7"/>
  <c r="G6" i="7"/>
  <c r="E5" i="7"/>
  <c r="F11" i="7"/>
  <c r="H6" i="7"/>
  <c r="F9" i="7"/>
  <c r="C11" i="7"/>
  <c r="F7" i="7"/>
  <c r="H11" i="7"/>
  <c r="I7" i="7"/>
  <c r="I6" i="7"/>
  <c r="C6" i="7"/>
  <c r="I5" i="7"/>
  <c r="H10" i="7"/>
  <c r="G8" i="7"/>
  <c r="G7" i="7"/>
  <c r="D8" i="7"/>
  <c r="D5" i="7"/>
  <c r="E8" i="7"/>
  <c r="F5" i="7"/>
  <c r="I11" i="7"/>
  <c r="X13" i="7" s="1"/>
  <c r="C7" i="7"/>
  <c r="I8" i="7"/>
  <c r="I9" i="7"/>
  <c r="E9" i="7"/>
  <c r="G11" i="7"/>
  <c r="E10" i="7"/>
  <c r="F6" i="7"/>
  <c r="H5" i="7"/>
  <c r="C5" i="7"/>
  <c r="X12" i="7" s="1"/>
  <c r="H9" i="7"/>
  <c r="G10" i="7"/>
  <c r="D6" i="7"/>
  <c r="G9" i="7"/>
  <c r="C8" i="7"/>
  <c r="D7" i="7"/>
</calcChain>
</file>

<file path=xl/sharedStrings.xml><?xml version="1.0" encoding="utf-8"?>
<sst xmlns="http://schemas.openxmlformats.org/spreadsheetml/2006/main" count="280" uniqueCount="111">
  <si>
    <t>Advertising</t>
  </si>
  <si>
    <t>Depreciation</t>
  </si>
  <si>
    <t>Insurance</t>
  </si>
  <si>
    <t>Rent</t>
  </si>
  <si>
    <t>Supplies</t>
  </si>
  <si>
    <t>Utilities</t>
  </si>
  <si>
    <t>Developed by:</t>
  </si>
  <si>
    <t>University of Missouri Extension</t>
  </si>
  <si>
    <t>This worksheet is for educational purposes only and the user assumes all risks associated with its use.</t>
  </si>
  <si>
    <t xml:space="preserve">Drew Kientzy </t>
  </si>
  <si>
    <t>Breakeven analysis tool</t>
  </si>
  <si>
    <t>Unit of measure</t>
  </si>
  <si>
    <t>Cost/unit</t>
  </si>
  <si>
    <t>Input:output</t>
  </si>
  <si>
    <t>Total cost</t>
  </si>
  <si>
    <t>hours</t>
  </si>
  <si>
    <t>Percent of total sales value</t>
  </si>
  <si>
    <t>Business Name</t>
  </si>
  <si>
    <t>Products sold</t>
  </si>
  <si>
    <t>Sales price</t>
  </si>
  <si>
    <t>Annual sales(units)</t>
  </si>
  <si>
    <t>% of enterprise sales</t>
  </si>
  <si>
    <t>Total sales revenue</t>
  </si>
  <si>
    <t>Item</t>
  </si>
  <si>
    <t>Term</t>
  </si>
  <si>
    <t>Cost/term</t>
  </si>
  <si>
    <t>Maintenance</t>
  </si>
  <si>
    <t>Marketing</t>
  </si>
  <si>
    <t>Professional fees</t>
  </si>
  <si>
    <t>Repair</t>
  </si>
  <si>
    <t>Administrative costs</t>
  </si>
  <si>
    <t>Monthly</t>
  </si>
  <si>
    <t>Quarterly</t>
  </si>
  <si>
    <t>Annually</t>
  </si>
  <si>
    <t>Daily</t>
  </si>
  <si>
    <t>Weekly</t>
  </si>
  <si>
    <t>Biweekly</t>
  </si>
  <si>
    <t>Total overhead</t>
  </si>
  <si>
    <t>Other</t>
  </si>
  <si>
    <t>Production Labor</t>
  </si>
  <si>
    <t>Total variable costs</t>
  </si>
  <si>
    <t>Interest</t>
  </si>
  <si>
    <t>Taxes</t>
  </si>
  <si>
    <t>Breakeven price at expected sales</t>
  </si>
  <si>
    <t>Attributed fixed costs per unit</t>
  </si>
  <si>
    <t>*Breakeven units sold calculation assumes proportions of each product sold remain the same as user estimates</t>
  </si>
  <si>
    <t>Breakeven units sold at expected price*</t>
  </si>
  <si>
    <t>If you do not incur expenses in any of the above categories, leave the "Cost/term" cell blank. If you incur other expenses not listed, record them in the "other" row.</t>
  </si>
  <si>
    <t>Meets expectations?</t>
  </si>
  <si>
    <t>Change in Sales</t>
  </si>
  <si>
    <t>Change in Price</t>
  </si>
  <si>
    <t>Current scenario net income</t>
  </si>
  <si>
    <t>Worst case scenario net income</t>
  </si>
  <si>
    <t>Best case scenario net income</t>
  </si>
  <si>
    <t>Summary</t>
  </si>
  <si>
    <t>Percent of business not included in analysis*</t>
  </si>
  <si>
    <t>* If you have portions of your business that share overhead costs, but you wish not to include in the breakeven analysis, insert the portion of total sales those enterprises provide in the lower right grey cell. Doing so will enable overhead costs to be correctly appropriated.</t>
  </si>
  <si>
    <t>Cells that are colored in grey require your input. Failing do do so may return false results. If you do not have information to enter into a grey cell that currently has a value, delete it to ensure accuracy.</t>
  </si>
  <si>
    <t>Fixed costs are costs the business incurs that are difficult to appropriate to each unit of production. Select a term for the method of charge for each cost to your operation and enter the approximate cost per term in the right-hand grey column.</t>
  </si>
  <si>
    <r>
      <t>This tool was designed to help small businesses make decisions relevant to their breakeven cost and throughput. Users can calculate their breakevens by moving from left to right on the sheets displayed at the tabs on the bottom of the screen. Begin by entering the information requested on the "</t>
    </r>
    <r>
      <rPr>
        <b/>
        <sz val="10"/>
        <color theme="1"/>
        <rFont val="Segoe UI"/>
        <family val="2"/>
      </rPr>
      <t>Business information</t>
    </r>
    <r>
      <rPr>
        <sz val="10"/>
        <color theme="1"/>
        <rFont val="Segoe UI"/>
        <family val="2"/>
      </rPr>
      <t>" sheet including your business name, product name(s), selling price, and estimated quantity sold annually into the grey cells. Next, enter the input costs per unit of input and the quantity of raw materials needed to produce their various products on the "</t>
    </r>
    <r>
      <rPr>
        <b/>
        <sz val="10"/>
        <color theme="1"/>
        <rFont val="Segoe UI"/>
        <family val="2"/>
      </rPr>
      <t>Variable costs</t>
    </r>
    <r>
      <rPr>
        <sz val="10"/>
        <color theme="1"/>
        <rFont val="Segoe UI"/>
        <family val="2"/>
      </rPr>
      <t>"</t>
    </r>
    <r>
      <rPr>
        <b/>
        <sz val="10"/>
        <color theme="1"/>
        <rFont val="Segoe UI"/>
        <family val="2"/>
      </rPr>
      <t xml:space="preserve"> </t>
    </r>
    <r>
      <rPr>
        <sz val="10"/>
        <color theme="1"/>
        <rFont val="Segoe UI"/>
        <family val="2"/>
      </rPr>
      <t>sheet. Costs not directly tied to production for the enterprise can be entered on the "</t>
    </r>
    <r>
      <rPr>
        <b/>
        <sz val="10"/>
        <color theme="1"/>
        <rFont val="Segoe UI"/>
        <family val="2"/>
      </rPr>
      <t>Fixed costs</t>
    </r>
    <r>
      <rPr>
        <sz val="10"/>
        <color theme="1"/>
        <rFont val="Segoe UI"/>
        <family val="2"/>
      </rPr>
      <t>" sheet. The "</t>
    </r>
    <r>
      <rPr>
        <b/>
        <sz val="10"/>
        <color theme="1"/>
        <rFont val="Segoe UI"/>
        <family val="2"/>
      </rPr>
      <t>Break even analysis</t>
    </r>
    <r>
      <rPr>
        <sz val="10"/>
        <color theme="1"/>
        <rFont val="Segoe UI"/>
        <family val="2"/>
      </rPr>
      <t>" sheet will show the breakeven throughput with a set price and breakeven price with a set throughput. The "</t>
    </r>
    <r>
      <rPr>
        <b/>
        <sz val="10"/>
        <color theme="1"/>
        <rFont val="Segoe UI"/>
        <family val="2"/>
      </rPr>
      <t>Sensitivity analysis</t>
    </r>
    <r>
      <rPr>
        <sz val="10"/>
        <color theme="1"/>
        <rFont val="Segoe UI"/>
        <family val="2"/>
      </rPr>
      <t xml:space="preserve">" sheet included will show the impact on returns to the business if the quantity sold or price received varies by 10, 20, or 30% in either direction. </t>
    </r>
  </si>
  <si>
    <t>Expected price and units sold</t>
  </si>
  <si>
    <t>Expected sales and price</t>
  </si>
  <si>
    <t>Expected total revenue</t>
  </si>
  <si>
    <t>Variable costs per unit</t>
  </si>
  <si>
    <t>I need help here!!</t>
  </si>
  <si>
    <t>Business information help:</t>
  </si>
  <si>
    <t>The business information sheet is seeking some basic information about your business. To properly use this sheet, follow these steps:</t>
  </si>
  <si>
    <t>1. Input your business name. In cell B1, click to enter the name you do business under. This will personalize the rest of the tool to you.</t>
  </si>
  <si>
    <t xml:space="preserve">3. Input the price that you expect to receive from each product in the respective cell in column B. If you are unsure what an appropriate price is, use your best estimate and the tool will help you figure out a better price. </t>
  </si>
  <si>
    <t>4. Input the number of units of each product you expect to sell in a year in column C. If you are unsure of what sales potential you may achieve, use a quantity you think is easily attainable and the tool will help refine your expectations.</t>
  </si>
  <si>
    <t>2. Type in the names of your products in cells A3:A6. There is room for up to 4 unique products in this tool. If you wish to analyze more products than that, see step 5 for instructions.</t>
  </si>
  <si>
    <t>5. Cell D7 is where you can account for products or portions of your business not included in the 1-4 products listed above. The values in cells D3:D6 represent the portion of your annual sales each product supplies. If not all of your expected sales are covered by the products listed, type in the approximate percentage of sales supplied from products that are not listed. By doing this, your business' fixed costs will be properly accounted for.</t>
  </si>
  <si>
    <t>Variable costs help:</t>
  </si>
  <si>
    <t>The variable costs sheet is seeking the production costs per unit incurred by each product. Examples may include raw materials, purchased inputs, packaging, and production labor. To use this sheet, see the steps below:</t>
  </si>
  <si>
    <t xml:space="preserve">2. In the "Unit of Measure" column, list the units that each input is measured in. </t>
  </si>
  <si>
    <t>Input type</t>
  </si>
  <si>
    <t>1. In the "Input type" in each section, list the inputs used to create a unit of your product.</t>
  </si>
  <si>
    <t xml:space="preserve">3. In the "cost/unit" column, list the cost per unit of input. If you buy inputs in bulk (100 inputs for $10.99) The proper value to type is "10.99". This cost/package will be transformed to relate to output units in step 4. </t>
  </si>
  <si>
    <t xml:space="preserve">4. In the "Input:Output" column, the ratio of inputs-to-outputs is entered. For example, if you use 6 pounds of apples to make 1 gallon of apple cider, the value entered would be 6. If you use 1 jug out of a case of 12 to package your cider, you will be using 0.08333 cases of jugs per gallon of cider sold. The tool will multiply the fraction of a case used per gallon of cider sold, properly accounting for having the cost for a case of jugs in the "cost/unit" column. </t>
  </si>
  <si>
    <t>5. Production Labor is the amount of time you, your family, or your employees spend directly on the product to be sold. Any work that can be attributed to the product per unit sold falls under this category. Examples include time spent processing, packaging, or handling the product. Time spent doing administrative business functions is not accounted for here, because it cannot be easily attibuted to each unit sold.</t>
  </si>
  <si>
    <t>Fixed costs help:</t>
  </si>
  <si>
    <t>1. In the term column, choose the frequency that you pay or are billed for the given expense. If the listed expense is not incurred by your business, your choice here will not matter, as you will leave the row blank while finishing step 2.</t>
  </si>
  <si>
    <t>2. In the "Cost/term" column, list your cost for that expense for each term as you identified in step 1. If there is a cost that you don't have, enter a 0.</t>
  </si>
  <si>
    <t xml:space="preserve">3. If you have significant costs not included in the categories provided, record them in the "Other" row. </t>
  </si>
  <si>
    <t>Breakeven analysis help:</t>
  </si>
  <si>
    <t>This sheet is where you get the results from what you have already inputted. The key areas to look to understand the whether or not your business is breaking even are shown in light blue shading.</t>
  </si>
  <si>
    <r>
      <t xml:space="preserve">1. </t>
    </r>
    <r>
      <rPr>
        <b/>
        <sz val="11"/>
        <color theme="1"/>
        <rFont val="Calibri"/>
        <family val="2"/>
        <scheme val="minor"/>
      </rPr>
      <t>"Meets expectations?"</t>
    </r>
    <r>
      <rPr>
        <sz val="11"/>
        <color theme="1"/>
        <rFont val="Calibri"/>
        <family val="2"/>
        <scheme val="minor"/>
      </rPr>
      <t xml:space="preserve"> These cells return either "YES" or "NO". If a product returns "YES", then  your product is profitable with at the price, expected sales, and cost that you estimated. If "NO", then you may need to return to the previous sheets and evaluate different scenarios to see if this product could realistically become profitable.</t>
    </r>
  </si>
  <si>
    <t xml:space="preserve">2. The numbers to the left of the meets expectations cells explain the variation between the breakeven point of your business and the sales price and quantity that you anticipated. The far left column in the section contains the expected quantity and price that you used on the "Business Information" sheet. Compare these numbers to the ones to the right of them. The numbers on the right are the breakeven quantity and price given your inputted expected price and quantity, respectively. If your price is higher than the breakeven price, your business is profitable. Similarly, if your quantity sold is higher than the breakeven quantity sold, you will also be profitable. </t>
  </si>
  <si>
    <t>Expected net income</t>
  </si>
  <si>
    <t>3. The second small table at the bottom of the sheet shows the expected revenue of the business given your expected sales and price received and the breakeven revenue given the costs that you inputted. The third line shows the profits that you could earn if the conditions you modeled reign true. Negative values mean that the business is not profitable, and the prices, sales, and costs of your products should be reevaluated.</t>
  </si>
  <si>
    <t>Breakeven total revenue*</t>
  </si>
  <si>
    <t>Sensitivity analysis help:</t>
  </si>
  <si>
    <t>This sheet is where you can analyze the effects of changes in price or sales quantity on your profitabiltiy. The blue shaded square in each product is the profit (loss) you can expect to make given your expected price and sales quantity. The numbers on the left and top axis reflect changes in sales and price. See the secondary table below for a summary of enterprise profitability</t>
  </si>
  <si>
    <r>
      <t>If you need assistance using this tool, click the "</t>
    </r>
    <r>
      <rPr>
        <b/>
        <sz val="10"/>
        <color theme="1"/>
        <rFont val="Segoe UI"/>
        <family val="2"/>
      </rPr>
      <t>I need help here!!</t>
    </r>
    <r>
      <rPr>
        <sz val="10"/>
        <color theme="1"/>
        <rFont val="Segoe UI"/>
        <family val="2"/>
      </rPr>
      <t>" button on the right hand side of each sheet. The buttons will direct you to applicable tips on how to use the respective sheet.</t>
    </r>
  </si>
  <si>
    <t>The fixed costs sheet is where you input costs that you cannot track by every unit produced. Examples are rent, advertising, utilities, accounting fees, and your time doing the office work that your business requires. See the steps below to learn how to use this sheet.</t>
  </si>
  <si>
    <t>quart jars</t>
  </si>
  <si>
    <t>pint jars</t>
  </si>
  <si>
    <t>Approx packaging costs</t>
  </si>
  <si>
    <t>lbs/jar</t>
  </si>
  <si>
    <t>labels</t>
  </si>
  <si>
    <t>per jar</t>
  </si>
  <si>
    <t>half pints</t>
  </si>
  <si>
    <t>Enterprise Variable Costs</t>
  </si>
  <si>
    <t>Product</t>
  </si>
  <si>
    <t>Revenue</t>
  </si>
  <si>
    <t>Total Variable Costs</t>
  </si>
  <si>
    <t>*Breakeven total revenue is equal to the total costs of the enterprise.</t>
  </si>
  <si>
    <t>Your business here</t>
  </si>
  <si>
    <t>Product names here</t>
  </si>
  <si>
    <t>List production inputs here</t>
  </si>
  <si>
    <t>Updated: 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</si>
</sst>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3F3F3F"/>
      <name val="Calibri"/>
      <family val="2"/>
      <scheme val="minor"/>
    </font>
    <font>
      <sz val="10"/>
      <color theme="1"/>
      <name val="Segoe UI"/>
      <family val="2"/>
    </font>
    <font>
      <sz val="11"/>
      <color theme="1"/>
      <name val="Segoe UI"/>
      <family val="2"/>
    </font>
    <font>
      <b/>
      <sz val="16"/>
      <color rgb="FFF1B82D"/>
      <name val="Segoe UI"/>
      <family val="2"/>
    </font>
    <font>
      <b/>
      <sz val="11"/>
      <color theme="1"/>
      <name val="Segoe UI"/>
      <family val="2"/>
    </font>
    <font>
      <b/>
      <sz val="11"/>
      <color rgb="FF3F3F3F"/>
      <name val="Segoe UI"/>
      <family val="2"/>
    </font>
    <font>
      <b/>
      <sz val="14"/>
      <color rgb="FFF1B82D"/>
      <name val="Segoe UI"/>
      <family val="2"/>
    </font>
    <font>
      <b/>
      <sz val="10"/>
      <color theme="1"/>
      <name val="Segoe UI"/>
      <family val="2"/>
    </font>
    <font>
      <sz val="8"/>
      <name val="Calibri"/>
      <family val="2"/>
      <scheme val="minor"/>
    </font>
    <font>
      <b/>
      <sz val="12"/>
      <color theme="1"/>
      <name val="Calibri"/>
      <family val="2"/>
      <scheme val="minor"/>
    </font>
    <font>
      <b/>
      <sz val="20"/>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b/>
      <u/>
      <sz val="24"/>
      <color theme="10"/>
      <name val="Calibri"/>
      <family val="2"/>
      <scheme val="minor"/>
    </font>
  </fonts>
  <fills count="11">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4" fillId="2" borderId="12" applyNumberFormat="0" applyAlignment="0" applyProtection="0"/>
    <xf numFmtId="0" fontId="1" fillId="0" borderId="0"/>
    <xf numFmtId="9" fontId="1" fillId="0" borderId="0" applyFont="0" applyFill="0" applyBorder="0" applyAlignment="0" applyProtection="0"/>
    <xf numFmtId="0" fontId="17" fillId="0" borderId="0" applyNumberFormat="0" applyFill="0" applyBorder="0" applyAlignment="0" applyProtection="0"/>
  </cellStyleXfs>
  <cellXfs count="193">
    <xf numFmtId="0" fontId="0" fillId="0" borderId="0" xfId="0"/>
    <xf numFmtId="0" fontId="2" fillId="0" borderId="6" xfId="0" applyFont="1" applyBorder="1"/>
    <xf numFmtId="0" fontId="2" fillId="0" borderId="0" xfId="0" applyFont="1"/>
    <xf numFmtId="10" fontId="2" fillId="0" borderId="0" xfId="0" applyNumberFormat="1" applyFont="1"/>
    <xf numFmtId="0" fontId="2" fillId="0" borderId="7" xfId="0" applyFont="1" applyBorder="1"/>
    <xf numFmtId="0" fontId="2" fillId="0" borderId="7" xfId="0" applyFont="1" applyBorder="1" applyAlignment="1">
      <alignment horizontal="center"/>
    </xf>
    <xf numFmtId="0" fontId="6" fillId="5" borderId="0" xfId="4" applyFont="1" applyFill="1"/>
    <xf numFmtId="0" fontId="0" fillId="5" borderId="0" xfId="0" applyFill="1"/>
    <xf numFmtId="0" fontId="8" fillId="5" borderId="0" xfId="4" applyFont="1" applyFill="1"/>
    <xf numFmtId="0" fontId="8" fillId="5" borderId="0" xfId="4" applyFont="1" applyFill="1" applyAlignment="1">
      <alignment horizontal="left" indent="4"/>
    </xf>
    <xf numFmtId="0" fontId="5" fillId="5" borderId="0" xfId="4" applyFont="1" applyFill="1" applyAlignment="1">
      <alignment vertical="top" wrapText="1"/>
    </xf>
    <xf numFmtId="0" fontId="2" fillId="0" borderId="1" xfId="0" applyFont="1" applyBorder="1"/>
    <xf numFmtId="0" fontId="2" fillId="0" borderId="2" xfId="0" applyFont="1" applyBorder="1" applyAlignment="1">
      <alignment horizontal="center"/>
    </xf>
    <xf numFmtId="44" fontId="1" fillId="6" borderId="0" xfId="1" applyFont="1" applyFill="1" applyBorder="1"/>
    <xf numFmtId="2" fontId="0" fillId="0" borderId="8" xfId="0" applyNumberFormat="1" applyBorder="1" applyAlignment="1">
      <alignment horizontal="right" indent="1"/>
    </xf>
    <xf numFmtId="0" fontId="0" fillId="6" borderId="0" xfId="0" applyFill="1"/>
    <xf numFmtId="0" fontId="0" fillId="0" borderId="11" xfId="0" applyBorder="1"/>
    <xf numFmtId="0" fontId="2" fillId="0" borderId="17" xfId="0" applyFont="1" applyBorder="1" applyAlignment="1">
      <alignment horizontal="right"/>
    </xf>
    <xf numFmtId="0" fontId="0" fillId="0" borderId="18" xfId="0" applyBorder="1" applyAlignment="1">
      <alignment horizontal="right"/>
    </xf>
    <xf numFmtId="44" fontId="1" fillId="6" borderId="18" xfId="1" applyFont="1" applyFill="1" applyBorder="1"/>
    <xf numFmtId="43" fontId="0" fillId="0" borderId="19" xfId="2" applyFont="1" applyBorder="1"/>
    <xf numFmtId="2" fontId="1" fillId="6" borderId="0" xfId="2" applyNumberFormat="1" applyFont="1" applyFill="1" applyBorder="1"/>
    <xf numFmtId="2" fontId="1" fillId="6" borderId="18" xfId="2" applyNumberFormat="1" applyFont="1" applyFill="1" applyBorder="1"/>
    <xf numFmtId="44" fontId="2" fillId="0" borderId="8" xfId="1" applyFont="1" applyBorder="1"/>
    <xf numFmtId="0" fontId="2" fillId="0" borderId="11" xfId="0" applyFont="1" applyBorder="1"/>
    <xf numFmtId="0" fontId="0" fillId="0" borderId="5" xfId="0" applyBorder="1"/>
    <xf numFmtId="44" fontId="0" fillId="0" borderId="0" xfId="0" applyNumberFormat="1"/>
    <xf numFmtId="0" fontId="0" fillId="0" borderId="7" xfId="0" applyBorder="1"/>
    <xf numFmtId="44" fontId="0" fillId="6" borderId="0" xfId="1" applyFont="1" applyFill="1" applyBorder="1"/>
    <xf numFmtId="44" fontId="0" fillId="0" borderId="8" xfId="0" applyNumberFormat="1" applyBorder="1"/>
    <xf numFmtId="0" fontId="2" fillId="0" borderId="9" xfId="0" applyFont="1" applyBorder="1"/>
    <xf numFmtId="44" fontId="2" fillId="0" borderId="5" xfId="0" applyNumberFormat="1" applyFont="1" applyBorder="1"/>
    <xf numFmtId="0" fontId="0" fillId="0" borderId="17" xfId="0" applyBorder="1"/>
    <xf numFmtId="0" fontId="0" fillId="6" borderId="18" xfId="0" applyFill="1" applyBorder="1"/>
    <xf numFmtId="44" fontId="0" fillId="6" borderId="18" xfId="1" applyFont="1" applyFill="1" applyBorder="1"/>
    <xf numFmtId="44" fontId="0" fillId="0" borderId="19" xfId="0" applyNumberFormat="1" applyBorder="1"/>
    <xf numFmtId="0" fontId="0" fillId="0" borderId="18" xfId="0" applyBorder="1"/>
    <xf numFmtId="0" fontId="0" fillId="0" borderId="19" xfId="0" applyBorder="1"/>
    <xf numFmtId="44" fontId="0" fillId="0" borderId="5" xfId="0" applyNumberFormat="1" applyBorder="1"/>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0" fillId="4" borderId="0" xfId="0" applyFill="1"/>
    <xf numFmtId="2" fontId="0" fillId="0" borderId="19" xfId="0" applyNumberFormat="1" applyBorder="1" applyAlignment="1">
      <alignment horizontal="right" indent="1"/>
    </xf>
    <xf numFmtId="2" fontId="0" fillId="0" borderId="0" xfId="0" applyNumberFormat="1" applyAlignment="1">
      <alignment horizontal="right" indent="1"/>
    </xf>
    <xf numFmtId="2" fontId="0" fillId="0" borderId="18" xfId="0" applyNumberFormat="1" applyBorder="1" applyAlignment="1">
      <alignment horizontal="right" indent="1"/>
    </xf>
    <xf numFmtId="0" fontId="0" fillId="4" borderId="7" xfId="0" applyFill="1" applyBorder="1"/>
    <xf numFmtId="0" fontId="0" fillId="4" borderId="8" xfId="0" applyFill="1" applyBorder="1"/>
    <xf numFmtId="9" fontId="2" fillId="0" borderId="2" xfId="0" applyNumberFormat="1" applyFont="1" applyBorder="1" applyAlignment="1">
      <alignment horizontal="center"/>
    </xf>
    <xf numFmtId="9" fontId="2" fillId="0" borderId="3" xfId="0" applyNumberFormat="1" applyFont="1" applyBorder="1" applyAlignment="1">
      <alignment horizontal="center"/>
    </xf>
    <xf numFmtId="0" fontId="2" fillId="0" borderId="22" xfId="0" applyFont="1" applyBorder="1"/>
    <xf numFmtId="0" fontId="2" fillId="0" borderId="23" xfId="0" applyFont="1" applyBorder="1"/>
    <xf numFmtId="44" fontId="2" fillId="0" borderId="24" xfId="1" applyFont="1" applyBorder="1"/>
    <xf numFmtId="9" fontId="2" fillId="0" borderId="26" xfId="0" applyNumberFormat="1" applyFont="1" applyBorder="1" applyAlignment="1">
      <alignment horizontal="center"/>
    </xf>
    <xf numFmtId="0" fontId="0" fillId="0" borderId="27" xfId="0" applyBorder="1"/>
    <xf numFmtId="9" fontId="2" fillId="0" borderId="25" xfId="0" applyNumberFormat="1" applyFont="1" applyBorder="1"/>
    <xf numFmtId="9" fontId="2" fillId="0" borderId="28" xfId="0" applyNumberFormat="1" applyFont="1" applyBorder="1" applyAlignment="1">
      <alignment horizontal="center"/>
    </xf>
    <xf numFmtId="9" fontId="2" fillId="0" borderId="29" xfId="0" applyNumberFormat="1" applyFont="1" applyBorder="1"/>
    <xf numFmtId="0" fontId="0" fillId="4" borderId="13" xfId="0" applyFill="1" applyBorder="1"/>
    <xf numFmtId="44" fontId="2" fillId="0" borderId="8" xfId="0" applyNumberFormat="1" applyFont="1" applyBorder="1" applyAlignment="1">
      <alignment horizontal="center"/>
    </xf>
    <xf numFmtId="44" fontId="2" fillId="0" borderId="11" xfId="0" applyNumberFormat="1" applyFont="1" applyBorder="1" applyAlignment="1">
      <alignment horizontal="center"/>
    </xf>
    <xf numFmtId="0" fontId="0" fillId="4" borderId="11" xfId="0" applyFill="1" applyBorder="1"/>
    <xf numFmtId="44" fontId="2" fillId="0" borderId="5" xfId="0" applyNumberFormat="1" applyFont="1" applyBorder="1" applyAlignment="1">
      <alignment horizontal="center"/>
    </xf>
    <xf numFmtId="0" fontId="2" fillId="0" borderId="8" xfId="0" applyFont="1" applyBorder="1"/>
    <xf numFmtId="0" fontId="0" fillId="6" borderId="7" xfId="0" applyFill="1" applyBorder="1"/>
    <xf numFmtId="44" fontId="0" fillId="0" borderId="0" xfId="1" applyFont="1" applyFill="1" applyBorder="1"/>
    <xf numFmtId="9" fontId="0" fillId="6" borderId="8" xfId="5" applyFont="1" applyFill="1" applyBorder="1"/>
    <xf numFmtId="44" fontId="0" fillId="0" borderId="11" xfId="1" applyFont="1" applyBorder="1"/>
    <xf numFmtId="44" fontId="15" fillId="0" borderId="0" xfId="0" applyNumberFormat="1" applyFont="1"/>
    <xf numFmtId="164" fontId="0" fillId="6" borderId="0" xfId="2" applyNumberFormat="1" applyFont="1" applyFill="1"/>
    <xf numFmtId="9" fontId="0" fillId="0" borderId="0" xfId="0" applyNumberFormat="1"/>
    <xf numFmtId="0" fontId="0" fillId="0" borderId="0" xfId="0" applyAlignment="1">
      <alignment horizontal="left"/>
    </xf>
    <xf numFmtId="0" fontId="2" fillId="3" borderId="9" xfId="0" applyFont="1" applyFill="1" applyBorder="1" applyAlignment="1">
      <alignment horizontal="left"/>
    </xf>
    <xf numFmtId="0" fontId="2" fillId="3" borderId="6" xfId="0" applyFont="1" applyFill="1" applyBorder="1" applyAlignment="1">
      <alignment horizontal="left"/>
    </xf>
    <xf numFmtId="44" fontId="2" fillId="7" borderId="8" xfId="1" applyFont="1" applyFill="1" applyBorder="1"/>
    <xf numFmtId="0" fontId="2" fillId="3" borderId="17" xfId="0" applyFont="1" applyFill="1" applyBorder="1" applyAlignment="1">
      <alignment horizontal="left"/>
    </xf>
    <xf numFmtId="0" fontId="0" fillId="0" borderId="0" xfId="0" applyAlignment="1">
      <alignment wrapText="1"/>
    </xf>
    <xf numFmtId="0" fontId="15" fillId="0" borderId="0" xfId="0" applyFont="1"/>
    <xf numFmtId="9" fontId="0" fillId="0" borderId="8" xfId="5" applyFont="1" applyBorder="1" applyAlignment="1">
      <alignment horizontal="center"/>
    </xf>
    <xf numFmtId="0" fontId="2" fillId="0" borderId="39" xfId="0" applyFont="1" applyBorder="1" applyAlignment="1">
      <alignment horizontal="left"/>
    </xf>
    <xf numFmtId="0" fontId="0" fillId="0" borderId="40" xfId="0" applyBorder="1" applyAlignment="1">
      <alignment horizontal="right"/>
    </xf>
    <xf numFmtId="44" fontId="0" fillId="0" borderId="41" xfId="0" applyNumberFormat="1" applyBorder="1" applyAlignment="1">
      <alignment horizontal="left"/>
    </xf>
    <xf numFmtId="0" fontId="2" fillId="0" borderId="42" xfId="0" applyFont="1" applyBorder="1" applyAlignment="1">
      <alignment horizontal="left"/>
    </xf>
    <xf numFmtId="0" fontId="0" fillId="0" borderId="43" xfId="0" applyBorder="1" applyAlignment="1">
      <alignment horizontal="right"/>
    </xf>
    <xf numFmtId="44" fontId="0" fillId="0" borderId="44" xfId="0" applyNumberFormat="1" applyBorder="1" applyAlignment="1">
      <alignment horizontal="left"/>
    </xf>
    <xf numFmtId="43" fontId="1" fillId="0" borderId="43" xfId="2" applyFont="1" applyBorder="1" applyAlignment="1">
      <alignment horizontal="right"/>
    </xf>
    <xf numFmtId="44" fontId="0" fillId="0" borderId="43" xfId="1" applyFont="1" applyBorder="1" applyAlignment="1">
      <alignment horizontal="right"/>
    </xf>
    <xf numFmtId="43" fontId="1" fillId="0" borderId="40" xfId="2" applyFont="1" applyBorder="1" applyAlignment="1">
      <alignment horizontal="right"/>
    </xf>
    <xf numFmtId="44" fontId="0" fillId="0" borderId="40" xfId="1" applyFont="1" applyBorder="1" applyAlignment="1">
      <alignment horizontal="right"/>
    </xf>
    <xf numFmtId="44" fontId="2" fillId="0" borderId="42" xfId="1" applyFont="1" applyBorder="1"/>
    <xf numFmtId="44" fontId="1" fillId="0" borderId="43" xfId="1" applyFont="1" applyBorder="1"/>
    <xf numFmtId="164" fontId="1" fillId="0" borderId="44" xfId="2" applyNumberFormat="1" applyFont="1" applyBorder="1"/>
    <xf numFmtId="164" fontId="1" fillId="0" borderId="43" xfId="2" applyNumberFormat="1" applyFont="1" applyBorder="1"/>
    <xf numFmtId="44" fontId="0" fillId="4" borderId="0" xfId="0" applyNumberFormat="1" applyFill="1" applyAlignment="1">
      <alignment horizontal="left"/>
    </xf>
    <xf numFmtId="164" fontId="1" fillId="4" borderId="0" xfId="2" applyNumberFormat="1" applyFont="1" applyFill="1" applyBorder="1"/>
    <xf numFmtId="44" fontId="2" fillId="4" borderId="0" xfId="1" applyFont="1" applyFill="1" applyBorder="1" applyAlignment="1">
      <alignment horizontal="center" vertical="center"/>
    </xf>
    <xf numFmtId="0" fontId="13" fillId="3" borderId="14" xfId="0" applyFont="1" applyFill="1" applyBorder="1"/>
    <xf numFmtId="0" fontId="13" fillId="3" borderId="15" xfId="0" applyFont="1" applyFill="1" applyBorder="1"/>
    <xf numFmtId="0" fontId="13" fillId="3" borderId="16" xfId="0" applyFont="1" applyFill="1" applyBorder="1"/>
    <xf numFmtId="0" fontId="2" fillId="6" borderId="7" xfId="0" applyFont="1" applyFill="1" applyBorder="1" applyAlignment="1">
      <alignment horizontal="left"/>
    </xf>
    <xf numFmtId="0" fontId="2" fillId="8" borderId="1" xfId="0" applyFont="1" applyFill="1" applyBorder="1"/>
    <xf numFmtId="0" fontId="0" fillId="0" borderId="2" xfId="0" applyBorder="1"/>
    <xf numFmtId="44" fontId="2" fillId="0" borderId="3" xfId="1" applyFont="1" applyBorder="1"/>
    <xf numFmtId="44" fontId="2" fillId="0" borderId="0" xfId="0" applyNumberFormat="1" applyFont="1" applyAlignment="1">
      <alignment horizontal="center"/>
    </xf>
    <xf numFmtId="44" fontId="2" fillId="9" borderId="0" xfId="0" applyNumberFormat="1" applyFont="1" applyFill="1" applyAlignment="1">
      <alignment horizontal="center"/>
    </xf>
    <xf numFmtId="0" fontId="2" fillId="8" borderId="1" xfId="0" applyFont="1" applyFill="1" applyBorder="1" applyAlignment="1">
      <alignment horizontal="left"/>
    </xf>
    <xf numFmtId="0" fontId="2" fillId="8" borderId="2" xfId="0" applyFont="1" applyFill="1" applyBorder="1" applyAlignment="1">
      <alignment horizontal="left"/>
    </xf>
    <xf numFmtId="0" fontId="0" fillId="10" borderId="0" xfId="0" applyFill="1" applyAlignment="1">
      <alignment vertical="top" wrapText="1"/>
    </xf>
    <xf numFmtId="0" fontId="9" fillId="5" borderId="0" xfId="3" applyFont="1" applyFill="1" applyBorder="1" applyAlignment="1">
      <alignment wrapText="1"/>
    </xf>
    <xf numFmtId="0" fontId="10" fillId="4" borderId="1" xfId="4" applyFont="1" applyFill="1" applyBorder="1"/>
    <xf numFmtId="0" fontId="10" fillId="4" borderId="2" xfId="4" applyFont="1" applyFill="1" applyBorder="1"/>
    <xf numFmtId="0" fontId="7" fillId="4" borderId="1" xfId="0" quotePrefix="1" applyFont="1" applyFill="1" applyBorder="1" applyAlignment="1">
      <alignment horizontal="center"/>
    </xf>
    <xf numFmtId="0" fontId="7" fillId="4" borderId="2" xfId="0" quotePrefix="1" applyFont="1" applyFill="1" applyBorder="1" applyAlignment="1">
      <alignment horizontal="center"/>
    </xf>
    <xf numFmtId="0" fontId="7" fillId="4" borderId="3" xfId="0" quotePrefix="1" applyFont="1" applyFill="1" applyBorder="1" applyAlignment="1">
      <alignment horizontal="center"/>
    </xf>
    <xf numFmtId="0" fontId="6" fillId="5" borderId="0" xfId="4" applyFont="1" applyFill="1" applyAlignment="1">
      <alignment horizontal="right"/>
    </xf>
    <xf numFmtId="0" fontId="6" fillId="5" borderId="0" xfId="4" applyFont="1" applyFill="1"/>
    <xf numFmtId="0" fontId="5" fillId="5" borderId="0" xfId="4" applyFont="1" applyFill="1" applyAlignment="1">
      <alignment vertical="top" wrapText="1"/>
    </xf>
    <xf numFmtId="0" fontId="5" fillId="5" borderId="0" xfId="4" applyFont="1" applyFill="1" applyAlignment="1">
      <alignment horizontal="left" vertical="top" wrapText="1"/>
    </xf>
    <xf numFmtId="0" fontId="0" fillId="6" borderId="10" xfId="0" applyFill="1" applyBorder="1" applyAlignment="1">
      <alignment horizontal="center"/>
    </xf>
    <xf numFmtId="0" fontId="0" fillId="6" borderId="4" xfId="0" applyFill="1" applyBorder="1" applyAlignment="1">
      <alignment horizontal="center"/>
    </xf>
    <xf numFmtId="0" fontId="0" fillId="0" borderId="10" xfId="0" applyBorder="1" applyAlignment="1">
      <alignment horizontal="left" vertical="top" wrapText="1"/>
    </xf>
    <xf numFmtId="0" fontId="0" fillId="0" borderId="0" xfId="0" applyAlignment="1">
      <alignment horizontal="left" vertical="top" wrapText="1"/>
    </xf>
    <xf numFmtId="0" fontId="18" fillId="6" borderId="0" xfId="6" applyFont="1" applyFill="1" applyAlignment="1">
      <alignment horizontal="center" wrapText="1"/>
    </xf>
    <xf numFmtId="0" fontId="2" fillId="0" borderId="2" xfId="0" applyFont="1" applyBorder="1" applyAlignment="1">
      <alignment horizontal="center"/>
    </xf>
    <xf numFmtId="0" fontId="2" fillId="0" borderId="23" xfId="0" applyFont="1" applyBorder="1" applyAlignment="1">
      <alignment horizontal="left"/>
    </xf>
    <xf numFmtId="0" fontId="14" fillId="3" borderId="0" xfId="0" applyFont="1" applyFill="1" applyAlignment="1">
      <alignment horizontal="center"/>
    </xf>
    <xf numFmtId="0" fontId="14" fillId="3" borderId="11" xfId="0" applyFont="1" applyFill="1" applyBorder="1" applyAlignment="1">
      <alignment horizontal="center"/>
    </xf>
    <xf numFmtId="0" fontId="2" fillId="0" borderId="20" xfId="0" applyFont="1" applyBorder="1" applyAlignment="1">
      <alignment horizontal="left"/>
    </xf>
    <xf numFmtId="0" fontId="0" fillId="0" borderId="0" xfId="0" applyAlignment="1">
      <alignment horizontal="center"/>
    </xf>
    <xf numFmtId="0" fontId="13" fillId="3" borderId="6" xfId="0" applyFont="1" applyFill="1" applyBorder="1" applyAlignment="1">
      <alignment horizontal="center"/>
    </xf>
    <xf numFmtId="0" fontId="13" fillId="3" borderId="10" xfId="0" applyFont="1" applyFill="1" applyBorder="1" applyAlignment="1">
      <alignment horizontal="center"/>
    </xf>
    <xf numFmtId="0" fontId="13" fillId="3" borderId="4" xfId="0" applyFont="1" applyFill="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0" fillId="0" borderId="18" xfId="0"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0" fillId="0" borderId="17" xfId="0" applyBorder="1" applyAlignment="1">
      <alignment horizontal="left"/>
    </xf>
    <xf numFmtId="0" fontId="0" fillId="0" borderId="20" xfId="0" applyBorder="1" applyAlignment="1">
      <alignment horizontal="left"/>
    </xf>
    <xf numFmtId="44" fontId="2" fillId="7" borderId="8" xfId="1" applyFont="1" applyFill="1" applyBorder="1" applyAlignment="1">
      <alignment horizontal="center" vertical="center"/>
    </xf>
    <xf numFmtId="0" fontId="0" fillId="0" borderId="21" xfId="0" applyBorder="1" applyAlignment="1">
      <alignment horizontal="left"/>
    </xf>
    <xf numFmtId="44" fontId="2" fillId="7" borderId="5" xfId="1" applyFont="1" applyFill="1" applyBorder="1" applyAlignment="1">
      <alignment horizontal="center" vertical="center"/>
    </xf>
    <xf numFmtId="44" fontId="2" fillId="0" borderId="10" xfId="1" applyFont="1" applyBorder="1" applyAlignment="1">
      <alignment horizontal="left"/>
    </xf>
    <xf numFmtId="44" fontId="2" fillId="0" borderId="4" xfId="1" applyFont="1" applyBorder="1" applyAlignment="1">
      <alignment horizontal="left"/>
    </xf>
    <xf numFmtId="44" fontId="2" fillId="0" borderId="0" xfId="1" applyFont="1" applyBorder="1" applyAlignment="1">
      <alignment horizontal="left"/>
    </xf>
    <xf numFmtId="44" fontId="2" fillId="0" borderId="8" xfId="1" applyFont="1" applyBorder="1" applyAlignment="1">
      <alignment horizontal="left"/>
    </xf>
    <xf numFmtId="44" fontId="2" fillId="0" borderId="11" xfId="1" applyFont="1" applyBorder="1" applyAlignment="1">
      <alignment horizontal="left"/>
    </xf>
    <xf numFmtId="44" fontId="2" fillId="0" borderId="5" xfId="1" applyFont="1" applyBorder="1" applyAlignment="1">
      <alignment horizontal="left"/>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18" fillId="6" borderId="0" xfId="6" applyFont="1" applyFill="1" applyBorder="1" applyAlignment="1">
      <alignment horizont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3" fillId="3" borderId="7" xfId="0" applyFont="1" applyFill="1" applyBorder="1" applyAlignment="1">
      <alignment horizontal="center"/>
    </xf>
    <xf numFmtId="0" fontId="3" fillId="3" borderId="0" xfId="0" applyFont="1" applyFill="1" applyAlignment="1">
      <alignment horizontal="center"/>
    </xf>
    <xf numFmtId="0" fontId="3" fillId="3" borderId="8" xfId="0" applyFont="1" applyFill="1" applyBorder="1" applyAlignment="1">
      <alignment horizontal="center"/>
    </xf>
    <xf numFmtId="0" fontId="3" fillId="3" borderId="7" xfId="0" applyFont="1" applyFill="1" applyBorder="1" applyAlignment="1">
      <alignment horizontal="center" vertical="center" textRotation="90"/>
    </xf>
    <xf numFmtId="0" fontId="3" fillId="3" borderId="9" xfId="0" applyFont="1" applyFill="1" applyBorder="1" applyAlignment="1">
      <alignment horizontal="center" vertical="center" textRotation="90"/>
    </xf>
    <xf numFmtId="0" fontId="2" fillId="0" borderId="2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3" fillId="3" borderId="6"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3" fillId="3" borderId="21" xfId="0" applyFont="1" applyFill="1" applyBorder="1" applyAlignment="1">
      <alignment horizontal="center"/>
    </xf>
    <xf numFmtId="0" fontId="3" fillId="3" borderId="20" xfId="0" applyFont="1" applyFill="1" applyBorder="1" applyAlignment="1">
      <alignment horizontal="center"/>
    </xf>
    <xf numFmtId="0" fontId="3" fillId="3" borderId="45" xfId="0" applyFont="1" applyFill="1" applyBorder="1" applyAlignment="1">
      <alignment horizontal="center"/>
    </xf>
    <xf numFmtId="0" fontId="3" fillId="3" borderId="40" xfId="0" applyFont="1" applyFill="1" applyBorder="1" applyAlignment="1">
      <alignment horizontal="center" vertical="center" textRotation="90"/>
    </xf>
    <xf numFmtId="0" fontId="3" fillId="3" borderId="41" xfId="0" applyFont="1" applyFill="1" applyBorder="1" applyAlignment="1">
      <alignment horizontal="center" vertical="center" textRotation="90"/>
    </xf>
    <xf numFmtId="0" fontId="16" fillId="3" borderId="1" xfId="0" applyFont="1" applyFill="1" applyBorder="1" applyAlignment="1">
      <alignment vertical="top" wrapText="1"/>
    </xf>
    <xf numFmtId="0" fontId="16" fillId="3" borderId="2" xfId="0" applyFont="1" applyFill="1" applyBorder="1" applyAlignment="1">
      <alignment vertical="top" wrapText="1"/>
    </xf>
    <xf numFmtId="0" fontId="16" fillId="3" borderId="3" xfId="0" applyFont="1" applyFill="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0" borderId="31" xfId="0"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6" borderId="0" xfId="0" applyFill="1" applyAlignment="1">
      <alignment vertical="top" wrapText="1"/>
    </xf>
    <xf numFmtId="0" fontId="16" fillId="3" borderId="6" xfId="0" applyFont="1" applyFill="1" applyBorder="1" applyAlignment="1">
      <alignment horizontal="left"/>
    </xf>
    <xf numFmtId="0" fontId="16" fillId="3" borderId="10" xfId="0" applyFont="1" applyFill="1" applyBorder="1" applyAlignment="1">
      <alignment horizontal="left"/>
    </xf>
    <xf numFmtId="0" fontId="16" fillId="3" borderId="4" xfId="0" applyFont="1" applyFill="1" applyBorder="1" applyAlignment="1">
      <alignment horizontal="left"/>
    </xf>
    <xf numFmtId="0" fontId="16" fillId="3" borderId="9" xfId="0" applyFont="1" applyFill="1" applyBorder="1" applyAlignment="1">
      <alignment horizontal="left"/>
    </xf>
    <xf numFmtId="0" fontId="16" fillId="3" borderId="11" xfId="0" applyFont="1" applyFill="1" applyBorder="1" applyAlignment="1">
      <alignment horizontal="left"/>
    </xf>
    <xf numFmtId="0" fontId="16" fillId="3" borderId="5" xfId="0" applyFont="1" applyFill="1" applyBorder="1" applyAlignment="1">
      <alignment horizontal="left"/>
    </xf>
  </cellXfs>
  <cellStyles count="7">
    <cellStyle name="Comma" xfId="2" builtinId="3"/>
    <cellStyle name="Currency" xfId="1" builtinId="4"/>
    <cellStyle name="Hyperlink" xfId="6" builtinId="8"/>
    <cellStyle name="Normal" xfId="0" builtinId="0"/>
    <cellStyle name="Normal 2 2" xfId="4" xr:uid="{14E982FF-495B-4C14-834F-989290D75129}"/>
    <cellStyle name="Output" xfId="3" builtinId="21"/>
    <cellStyle name="Percent" xfId="5" builtinId="5"/>
  </cellStyles>
  <dxfs count="4">
    <dxf>
      <font>
        <color rgb="FF9C0006"/>
      </font>
    </dxf>
    <dxf>
      <font>
        <color rgb="FF9C0006"/>
      </font>
    </dxf>
    <dxf>
      <font>
        <color rgb="FF9C0006"/>
      </font>
    </dxf>
    <dxf>
      <font>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xdr:row>
      <xdr:rowOff>30797</xdr:rowOff>
    </xdr:from>
    <xdr:to>
      <xdr:col>4</xdr:col>
      <xdr:colOff>9525</xdr:colOff>
      <xdr:row>6</xdr:row>
      <xdr:rowOff>194249</xdr:rowOff>
    </xdr:to>
    <xdr:pic>
      <xdr:nvPicPr>
        <xdr:cNvPr id="3" name="Picture 2">
          <a:extLst>
            <a:ext uri="{FF2B5EF4-FFF2-40B4-BE49-F238E27FC236}">
              <a16:creationId xmlns:a16="http://schemas.microsoft.com/office/drawing/2014/main" id="{E68A81C2-DE5A-4216-A6B2-2877F98F8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1425" y="1002347"/>
          <a:ext cx="1733550" cy="5825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B05A-53DF-427C-A318-F08EF012E3EC}">
  <dimension ref="A1:F18"/>
  <sheetViews>
    <sheetView workbookViewId="0"/>
  </sheetViews>
  <sheetFormatPr defaultColWidth="0" defaultRowHeight="14.5" zeroHeight="1" x14ac:dyDescent="0.35"/>
  <cols>
    <col min="1" max="1" width="3.54296875" customWidth="1"/>
    <col min="2" max="2" width="56.26953125" customWidth="1"/>
    <col min="3" max="3" width="13.54296875" customWidth="1"/>
    <col min="4" max="4" width="12.7265625" customWidth="1"/>
    <col min="5" max="6" width="9.1796875" customWidth="1"/>
    <col min="7" max="16384" width="9.1796875" hidden="1"/>
  </cols>
  <sheetData>
    <row r="1" spans="1:6" ht="17" thickBot="1" x14ac:dyDescent="0.5">
      <c r="A1" s="7"/>
      <c r="B1" s="6"/>
      <c r="C1" s="6"/>
      <c r="D1" s="6"/>
      <c r="E1" s="7"/>
      <c r="F1" s="7"/>
    </row>
    <row r="2" spans="1:6" ht="25.5" thickBot="1" x14ac:dyDescent="0.75">
      <c r="A2" s="7"/>
      <c r="B2" s="111" t="s">
        <v>10</v>
      </c>
      <c r="C2" s="112"/>
      <c r="D2" s="113"/>
      <c r="E2" s="7"/>
      <c r="F2" s="7"/>
    </row>
    <row r="3" spans="1:6" ht="16.5" x14ac:dyDescent="0.45">
      <c r="A3" s="7"/>
      <c r="B3" s="114" t="s">
        <v>110</v>
      </c>
      <c r="C3" s="114"/>
      <c r="D3" s="114"/>
      <c r="E3" s="7"/>
      <c r="F3" s="7"/>
    </row>
    <row r="4" spans="1:6" ht="16.5" x14ac:dyDescent="0.45">
      <c r="A4" s="7"/>
      <c r="B4" s="115"/>
      <c r="C4" s="115"/>
      <c r="D4" s="115"/>
      <c r="E4" s="7"/>
      <c r="F4" s="7"/>
    </row>
    <row r="5" spans="1:6" ht="16.5" x14ac:dyDescent="0.45">
      <c r="A5" s="7"/>
      <c r="B5" s="8" t="s">
        <v>6</v>
      </c>
      <c r="C5" s="8"/>
      <c r="D5" s="6"/>
      <c r="E5" s="7"/>
      <c r="F5" s="7"/>
    </row>
    <row r="6" spans="1:6" ht="16.5" x14ac:dyDescent="0.45">
      <c r="A6" s="7"/>
      <c r="B6" s="9" t="s">
        <v>9</v>
      </c>
      <c r="C6" s="9"/>
      <c r="D6" s="6"/>
      <c r="E6" s="7"/>
      <c r="F6" s="7"/>
    </row>
    <row r="7" spans="1:6" ht="16.5" x14ac:dyDescent="0.45">
      <c r="A7" s="7"/>
      <c r="B7" s="9" t="s">
        <v>7</v>
      </c>
      <c r="C7" s="9"/>
      <c r="D7" s="6"/>
      <c r="E7" s="7"/>
      <c r="F7" s="7"/>
    </row>
    <row r="8" spans="1:6" ht="16.5" x14ac:dyDescent="0.45">
      <c r="A8" s="7"/>
      <c r="B8" s="6"/>
      <c r="C8" s="6"/>
      <c r="D8" s="6"/>
      <c r="E8" s="7"/>
      <c r="F8" s="7"/>
    </row>
    <row r="9" spans="1:6" ht="171" customHeight="1" x14ac:dyDescent="0.35">
      <c r="A9" s="7"/>
      <c r="B9" s="116" t="s">
        <v>59</v>
      </c>
      <c r="C9" s="116"/>
      <c r="D9" s="116"/>
      <c r="E9" s="7"/>
      <c r="F9" s="7"/>
    </row>
    <row r="10" spans="1:6" ht="27.75" customHeight="1" x14ac:dyDescent="0.35">
      <c r="A10" s="7"/>
      <c r="B10" s="116" t="s">
        <v>93</v>
      </c>
      <c r="C10" s="116"/>
      <c r="D10" s="116"/>
      <c r="E10" s="7"/>
      <c r="F10" s="7"/>
    </row>
    <row r="11" spans="1:6" ht="18" customHeight="1" x14ac:dyDescent="0.35">
      <c r="A11" s="7"/>
      <c r="B11" s="10"/>
      <c r="C11" s="10"/>
      <c r="D11" s="10"/>
      <c r="E11" s="7"/>
      <c r="F11" s="7"/>
    </row>
    <row r="12" spans="1:6" ht="45" customHeight="1" x14ac:dyDescent="0.35">
      <c r="A12" s="7"/>
      <c r="B12" s="117" t="s">
        <v>57</v>
      </c>
      <c r="C12" s="117"/>
      <c r="D12" s="117"/>
      <c r="E12" s="7"/>
      <c r="F12" s="7"/>
    </row>
    <row r="13" spans="1:6" ht="16.5" x14ac:dyDescent="0.45">
      <c r="A13" s="7"/>
      <c r="B13" s="6"/>
      <c r="C13" s="6"/>
      <c r="D13" s="6"/>
      <c r="E13" s="7"/>
      <c r="F13" s="7"/>
    </row>
    <row r="14" spans="1:6" ht="16.5" x14ac:dyDescent="0.45">
      <c r="A14" s="7"/>
      <c r="B14" s="108" t="s">
        <v>8</v>
      </c>
      <c r="C14" s="108"/>
      <c r="D14" s="108"/>
      <c r="E14" s="7"/>
      <c r="F14" s="7"/>
    </row>
    <row r="15" spans="1:6" ht="17" thickBot="1" x14ac:dyDescent="0.5">
      <c r="A15" s="7"/>
      <c r="B15" s="6"/>
      <c r="C15" s="6"/>
      <c r="D15" s="6"/>
      <c r="E15" s="7"/>
      <c r="F15" s="7"/>
    </row>
    <row r="16" spans="1:6" ht="21.5" thickBot="1" x14ac:dyDescent="0.6">
      <c r="A16" s="7"/>
      <c r="B16" s="109"/>
      <c r="C16" s="110"/>
      <c r="D16" s="110"/>
      <c r="E16" s="7"/>
      <c r="F16" s="7"/>
    </row>
    <row r="17" spans="1:6" x14ac:dyDescent="0.35">
      <c r="A17" s="7"/>
      <c r="B17" s="7"/>
      <c r="C17" s="7"/>
      <c r="D17" s="7"/>
      <c r="E17" s="7"/>
      <c r="F17" s="7"/>
    </row>
    <row r="18" spans="1:6" hidden="1" x14ac:dyDescent="0.35">
      <c r="A18" s="7"/>
    </row>
  </sheetData>
  <sheetProtection sheet="1" objects="1" scenarios="1"/>
  <mergeCells count="8">
    <mergeCell ref="B14:D14"/>
    <mergeCell ref="B16:D16"/>
    <mergeCell ref="B2:D2"/>
    <mergeCell ref="B3:D3"/>
    <mergeCell ref="B4:D4"/>
    <mergeCell ref="B9:D9"/>
    <mergeCell ref="B12:D12"/>
    <mergeCell ref="B10:D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2A11-DDFF-4009-A7ED-6BE6C4E35A2D}">
  <dimension ref="A1:J18"/>
  <sheetViews>
    <sheetView tabSelected="1" workbookViewId="0">
      <selection activeCell="G12" sqref="G12"/>
    </sheetView>
  </sheetViews>
  <sheetFormatPr defaultColWidth="0" defaultRowHeight="14.5" zeroHeight="1" x14ac:dyDescent="0.35"/>
  <cols>
    <col min="1" max="1" width="24.54296875" customWidth="1"/>
    <col min="2" max="2" width="10.453125" bestFit="1" customWidth="1"/>
    <col min="3" max="3" width="18.26953125" bestFit="1" customWidth="1"/>
    <col min="4" max="4" width="19.7265625" bestFit="1" customWidth="1"/>
    <col min="5" max="10" width="9.1796875" customWidth="1"/>
    <col min="11" max="16384" width="9.1796875" hidden="1"/>
  </cols>
  <sheetData>
    <row r="1" spans="1:9" x14ac:dyDescent="0.35">
      <c r="A1" s="1" t="s">
        <v>17</v>
      </c>
      <c r="B1" s="118" t="s">
        <v>107</v>
      </c>
      <c r="C1" s="118"/>
      <c r="D1" s="119"/>
    </row>
    <row r="2" spans="1:9" x14ac:dyDescent="0.35">
      <c r="A2" s="4" t="s">
        <v>18</v>
      </c>
      <c r="B2" s="2" t="s">
        <v>19</v>
      </c>
      <c r="C2" s="2" t="s">
        <v>20</v>
      </c>
      <c r="D2" s="63" t="s">
        <v>21</v>
      </c>
      <c r="F2" s="122" t="s">
        <v>64</v>
      </c>
      <c r="G2" s="122"/>
      <c r="H2" s="122"/>
      <c r="I2" s="122"/>
    </row>
    <row r="3" spans="1:9" x14ac:dyDescent="0.35">
      <c r="A3" s="64" t="s">
        <v>108</v>
      </c>
      <c r="B3" s="28"/>
      <c r="C3" s="69"/>
      <c r="D3" s="78">
        <f>IFERROR(B3*C3/$C$14-($D$13/COUNT($B$3:$B$12)),0)</f>
        <v>0</v>
      </c>
      <c r="F3" s="122"/>
      <c r="G3" s="122"/>
      <c r="H3" s="122"/>
      <c r="I3" s="122"/>
    </row>
    <row r="4" spans="1:9" x14ac:dyDescent="0.35">
      <c r="A4" s="64"/>
      <c r="B4" s="28"/>
      <c r="C4" s="69"/>
      <c r="D4" s="78">
        <f>IFERROR(B4*C4/$C$14-($D$13/COUNT($B$3:$B$12)),0)</f>
        <v>0</v>
      </c>
      <c r="F4" s="122"/>
      <c r="G4" s="122"/>
      <c r="H4" s="122"/>
      <c r="I4" s="122"/>
    </row>
    <row r="5" spans="1:9" x14ac:dyDescent="0.35">
      <c r="A5" s="64"/>
      <c r="B5" s="28"/>
      <c r="C5" s="69"/>
      <c r="D5" s="78">
        <f>IFERROR(B5*C5/$C$14-($D$13/COUNT($B$3:$B$12)),0)</f>
        <v>0</v>
      </c>
    </row>
    <row r="6" spans="1:9" x14ac:dyDescent="0.35">
      <c r="A6" s="64"/>
      <c r="B6" s="28"/>
      <c r="C6" s="69"/>
      <c r="D6" s="78">
        <f>IFERROR(B6*C6/$C$14-($D$13/COUNT($B$3:$B$12)),0)</f>
        <v>0</v>
      </c>
    </row>
    <row r="7" spans="1:9" x14ac:dyDescent="0.35">
      <c r="A7" s="64"/>
      <c r="B7" s="28"/>
      <c r="C7" s="69"/>
      <c r="D7" s="78">
        <f t="shared" ref="D7:D9" si="0">IFERROR(B7*C7/$C$14-($D$13/COUNT($B$3:$B$12)),0)</f>
        <v>0</v>
      </c>
      <c r="F7" s="70"/>
    </row>
    <row r="8" spans="1:9" x14ac:dyDescent="0.35">
      <c r="A8" s="64"/>
      <c r="B8" s="28"/>
      <c r="C8" s="69"/>
      <c r="D8" s="78">
        <f t="shared" si="0"/>
        <v>0</v>
      </c>
    </row>
    <row r="9" spans="1:9" x14ac:dyDescent="0.35">
      <c r="A9" s="64"/>
      <c r="B9" s="28"/>
      <c r="C9" s="69"/>
      <c r="D9" s="78">
        <f t="shared" si="0"/>
        <v>0</v>
      </c>
    </row>
    <row r="10" spans="1:9" x14ac:dyDescent="0.35">
      <c r="A10" s="64"/>
      <c r="B10" s="28"/>
      <c r="C10" s="69"/>
      <c r="D10" s="78">
        <f>IFERROR(B10*C10/$C$14-($D$13/COUNT($B$3:$B$12)),0)</f>
        <v>0</v>
      </c>
    </row>
    <row r="11" spans="1:9" x14ac:dyDescent="0.35">
      <c r="A11" s="64"/>
      <c r="B11" s="28"/>
      <c r="C11" s="69"/>
      <c r="D11" s="78">
        <f>IFERROR(B11*C11/$C$14-($D$13/COUNT($B$3:$B$12)),0)</f>
        <v>0</v>
      </c>
    </row>
    <row r="12" spans="1:9" x14ac:dyDescent="0.35">
      <c r="A12" s="64"/>
      <c r="B12" s="28"/>
      <c r="C12" s="69"/>
      <c r="D12" s="78">
        <f>IFERROR(B12*C12/$C$14-($D$13/COUNT($B$3:$B$12)),0)</f>
        <v>0</v>
      </c>
    </row>
    <row r="13" spans="1:9" x14ac:dyDescent="0.35">
      <c r="A13" s="27" t="s">
        <v>55</v>
      </c>
      <c r="B13" s="65"/>
      <c r="D13" s="66">
        <v>0</v>
      </c>
    </row>
    <row r="14" spans="1:9" ht="15" thickBot="1" x14ac:dyDescent="0.4">
      <c r="A14" s="30" t="s">
        <v>22</v>
      </c>
      <c r="B14" s="24"/>
      <c r="C14" s="67">
        <f>SUMPRODUCT(B3:B12,C3:C12)</f>
        <v>0</v>
      </c>
      <c r="D14" s="25"/>
    </row>
    <row r="15" spans="1:9" x14ac:dyDescent="0.35">
      <c r="A15" s="120" t="s">
        <v>56</v>
      </c>
      <c r="B15" s="120"/>
      <c r="C15" s="120"/>
      <c r="D15" s="120"/>
    </row>
    <row r="16" spans="1:9" x14ac:dyDescent="0.35">
      <c r="A16" s="121"/>
      <c r="B16" s="121"/>
      <c r="C16" s="121"/>
      <c r="D16" s="121"/>
    </row>
    <row r="17" spans="1:4" x14ac:dyDescent="0.35">
      <c r="A17" s="121"/>
      <c r="B17" s="121"/>
      <c r="C17" s="121"/>
      <c r="D17" s="121"/>
    </row>
    <row r="18" spans="1:4" x14ac:dyDescent="0.35"/>
  </sheetData>
  <sheetProtection sheet="1" objects="1" scenarios="1"/>
  <protectedRanges>
    <protectedRange sqref="B1 A3:C12 D13 F2" name="Range1"/>
  </protectedRanges>
  <mergeCells count="3">
    <mergeCell ref="B1:D1"/>
    <mergeCell ref="A15:D17"/>
    <mergeCell ref="F2:I4"/>
  </mergeCells>
  <hyperlinks>
    <hyperlink ref="F2:I4" location="Help!A1:A14" display="I need help here!!" xr:uid="{4C3FF9F4-C5C7-4AF0-9258-1C6EB7F3AD63}"/>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80E3-6008-4AEF-ACAF-EEAD864701C8}">
  <dimension ref="A1:P88"/>
  <sheetViews>
    <sheetView workbookViewId="0">
      <selection activeCell="I80" sqref="I80"/>
    </sheetView>
  </sheetViews>
  <sheetFormatPr defaultColWidth="0" defaultRowHeight="14.5" zeroHeight="1" x14ac:dyDescent="0.35"/>
  <cols>
    <col min="1" max="1" width="25" bestFit="1" customWidth="1"/>
    <col min="2" max="2" width="15.453125" bestFit="1" customWidth="1"/>
    <col min="3" max="3" width="19.453125" bestFit="1" customWidth="1"/>
    <col min="4" max="4" width="12.26953125" bestFit="1" customWidth="1"/>
    <col min="5" max="5" width="9.453125" bestFit="1" customWidth="1"/>
    <col min="6" max="6" width="17.81640625" bestFit="1" customWidth="1"/>
    <col min="7" max="7" width="15.453125" bestFit="1" customWidth="1"/>
    <col min="8" max="8" width="19.453125" bestFit="1" customWidth="1"/>
    <col min="9" max="9" width="12.26953125" bestFit="1" customWidth="1"/>
    <col min="10" max="10" width="10.54296875" bestFit="1" customWidth="1"/>
    <col min="11" max="16" width="9.1796875" customWidth="1"/>
    <col min="17" max="16384" width="9.1796875" hidden="1"/>
  </cols>
  <sheetData>
    <row r="1" spans="1:15" x14ac:dyDescent="0.35">
      <c r="A1" s="125" t="str">
        <f>'Business Information'!B1 &amp; " Variable Costs"</f>
        <v>Your business here Variable Costs</v>
      </c>
      <c r="B1" s="125"/>
      <c r="C1" s="125"/>
      <c r="D1" s="125"/>
      <c r="E1" s="125"/>
      <c r="F1" s="125"/>
      <c r="G1" s="125"/>
      <c r="H1" s="125"/>
      <c r="I1" s="125"/>
      <c r="J1" s="125"/>
    </row>
    <row r="2" spans="1:15" ht="15" thickBot="1" x14ac:dyDescent="0.4">
      <c r="A2" s="126"/>
      <c r="B2" s="126"/>
      <c r="C2" s="126"/>
      <c r="D2" s="126"/>
      <c r="E2" s="126"/>
      <c r="F2" s="126"/>
      <c r="G2" s="126"/>
      <c r="H2" s="126"/>
      <c r="I2" s="126"/>
      <c r="J2" s="126"/>
      <c r="L2" s="122" t="s">
        <v>64</v>
      </c>
      <c r="M2" s="122"/>
      <c r="N2" s="122"/>
      <c r="O2" s="122"/>
    </row>
    <row r="3" spans="1:15" ht="15" thickBot="1" x14ac:dyDescent="0.4">
      <c r="A3" s="100" t="str">
        <f>'Business Information'!A3</f>
        <v>Product names here</v>
      </c>
      <c r="B3" s="12"/>
      <c r="C3" s="123" t="s">
        <v>16</v>
      </c>
      <c r="D3" s="123"/>
      <c r="E3" s="49">
        <f>'Business Information'!D3</f>
        <v>0</v>
      </c>
      <c r="F3" s="100">
        <f>'Business Information'!A4</f>
        <v>0</v>
      </c>
      <c r="G3" s="12"/>
      <c r="H3" s="123" t="s">
        <v>16</v>
      </c>
      <c r="I3" s="123"/>
      <c r="J3" s="49">
        <f>'Business Information'!D4</f>
        <v>0</v>
      </c>
      <c r="L3" s="122"/>
      <c r="M3" s="122"/>
      <c r="N3" s="122"/>
      <c r="O3" s="122"/>
    </row>
    <row r="4" spans="1:15" x14ac:dyDescent="0.35">
      <c r="A4" s="39" t="s">
        <v>75</v>
      </c>
      <c r="B4" s="40" t="s">
        <v>11</v>
      </c>
      <c r="C4" s="40" t="s">
        <v>12</v>
      </c>
      <c r="D4" s="40" t="s">
        <v>13</v>
      </c>
      <c r="E4" s="41" t="s">
        <v>14</v>
      </c>
      <c r="F4" s="39" t="s">
        <v>75</v>
      </c>
      <c r="G4" s="40" t="s">
        <v>11</v>
      </c>
      <c r="H4" s="40" t="s">
        <v>12</v>
      </c>
      <c r="I4" s="40" t="s">
        <v>13</v>
      </c>
      <c r="J4" s="41" t="s">
        <v>14</v>
      </c>
      <c r="L4" s="122"/>
      <c r="M4" s="122"/>
      <c r="N4" s="122"/>
      <c r="O4" s="122"/>
    </row>
    <row r="5" spans="1:15" x14ac:dyDescent="0.35">
      <c r="A5" s="99" t="s">
        <v>109</v>
      </c>
      <c r="B5" s="15"/>
      <c r="C5" s="13"/>
      <c r="D5" s="21"/>
      <c r="E5" s="14">
        <f>C5*D5</f>
        <v>0</v>
      </c>
      <c r="F5" s="99"/>
      <c r="G5" s="15"/>
      <c r="H5" s="13"/>
      <c r="I5" s="21"/>
      <c r="J5" s="14">
        <f>H5*I5</f>
        <v>0</v>
      </c>
      <c r="M5" s="68">
        <f>E14</f>
        <v>0</v>
      </c>
    </row>
    <row r="6" spans="1:15" x14ac:dyDescent="0.35">
      <c r="A6" s="99"/>
      <c r="B6" s="15"/>
      <c r="C6" s="13"/>
      <c r="D6" s="21"/>
      <c r="E6" s="14">
        <f t="shared" ref="E6:E13" si="0">C6*D6</f>
        <v>0</v>
      </c>
      <c r="F6" s="99"/>
      <c r="G6" s="15"/>
      <c r="H6" s="13"/>
      <c r="I6" s="21"/>
      <c r="J6" s="14">
        <f t="shared" ref="J6:J13" si="1">H6*I6</f>
        <v>0</v>
      </c>
      <c r="M6" s="68">
        <f>J14</f>
        <v>0</v>
      </c>
    </row>
    <row r="7" spans="1:15" x14ac:dyDescent="0.35">
      <c r="A7" s="99"/>
      <c r="B7" s="15"/>
      <c r="C7" s="13"/>
      <c r="D7" s="21"/>
      <c r="E7" s="14">
        <f t="shared" si="0"/>
        <v>0</v>
      </c>
      <c r="F7" s="99"/>
      <c r="G7" s="15"/>
      <c r="H7" s="13"/>
      <c r="I7" s="21"/>
      <c r="J7" s="14">
        <f t="shared" si="1"/>
        <v>0</v>
      </c>
      <c r="M7" s="68">
        <f>E28</f>
        <v>0</v>
      </c>
    </row>
    <row r="8" spans="1:15" x14ac:dyDescent="0.35">
      <c r="A8" s="99"/>
      <c r="B8" s="15"/>
      <c r="C8" s="13"/>
      <c r="D8" s="21"/>
      <c r="E8" s="14">
        <f t="shared" si="0"/>
        <v>0</v>
      </c>
      <c r="F8" s="99"/>
      <c r="G8" s="15"/>
      <c r="H8" s="13"/>
      <c r="I8" s="21"/>
      <c r="J8" s="14">
        <f t="shared" si="1"/>
        <v>0</v>
      </c>
      <c r="M8" s="68"/>
    </row>
    <row r="9" spans="1:15" x14ac:dyDescent="0.35">
      <c r="A9" s="99"/>
      <c r="B9" s="15"/>
      <c r="C9" s="13"/>
      <c r="D9" s="21"/>
      <c r="E9" s="14">
        <f t="shared" si="0"/>
        <v>0</v>
      </c>
      <c r="F9" s="99"/>
      <c r="G9" s="15"/>
      <c r="H9" s="13"/>
      <c r="I9" s="21"/>
      <c r="J9" s="14">
        <f t="shared" si="1"/>
        <v>0</v>
      </c>
      <c r="M9" s="68"/>
    </row>
    <row r="10" spans="1:15" x14ac:dyDescent="0.35">
      <c r="A10" s="99"/>
      <c r="B10" s="15"/>
      <c r="C10" s="13"/>
      <c r="D10" s="21"/>
      <c r="E10" s="14">
        <f t="shared" si="0"/>
        <v>0</v>
      </c>
      <c r="F10" s="99"/>
      <c r="G10" s="15"/>
      <c r="H10" s="13"/>
      <c r="I10" s="21"/>
      <c r="J10" s="14">
        <v>0</v>
      </c>
      <c r="M10" s="68">
        <f>J28</f>
        <v>0</v>
      </c>
    </row>
    <row r="11" spans="1:15" x14ac:dyDescent="0.35">
      <c r="A11" s="99"/>
      <c r="B11" s="15"/>
      <c r="C11" s="13"/>
      <c r="D11" s="21"/>
      <c r="E11" s="14">
        <f t="shared" si="0"/>
        <v>0</v>
      </c>
      <c r="F11" s="99"/>
      <c r="G11" s="15"/>
      <c r="H11" s="13"/>
      <c r="I11" s="21"/>
      <c r="J11" s="14">
        <f t="shared" si="1"/>
        <v>0</v>
      </c>
      <c r="L11" s="128" t="s">
        <v>97</v>
      </c>
      <c r="M11" s="128"/>
      <c r="N11" s="128"/>
      <c r="O11" s="128"/>
    </row>
    <row r="12" spans="1:15" x14ac:dyDescent="0.35">
      <c r="A12" s="99"/>
      <c r="B12" s="15"/>
      <c r="C12" s="13"/>
      <c r="D12" s="21"/>
      <c r="E12" s="14">
        <f t="shared" si="0"/>
        <v>0</v>
      </c>
      <c r="F12" s="99"/>
      <c r="G12" s="15"/>
      <c r="H12" s="13"/>
      <c r="I12" s="21"/>
      <c r="J12" s="14">
        <f t="shared" si="1"/>
        <v>0</v>
      </c>
      <c r="L12" t="s">
        <v>95</v>
      </c>
      <c r="M12" s="26">
        <v>1.9</v>
      </c>
      <c r="N12">
        <v>2</v>
      </c>
      <c r="O12" t="s">
        <v>98</v>
      </c>
    </row>
    <row r="13" spans="1:15" x14ac:dyDescent="0.35">
      <c r="A13" s="17" t="s">
        <v>39</v>
      </c>
      <c r="B13" s="18" t="s">
        <v>15</v>
      </c>
      <c r="C13" s="19"/>
      <c r="D13" s="22"/>
      <c r="E13" s="20">
        <f t="shared" si="0"/>
        <v>0</v>
      </c>
      <c r="F13" s="17" t="s">
        <v>39</v>
      </c>
      <c r="G13" s="18" t="s">
        <v>15</v>
      </c>
      <c r="H13" s="19"/>
      <c r="I13" s="22"/>
      <c r="J13" s="20">
        <f t="shared" si="1"/>
        <v>0</v>
      </c>
      <c r="L13" t="s">
        <v>96</v>
      </c>
      <c r="M13">
        <v>1.65</v>
      </c>
      <c r="N13">
        <v>1</v>
      </c>
      <c r="O13" t="s">
        <v>98</v>
      </c>
    </row>
    <row r="14" spans="1:15" s="2" customFormat="1" x14ac:dyDescent="0.35">
      <c r="A14" s="4"/>
      <c r="C14" s="127" t="s">
        <v>40</v>
      </c>
      <c r="D14" s="127"/>
      <c r="E14" s="23">
        <f>SUM(E5:E13)</f>
        <v>0</v>
      </c>
      <c r="F14" s="4"/>
      <c r="H14" s="127" t="s">
        <v>40</v>
      </c>
      <c r="I14" s="127"/>
      <c r="J14" s="23">
        <f>SUM(J5:J13)</f>
        <v>0</v>
      </c>
      <c r="L14" t="s">
        <v>101</v>
      </c>
      <c r="M14">
        <v>1.35</v>
      </c>
      <c r="N14">
        <v>0.5</v>
      </c>
      <c r="O14" t="s">
        <v>98</v>
      </c>
    </row>
    <row r="15" spans="1:15" ht="15" thickBot="1" x14ac:dyDescent="0.4">
      <c r="A15" s="42"/>
      <c r="B15" s="42"/>
      <c r="C15" s="42"/>
      <c r="D15" s="42"/>
      <c r="E15" s="42"/>
      <c r="F15" s="42"/>
      <c r="G15" s="42"/>
      <c r="H15" s="42"/>
      <c r="I15" s="42"/>
      <c r="J15" s="42"/>
      <c r="L15" s="2" t="s">
        <v>99</v>
      </c>
      <c r="M15" s="2">
        <v>0.15</v>
      </c>
      <c r="N15" s="2"/>
      <c r="O15" s="2" t="s">
        <v>100</v>
      </c>
    </row>
    <row r="16" spans="1:15" ht="15" thickBot="1" x14ac:dyDescent="0.4">
      <c r="A16" s="100">
        <f>'Business Information'!A5</f>
        <v>0</v>
      </c>
      <c r="B16" s="12"/>
      <c r="C16" s="123" t="s">
        <v>16</v>
      </c>
      <c r="D16" s="123"/>
      <c r="E16" s="49">
        <f>'Business Information'!D5</f>
        <v>0</v>
      </c>
      <c r="F16" s="100">
        <f>'Business Information'!A6</f>
        <v>0</v>
      </c>
      <c r="G16" s="12"/>
      <c r="H16" s="123" t="s">
        <v>16</v>
      </c>
      <c r="I16" s="123"/>
      <c r="J16" s="49">
        <f>'Business Information'!D6</f>
        <v>0</v>
      </c>
    </row>
    <row r="17" spans="1:10" x14ac:dyDescent="0.35">
      <c r="A17" s="39" t="s">
        <v>75</v>
      </c>
      <c r="B17" s="40" t="s">
        <v>11</v>
      </c>
      <c r="C17" s="40" t="s">
        <v>12</v>
      </c>
      <c r="D17" s="40" t="s">
        <v>13</v>
      </c>
      <c r="E17" s="41" t="s">
        <v>14</v>
      </c>
      <c r="F17" s="39" t="s">
        <v>75</v>
      </c>
      <c r="G17" s="40" t="s">
        <v>11</v>
      </c>
      <c r="H17" s="40" t="s">
        <v>12</v>
      </c>
      <c r="I17" s="40" t="s">
        <v>13</v>
      </c>
      <c r="J17" s="41" t="s">
        <v>14</v>
      </c>
    </row>
    <row r="18" spans="1:10" x14ac:dyDescent="0.35">
      <c r="A18" s="99"/>
      <c r="B18" s="15"/>
      <c r="C18" s="13"/>
      <c r="D18" s="21"/>
      <c r="E18" s="14">
        <f>C18*D18</f>
        <v>0</v>
      </c>
      <c r="F18" s="99"/>
      <c r="G18" s="15"/>
      <c r="H18" s="13"/>
      <c r="I18" s="21"/>
      <c r="J18" s="14">
        <f>H18*I18</f>
        <v>0</v>
      </c>
    </row>
    <row r="19" spans="1:10" x14ac:dyDescent="0.35">
      <c r="A19" s="99"/>
      <c r="B19" s="15"/>
      <c r="C19" s="13"/>
      <c r="D19" s="21"/>
      <c r="E19" s="14">
        <f t="shared" ref="E19:E27" si="2">C19*D19</f>
        <v>0</v>
      </c>
      <c r="F19" s="99"/>
      <c r="G19" s="15"/>
      <c r="H19" s="13"/>
      <c r="I19" s="21"/>
      <c r="J19" s="14">
        <f t="shared" ref="J19:J27" si="3">H19*I19</f>
        <v>0</v>
      </c>
    </row>
    <row r="20" spans="1:10" x14ac:dyDescent="0.35">
      <c r="A20" s="99"/>
      <c r="B20" s="15"/>
      <c r="C20" s="13"/>
      <c r="D20" s="21"/>
      <c r="E20" s="14">
        <f t="shared" si="2"/>
        <v>0</v>
      </c>
      <c r="F20" s="99"/>
      <c r="G20" s="15"/>
      <c r="H20" s="13"/>
      <c r="I20" s="21"/>
      <c r="J20" s="14">
        <f t="shared" si="3"/>
        <v>0</v>
      </c>
    </row>
    <row r="21" spans="1:10" x14ac:dyDescent="0.35">
      <c r="A21" s="99"/>
      <c r="B21" s="15"/>
      <c r="C21" s="13"/>
      <c r="D21" s="21"/>
      <c r="E21" s="14">
        <f t="shared" si="2"/>
        <v>0</v>
      </c>
      <c r="F21" s="99"/>
      <c r="G21" s="15"/>
      <c r="H21" s="13"/>
      <c r="I21" s="21"/>
      <c r="J21" s="14">
        <f t="shared" si="3"/>
        <v>0</v>
      </c>
    </row>
    <row r="22" spans="1:10" x14ac:dyDescent="0.35">
      <c r="A22" s="99"/>
      <c r="B22" s="15"/>
      <c r="C22" s="13"/>
      <c r="D22" s="21"/>
      <c r="E22" s="14">
        <f t="shared" si="2"/>
        <v>0</v>
      </c>
      <c r="F22" s="99"/>
      <c r="G22" s="15"/>
      <c r="H22" s="13"/>
      <c r="I22" s="21"/>
      <c r="J22" s="14">
        <f t="shared" si="3"/>
        <v>0</v>
      </c>
    </row>
    <row r="23" spans="1:10" x14ac:dyDescent="0.35">
      <c r="A23" s="99"/>
      <c r="B23" s="15"/>
      <c r="C23" s="13"/>
      <c r="D23" s="21"/>
      <c r="E23" s="14"/>
      <c r="F23" s="99"/>
      <c r="G23" s="15"/>
      <c r="H23" s="13"/>
      <c r="I23" s="21"/>
      <c r="J23" s="14"/>
    </row>
    <row r="24" spans="1:10" x14ac:dyDescent="0.35">
      <c r="A24" s="99"/>
      <c r="B24" s="15"/>
      <c r="C24" s="13"/>
      <c r="D24" s="21"/>
      <c r="E24" s="14"/>
      <c r="F24" s="99"/>
      <c r="G24" s="15"/>
      <c r="H24" s="13"/>
      <c r="I24" s="21"/>
      <c r="J24" s="14"/>
    </row>
    <row r="25" spans="1:10" x14ac:dyDescent="0.35">
      <c r="A25" s="99"/>
      <c r="B25" s="15"/>
      <c r="C25" s="13"/>
      <c r="D25" s="21"/>
      <c r="E25" s="14">
        <f t="shared" si="2"/>
        <v>0</v>
      </c>
      <c r="F25" s="99"/>
      <c r="G25" s="15"/>
      <c r="H25" s="13"/>
      <c r="I25" s="21"/>
      <c r="J25" s="14">
        <f t="shared" si="3"/>
        <v>0</v>
      </c>
    </row>
    <row r="26" spans="1:10" x14ac:dyDescent="0.35">
      <c r="A26" s="99"/>
      <c r="B26" s="15"/>
      <c r="C26" s="13"/>
      <c r="D26" s="21"/>
      <c r="E26" s="14">
        <f t="shared" si="2"/>
        <v>0</v>
      </c>
      <c r="F26" s="99"/>
      <c r="G26" s="15"/>
      <c r="H26" s="13"/>
      <c r="I26" s="21"/>
      <c r="J26" s="14">
        <f t="shared" si="3"/>
        <v>0</v>
      </c>
    </row>
    <row r="27" spans="1:10" x14ac:dyDescent="0.35">
      <c r="A27" s="17" t="s">
        <v>39</v>
      </c>
      <c r="B27" s="18" t="s">
        <v>15</v>
      </c>
      <c r="C27" s="19"/>
      <c r="D27" s="22"/>
      <c r="E27" s="20">
        <f t="shared" si="2"/>
        <v>0</v>
      </c>
      <c r="F27" s="17" t="s">
        <v>39</v>
      </c>
      <c r="G27" s="18" t="s">
        <v>15</v>
      </c>
      <c r="H27" s="19"/>
      <c r="I27" s="22"/>
      <c r="J27" s="20">
        <f t="shared" si="3"/>
        <v>0</v>
      </c>
    </row>
    <row r="28" spans="1:10" ht="15" thickBot="1" x14ac:dyDescent="0.4">
      <c r="A28" s="50"/>
      <c r="B28" s="51"/>
      <c r="C28" s="124" t="s">
        <v>40</v>
      </c>
      <c r="D28" s="124"/>
      <c r="E28" s="52">
        <f>SUM(E18:E27)</f>
        <v>0</v>
      </c>
      <c r="F28" s="50"/>
      <c r="G28" s="51"/>
      <c r="H28" s="124" t="s">
        <v>40</v>
      </c>
      <c r="I28" s="124"/>
      <c r="J28" s="52">
        <f>SUM(J18:J27)</f>
        <v>0</v>
      </c>
    </row>
    <row r="29" spans="1:10" ht="15" thickBot="1" x14ac:dyDescent="0.4">
      <c r="A29" s="42"/>
      <c r="B29" s="42"/>
      <c r="C29" s="42"/>
      <c r="D29" s="42"/>
      <c r="E29" s="42"/>
      <c r="F29" s="42"/>
      <c r="G29" s="42"/>
      <c r="H29" s="42"/>
      <c r="I29" s="42"/>
      <c r="J29" s="42"/>
    </row>
    <row r="30" spans="1:10" ht="15" thickBot="1" x14ac:dyDescent="0.4">
      <c r="A30" s="100">
        <f>'Business Information'!A7</f>
        <v>0</v>
      </c>
      <c r="B30" s="12"/>
      <c r="C30" s="123" t="s">
        <v>16</v>
      </c>
      <c r="D30" s="123"/>
      <c r="E30" s="49">
        <f>'Business Information'!D7</f>
        <v>0</v>
      </c>
      <c r="F30" s="100">
        <f>'Business Information'!A8</f>
        <v>0</v>
      </c>
      <c r="G30" s="12"/>
      <c r="H30" s="123" t="s">
        <v>16</v>
      </c>
      <c r="I30" s="123"/>
      <c r="J30" s="49">
        <f>'Business Information'!D8</f>
        <v>0</v>
      </c>
    </row>
    <row r="31" spans="1:10" x14ac:dyDescent="0.35">
      <c r="A31" s="39" t="s">
        <v>75</v>
      </c>
      <c r="B31" s="40" t="s">
        <v>11</v>
      </c>
      <c r="C31" s="40" t="s">
        <v>12</v>
      </c>
      <c r="D31" s="40" t="s">
        <v>13</v>
      </c>
      <c r="E31" s="41" t="s">
        <v>14</v>
      </c>
      <c r="F31" s="39" t="s">
        <v>75</v>
      </c>
      <c r="G31" s="40" t="s">
        <v>11</v>
      </c>
      <c r="H31" s="40" t="s">
        <v>12</v>
      </c>
      <c r="I31" s="40" t="s">
        <v>13</v>
      </c>
      <c r="J31" s="41" t="s">
        <v>14</v>
      </c>
    </row>
    <row r="32" spans="1:10" x14ac:dyDescent="0.35">
      <c r="A32" s="99"/>
      <c r="B32" s="15"/>
      <c r="C32" s="13"/>
      <c r="D32" s="21"/>
      <c r="E32" s="14">
        <f>C32*D32</f>
        <v>0</v>
      </c>
      <c r="F32" s="99"/>
      <c r="G32" s="15"/>
      <c r="H32" s="13"/>
      <c r="I32" s="21"/>
      <c r="J32" s="14">
        <f>H32*I32</f>
        <v>0</v>
      </c>
    </row>
    <row r="33" spans="1:10" x14ac:dyDescent="0.35">
      <c r="A33" s="99"/>
      <c r="B33" s="15"/>
      <c r="C33" s="13"/>
      <c r="D33" s="21"/>
      <c r="E33" s="14">
        <f t="shared" ref="E33:E41" si="4">C33*D33</f>
        <v>0</v>
      </c>
      <c r="F33" s="99"/>
      <c r="G33" s="15"/>
      <c r="H33" s="13"/>
      <c r="I33" s="21"/>
      <c r="J33" s="14">
        <f t="shared" ref="J33:J41" si="5">H33*I33</f>
        <v>0</v>
      </c>
    </row>
    <row r="34" spans="1:10" x14ac:dyDescent="0.35">
      <c r="A34" s="99"/>
      <c r="B34" s="15"/>
      <c r="C34" s="13"/>
      <c r="D34" s="21"/>
      <c r="E34" s="14">
        <f t="shared" si="4"/>
        <v>0</v>
      </c>
      <c r="F34" s="99"/>
      <c r="G34" s="15"/>
      <c r="H34" s="13"/>
      <c r="I34" s="21"/>
      <c r="J34" s="14">
        <f t="shared" si="5"/>
        <v>0</v>
      </c>
    </row>
    <row r="35" spans="1:10" x14ac:dyDescent="0.35">
      <c r="A35" s="99"/>
      <c r="B35" s="15"/>
      <c r="C35" s="13"/>
      <c r="D35" s="21"/>
      <c r="E35" s="14">
        <f t="shared" si="4"/>
        <v>0</v>
      </c>
      <c r="F35" s="99"/>
      <c r="G35" s="15"/>
      <c r="H35" s="13"/>
      <c r="I35" s="21"/>
      <c r="J35" s="14">
        <f t="shared" si="5"/>
        <v>0</v>
      </c>
    </row>
    <row r="36" spans="1:10" x14ac:dyDescent="0.35">
      <c r="A36" s="99"/>
      <c r="B36" s="15"/>
      <c r="C36" s="13"/>
      <c r="D36" s="21"/>
      <c r="E36" s="14">
        <f t="shared" si="4"/>
        <v>0</v>
      </c>
      <c r="F36" s="99"/>
      <c r="G36" s="15"/>
      <c r="H36" s="13"/>
      <c r="I36" s="21"/>
      <c r="J36" s="14">
        <f t="shared" si="5"/>
        <v>0</v>
      </c>
    </row>
    <row r="37" spans="1:10" x14ac:dyDescent="0.35">
      <c r="A37" s="99"/>
      <c r="B37" s="15"/>
      <c r="C37" s="13"/>
      <c r="D37" s="21"/>
      <c r="E37" s="14">
        <f t="shared" si="4"/>
        <v>0</v>
      </c>
      <c r="F37" s="99"/>
      <c r="G37" s="15"/>
      <c r="H37" s="13"/>
      <c r="I37" s="21"/>
      <c r="J37" s="14">
        <f t="shared" si="5"/>
        <v>0</v>
      </c>
    </row>
    <row r="38" spans="1:10" x14ac:dyDescent="0.35">
      <c r="A38" s="99"/>
      <c r="B38" s="15"/>
      <c r="C38" s="13"/>
      <c r="D38" s="21"/>
      <c r="E38" s="14">
        <f t="shared" si="4"/>
        <v>0</v>
      </c>
      <c r="F38" s="99"/>
      <c r="G38" s="15"/>
      <c r="H38" s="13"/>
      <c r="I38" s="21"/>
      <c r="J38" s="14">
        <f t="shared" si="5"/>
        <v>0</v>
      </c>
    </row>
    <row r="39" spans="1:10" x14ac:dyDescent="0.35">
      <c r="A39" s="99"/>
      <c r="B39" s="15"/>
      <c r="C39" s="13"/>
      <c r="D39" s="21"/>
      <c r="E39" s="14">
        <f t="shared" si="4"/>
        <v>0</v>
      </c>
      <c r="F39" s="99"/>
      <c r="G39" s="15"/>
      <c r="H39" s="13"/>
      <c r="I39" s="21"/>
      <c r="J39" s="14">
        <f t="shared" si="5"/>
        <v>0</v>
      </c>
    </row>
    <row r="40" spans="1:10" x14ac:dyDescent="0.35">
      <c r="A40" s="99"/>
      <c r="B40" s="15"/>
      <c r="C40" s="13"/>
      <c r="D40" s="21"/>
      <c r="E40" s="14">
        <f t="shared" si="4"/>
        <v>0</v>
      </c>
      <c r="F40" s="99"/>
      <c r="G40" s="15"/>
      <c r="H40" s="13"/>
      <c r="I40" s="21"/>
      <c r="J40" s="14">
        <f t="shared" si="5"/>
        <v>0</v>
      </c>
    </row>
    <row r="41" spans="1:10" x14ac:dyDescent="0.35">
      <c r="A41" s="17" t="s">
        <v>39</v>
      </c>
      <c r="B41" s="18" t="s">
        <v>15</v>
      </c>
      <c r="C41" s="19"/>
      <c r="D41" s="22"/>
      <c r="E41" s="20">
        <f t="shared" si="4"/>
        <v>0</v>
      </c>
      <c r="F41" s="17" t="s">
        <v>39</v>
      </c>
      <c r="G41" s="18" t="s">
        <v>15</v>
      </c>
      <c r="H41" s="19"/>
      <c r="I41" s="22"/>
      <c r="J41" s="20">
        <f t="shared" si="5"/>
        <v>0</v>
      </c>
    </row>
    <row r="42" spans="1:10" ht="15" thickBot="1" x14ac:dyDescent="0.4">
      <c r="A42" s="50"/>
      <c r="B42" s="51"/>
      <c r="C42" s="124" t="s">
        <v>40</v>
      </c>
      <c r="D42" s="124"/>
      <c r="E42" s="52">
        <f>SUM(E32:E41)</f>
        <v>0</v>
      </c>
      <c r="F42" s="50"/>
      <c r="G42" s="51"/>
      <c r="H42" s="124" t="s">
        <v>40</v>
      </c>
      <c r="I42" s="124"/>
      <c r="J42" s="52">
        <f>SUM(J32:J41)</f>
        <v>0</v>
      </c>
    </row>
    <row r="43" spans="1:10" ht="15" thickBot="1" x14ac:dyDescent="0.4">
      <c r="A43" s="42"/>
      <c r="B43" s="42"/>
      <c r="C43" s="42"/>
      <c r="D43" s="42"/>
      <c r="E43" s="42"/>
      <c r="F43" s="42"/>
      <c r="G43" s="42"/>
      <c r="H43" s="42"/>
      <c r="I43" s="42"/>
      <c r="J43" s="42"/>
    </row>
    <row r="44" spans="1:10" ht="15" thickBot="1" x14ac:dyDescent="0.4">
      <c r="A44" s="100">
        <f>'Business Information'!A9</f>
        <v>0</v>
      </c>
      <c r="B44" s="12"/>
      <c r="C44" s="123" t="s">
        <v>16</v>
      </c>
      <c r="D44" s="123"/>
      <c r="E44" s="49">
        <f>'Business Information'!D9</f>
        <v>0</v>
      </c>
      <c r="F44" s="100">
        <f>'Business Information'!A10</f>
        <v>0</v>
      </c>
      <c r="G44" s="12"/>
      <c r="H44" s="123" t="s">
        <v>16</v>
      </c>
      <c r="I44" s="123"/>
      <c r="J44" s="49">
        <f>'Business Information'!D10</f>
        <v>0</v>
      </c>
    </row>
    <row r="45" spans="1:10" x14ac:dyDescent="0.35">
      <c r="A45" s="39" t="s">
        <v>75</v>
      </c>
      <c r="B45" s="40" t="s">
        <v>11</v>
      </c>
      <c r="C45" s="40" t="s">
        <v>12</v>
      </c>
      <c r="D45" s="40" t="s">
        <v>13</v>
      </c>
      <c r="E45" s="41" t="s">
        <v>14</v>
      </c>
      <c r="F45" s="39" t="s">
        <v>75</v>
      </c>
      <c r="G45" s="40" t="s">
        <v>11</v>
      </c>
      <c r="H45" s="40" t="s">
        <v>12</v>
      </c>
      <c r="I45" s="40" t="s">
        <v>13</v>
      </c>
      <c r="J45" s="41" t="s">
        <v>14</v>
      </c>
    </row>
    <row r="46" spans="1:10" x14ac:dyDescent="0.35">
      <c r="A46" s="99"/>
      <c r="B46" s="15"/>
      <c r="C46" s="13"/>
      <c r="D46" s="21"/>
      <c r="E46" s="14">
        <f>C46*D46</f>
        <v>0</v>
      </c>
      <c r="F46" s="99"/>
      <c r="G46" s="15"/>
      <c r="H46" s="13"/>
      <c r="I46" s="21"/>
      <c r="J46" s="14">
        <f>H46*I46</f>
        <v>0</v>
      </c>
    </row>
    <row r="47" spans="1:10" x14ac:dyDescent="0.35">
      <c r="A47" s="99"/>
      <c r="B47" s="15"/>
      <c r="C47" s="13"/>
      <c r="D47" s="21"/>
      <c r="E47" s="14">
        <f t="shared" ref="E47:E55" si="6">C47*D47</f>
        <v>0</v>
      </c>
      <c r="F47" s="99"/>
      <c r="G47" s="15"/>
      <c r="H47" s="13"/>
      <c r="I47" s="21"/>
      <c r="J47" s="14">
        <f t="shared" ref="J47:J52" si="7">H47*I47</f>
        <v>0</v>
      </c>
    </row>
    <row r="48" spans="1:10" x14ac:dyDescent="0.35">
      <c r="A48" s="99"/>
      <c r="B48" s="15"/>
      <c r="C48" s="13"/>
      <c r="D48" s="21"/>
      <c r="E48" s="14">
        <f t="shared" si="6"/>
        <v>0</v>
      </c>
      <c r="F48" s="99"/>
      <c r="G48" s="15"/>
      <c r="H48" s="13"/>
      <c r="I48" s="21"/>
      <c r="J48" s="14">
        <f t="shared" si="7"/>
        <v>0</v>
      </c>
    </row>
    <row r="49" spans="1:10" x14ac:dyDescent="0.35">
      <c r="A49" s="99"/>
      <c r="B49" s="15"/>
      <c r="C49" s="13"/>
      <c r="D49" s="21"/>
      <c r="E49" s="14">
        <f t="shared" si="6"/>
        <v>0</v>
      </c>
      <c r="F49" s="99"/>
      <c r="G49" s="15"/>
      <c r="H49" s="13"/>
      <c r="I49" s="21"/>
      <c r="J49" s="14">
        <f t="shared" si="7"/>
        <v>0</v>
      </c>
    </row>
    <row r="50" spans="1:10" x14ac:dyDescent="0.35">
      <c r="A50" s="99"/>
      <c r="B50" s="15"/>
      <c r="C50" s="13"/>
      <c r="D50" s="21"/>
      <c r="E50" s="14">
        <f t="shared" si="6"/>
        <v>0</v>
      </c>
      <c r="F50" s="99"/>
      <c r="G50" s="15"/>
      <c r="H50" s="13"/>
      <c r="I50" s="21"/>
      <c r="J50" s="14">
        <f t="shared" si="7"/>
        <v>0</v>
      </c>
    </row>
    <row r="51" spans="1:10" x14ac:dyDescent="0.35">
      <c r="A51" s="99"/>
      <c r="B51" s="15"/>
      <c r="C51" s="13"/>
      <c r="D51" s="21"/>
      <c r="E51" s="14">
        <f t="shared" si="6"/>
        <v>0</v>
      </c>
      <c r="F51" s="99"/>
      <c r="G51" s="15"/>
      <c r="H51" s="13"/>
      <c r="I51" s="21"/>
      <c r="J51" s="14">
        <f t="shared" si="7"/>
        <v>0</v>
      </c>
    </row>
    <row r="52" spans="1:10" x14ac:dyDescent="0.35">
      <c r="A52" s="99"/>
      <c r="B52" s="15"/>
      <c r="C52" s="13"/>
      <c r="D52" s="21"/>
      <c r="E52" s="14">
        <f t="shared" si="6"/>
        <v>0</v>
      </c>
      <c r="F52" s="99"/>
      <c r="G52" s="15"/>
      <c r="H52" s="13"/>
      <c r="I52" s="21"/>
      <c r="J52" s="14">
        <f t="shared" si="7"/>
        <v>0</v>
      </c>
    </row>
    <row r="53" spans="1:10" x14ac:dyDescent="0.35">
      <c r="A53" s="99"/>
      <c r="B53" s="15"/>
      <c r="C53" s="13"/>
      <c r="D53" s="21"/>
      <c r="E53" s="14">
        <f t="shared" si="6"/>
        <v>0</v>
      </c>
      <c r="F53" s="99"/>
      <c r="G53" s="15"/>
      <c r="H53" s="13"/>
      <c r="I53" s="21"/>
      <c r="J53" s="14">
        <f>H53*I53</f>
        <v>0</v>
      </c>
    </row>
    <row r="54" spans="1:10" x14ac:dyDescent="0.35">
      <c r="A54" s="99"/>
      <c r="B54" s="15"/>
      <c r="C54" s="13"/>
      <c r="D54" s="21"/>
      <c r="E54" s="14">
        <f t="shared" si="6"/>
        <v>0</v>
      </c>
      <c r="F54" s="99"/>
      <c r="G54" s="15"/>
      <c r="H54" s="13"/>
      <c r="I54" s="21"/>
      <c r="J54" s="14">
        <f>H54*I54</f>
        <v>0</v>
      </c>
    </row>
    <row r="55" spans="1:10" x14ac:dyDescent="0.35">
      <c r="A55" s="17" t="s">
        <v>39</v>
      </c>
      <c r="B55" s="18" t="s">
        <v>15</v>
      </c>
      <c r="C55" s="19"/>
      <c r="D55" s="22"/>
      <c r="E55" s="20">
        <f t="shared" si="6"/>
        <v>0</v>
      </c>
      <c r="F55" s="17" t="s">
        <v>39</v>
      </c>
      <c r="G55" s="18" t="s">
        <v>15</v>
      </c>
      <c r="H55" s="19"/>
      <c r="I55" s="22"/>
      <c r="J55" s="20">
        <f>H55*I55</f>
        <v>0</v>
      </c>
    </row>
    <row r="56" spans="1:10" ht="15" thickBot="1" x14ac:dyDescent="0.4">
      <c r="A56" s="50"/>
      <c r="B56" s="51"/>
      <c r="C56" s="124" t="s">
        <v>40</v>
      </c>
      <c r="D56" s="124"/>
      <c r="E56" s="52">
        <f>SUM(E46:E55)</f>
        <v>0</v>
      </c>
      <c r="F56" s="50"/>
      <c r="G56" s="51"/>
      <c r="H56" s="124" t="s">
        <v>40</v>
      </c>
      <c r="I56" s="124"/>
      <c r="J56" s="52">
        <f>SUM(J46:J55)</f>
        <v>0</v>
      </c>
    </row>
    <row r="57" spans="1:10" ht="15" thickBot="1" x14ac:dyDescent="0.4">
      <c r="A57" s="42"/>
      <c r="B57" s="42"/>
      <c r="C57" s="42"/>
      <c r="D57" s="42"/>
      <c r="E57" s="42"/>
      <c r="F57" s="42"/>
      <c r="G57" s="42"/>
      <c r="H57" s="42"/>
      <c r="I57" s="42"/>
      <c r="J57" s="42"/>
    </row>
    <row r="58" spans="1:10" ht="15" thickBot="1" x14ac:dyDescent="0.4">
      <c r="A58" s="100">
        <f>'Business Information'!A11</f>
        <v>0</v>
      </c>
      <c r="B58" s="12"/>
      <c r="C58" s="123" t="s">
        <v>16</v>
      </c>
      <c r="D58" s="123"/>
      <c r="E58" s="49">
        <f>'Business Information'!D11</f>
        <v>0</v>
      </c>
      <c r="F58" s="100">
        <f>'Business Information'!A12</f>
        <v>0</v>
      </c>
      <c r="G58" s="12"/>
      <c r="H58" s="123" t="s">
        <v>16</v>
      </c>
      <c r="I58" s="123"/>
      <c r="J58" s="49">
        <f>'Business Information'!D12</f>
        <v>0</v>
      </c>
    </row>
    <row r="59" spans="1:10" x14ac:dyDescent="0.35">
      <c r="A59" s="39" t="s">
        <v>75</v>
      </c>
      <c r="B59" s="40" t="s">
        <v>11</v>
      </c>
      <c r="C59" s="40" t="s">
        <v>12</v>
      </c>
      <c r="D59" s="40" t="s">
        <v>13</v>
      </c>
      <c r="E59" s="41" t="s">
        <v>14</v>
      </c>
      <c r="F59" s="39" t="s">
        <v>75</v>
      </c>
      <c r="G59" s="40" t="s">
        <v>11</v>
      </c>
      <c r="H59" s="40" t="s">
        <v>12</v>
      </c>
      <c r="I59" s="40" t="s">
        <v>13</v>
      </c>
      <c r="J59" s="41" t="s">
        <v>14</v>
      </c>
    </row>
    <row r="60" spans="1:10" x14ac:dyDescent="0.35">
      <c r="A60" s="99"/>
      <c r="B60" s="15"/>
      <c r="C60" s="13"/>
      <c r="D60" s="21"/>
      <c r="E60" s="14">
        <f>C60*D60</f>
        <v>0</v>
      </c>
      <c r="F60" s="99"/>
      <c r="G60" s="15"/>
      <c r="H60" s="13"/>
      <c r="I60" s="21"/>
      <c r="J60" s="14">
        <f>H60*I60</f>
        <v>0</v>
      </c>
    </row>
    <row r="61" spans="1:10" x14ac:dyDescent="0.35">
      <c r="A61" s="99"/>
      <c r="B61" s="15"/>
      <c r="C61" s="13"/>
      <c r="D61" s="21"/>
      <c r="E61" s="14">
        <f t="shared" ref="E61:E69" si="8">C61*D61</f>
        <v>0</v>
      </c>
      <c r="F61" s="99"/>
      <c r="G61" s="15"/>
      <c r="H61" s="13"/>
      <c r="I61" s="21"/>
      <c r="J61" s="14">
        <f t="shared" ref="J61:J69" si="9">H61*I61</f>
        <v>0</v>
      </c>
    </row>
    <row r="62" spans="1:10" x14ac:dyDescent="0.35">
      <c r="A62" s="99"/>
      <c r="B62" s="15"/>
      <c r="C62" s="13"/>
      <c r="D62" s="21"/>
      <c r="E62" s="14">
        <f t="shared" si="8"/>
        <v>0</v>
      </c>
      <c r="F62" s="99"/>
      <c r="G62" s="15"/>
      <c r="H62" s="13"/>
      <c r="I62" s="21"/>
      <c r="J62" s="14">
        <f t="shared" si="9"/>
        <v>0</v>
      </c>
    </row>
    <row r="63" spans="1:10" x14ac:dyDescent="0.35">
      <c r="A63" s="99"/>
      <c r="B63" s="15"/>
      <c r="C63" s="13"/>
      <c r="D63" s="21"/>
      <c r="E63" s="14">
        <f t="shared" si="8"/>
        <v>0</v>
      </c>
      <c r="F63" s="99"/>
      <c r="G63" s="15"/>
      <c r="H63" s="13"/>
      <c r="I63" s="21"/>
      <c r="J63" s="14">
        <f t="shared" si="9"/>
        <v>0</v>
      </c>
    </row>
    <row r="64" spans="1:10" x14ac:dyDescent="0.35">
      <c r="A64" s="99"/>
      <c r="B64" s="15"/>
      <c r="C64" s="13"/>
      <c r="D64" s="21"/>
      <c r="E64" s="14">
        <f t="shared" si="8"/>
        <v>0</v>
      </c>
      <c r="F64" s="99"/>
      <c r="G64" s="15"/>
      <c r="H64" s="13"/>
      <c r="I64" s="21"/>
      <c r="J64" s="14">
        <f t="shared" si="9"/>
        <v>0</v>
      </c>
    </row>
    <row r="65" spans="1:10" x14ac:dyDescent="0.35">
      <c r="A65" s="99"/>
      <c r="B65" s="15"/>
      <c r="C65" s="13"/>
      <c r="D65" s="21"/>
      <c r="E65" s="14">
        <f t="shared" si="8"/>
        <v>0</v>
      </c>
      <c r="F65" s="99"/>
      <c r="G65" s="15"/>
      <c r="H65" s="13"/>
      <c r="I65" s="21"/>
      <c r="J65" s="14">
        <f t="shared" si="9"/>
        <v>0</v>
      </c>
    </row>
    <row r="66" spans="1:10" x14ac:dyDescent="0.35">
      <c r="A66" s="99"/>
      <c r="B66" s="15"/>
      <c r="C66" s="13"/>
      <c r="D66" s="21"/>
      <c r="E66" s="14">
        <f t="shared" si="8"/>
        <v>0</v>
      </c>
      <c r="F66" s="99"/>
      <c r="G66" s="15"/>
      <c r="H66" s="13"/>
      <c r="I66" s="21"/>
      <c r="J66" s="14">
        <f t="shared" si="9"/>
        <v>0</v>
      </c>
    </row>
    <row r="67" spans="1:10" x14ac:dyDescent="0.35">
      <c r="A67" s="99"/>
      <c r="B67" s="15"/>
      <c r="C67" s="13"/>
      <c r="D67" s="21"/>
      <c r="E67" s="14">
        <f t="shared" si="8"/>
        <v>0</v>
      </c>
      <c r="F67" s="99"/>
      <c r="G67" s="15"/>
      <c r="H67" s="13"/>
      <c r="I67" s="21"/>
      <c r="J67" s="14">
        <f t="shared" si="9"/>
        <v>0</v>
      </c>
    </row>
    <row r="68" spans="1:10" x14ac:dyDescent="0.35">
      <c r="A68" s="99"/>
      <c r="B68" s="15"/>
      <c r="C68" s="13"/>
      <c r="D68" s="21"/>
      <c r="E68" s="14">
        <f t="shared" si="8"/>
        <v>0</v>
      </c>
      <c r="F68" s="99"/>
      <c r="G68" s="15"/>
      <c r="H68" s="13"/>
      <c r="I68" s="21"/>
      <c r="J68" s="14">
        <f t="shared" si="9"/>
        <v>0</v>
      </c>
    </row>
    <row r="69" spans="1:10" x14ac:dyDescent="0.35">
      <c r="A69" s="17" t="s">
        <v>39</v>
      </c>
      <c r="B69" s="18" t="s">
        <v>15</v>
      </c>
      <c r="C69" s="19"/>
      <c r="D69" s="22"/>
      <c r="E69" s="20">
        <f t="shared" si="8"/>
        <v>0</v>
      </c>
      <c r="F69" s="17" t="s">
        <v>39</v>
      </c>
      <c r="G69" s="18" t="s">
        <v>15</v>
      </c>
      <c r="H69" s="19"/>
      <c r="I69" s="22"/>
      <c r="J69" s="20">
        <f t="shared" si="9"/>
        <v>0</v>
      </c>
    </row>
    <row r="70" spans="1:10" ht="15" thickBot="1" x14ac:dyDescent="0.4">
      <c r="A70" s="50"/>
      <c r="B70" s="51"/>
      <c r="C70" s="124" t="s">
        <v>40</v>
      </c>
      <c r="D70" s="124"/>
      <c r="E70" s="52">
        <f>SUM(E60:E69)</f>
        <v>0</v>
      </c>
      <c r="F70" s="50"/>
      <c r="G70" s="51"/>
      <c r="H70" s="124" t="s">
        <v>40</v>
      </c>
      <c r="I70" s="124"/>
      <c r="J70" s="52">
        <f>SUM(J60:J69)</f>
        <v>0</v>
      </c>
    </row>
    <row r="71" spans="1:10" ht="15" thickBot="1" x14ac:dyDescent="0.4">
      <c r="A71" s="42"/>
      <c r="B71" s="42"/>
      <c r="C71" s="42"/>
      <c r="D71" s="42"/>
      <c r="E71" s="42"/>
      <c r="F71" s="11" t="s">
        <v>102</v>
      </c>
      <c r="G71" s="101"/>
      <c r="H71" s="101"/>
      <c r="I71" s="101"/>
      <c r="J71" s="102">
        <f>C88</f>
        <v>0</v>
      </c>
    </row>
    <row r="72" spans="1:10" x14ac:dyDescent="0.35"/>
    <row r="77" spans="1:10" hidden="1" x14ac:dyDescent="0.35">
      <c r="A77" t="s">
        <v>103</v>
      </c>
      <c r="B77" t="s">
        <v>104</v>
      </c>
      <c r="C77" t="s">
        <v>105</v>
      </c>
    </row>
    <row r="78" spans="1:10" hidden="1" x14ac:dyDescent="0.35">
      <c r="A78" t="str">
        <f>'Business Information'!A3</f>
        <v>Product names here</v>
      </c>
      <c r="B78" s="26">
        <f>'Business Information'!D3*'Business Information'!$C$14</f>
        <v>0</v>
      </c>
      <c r="C78" s="26">
        <f>E14*'Business Information'!C3</f>
        <v>0</v>
      </c>
    </row>
    <row r="79" spans="1:10" hidden="1" x14ac:dyDescent="0.35">
      <c r="A79">
        <f>'Business Information'!A4</f>
        <v>0</v>
      </c>
      <c r="B79" s="26">
        <f>'Business Information'!D4*'Business Information'!$C$14</f>
        <v>0</v>
      </c>
      <c r="C79" s="26">
        <f>J14*'Business Information'!C4</f>
        <v>0</v>
      </c>
    </row>
    <row r="80" spans="1:10" hidden="1" x14ac:dyDescent="0.35">
      <c r="A80">
        <f>'Business Information'!A5</f>
        <v>0</v>
      </c>
      <c r="B80" s="26">
        <f>'Business Information'!D5*'Business Information'!$C$14</f>
        <v>0</v>
      </c>
      <c r="C80" s="26">
        <f>E28*'Business Information'!C5</f>
        <v>0</v>
      </c>
    </row>
    <row r="81" spans="1:3" hidden="1" x14ac:dyDescent="0.35">
      <c r="A81">
        <f>'Business Information'!A6</f>
        <v>0</v>
      </c>
      <c r="B81" s="26">
        <f>'Business Information'!D6*'Business Information'!$C$14</f>
        <v>0</v>
      </c>
      <c r="C81" s="26">
        <f>J28*'Business Information'!C6</f>
        <v>0</v>
      </c>
    </row>
    <row r="82" spans="1:3" hidden="1" x14ac:dyDescent="0.35">
      <c r="A82">
        <f>'Business Information'!A7</f>
        <v>0</v>
      </c>
      <c r="B82" s="26">
        <f>'Business Information'!D7*'Business Information'!$C$14</f>
        <v>0</v>
      </c>
      <c r="C82" s="26">
        <f>E42*'Business Information'!C7</f>
        <v>0</v>
      </c>
    </row>
    <row r="83" spans="1:3" hidden="1" x14ac:dyDescent="0.35">
      <c r="A83">
        <f>'Business Information'!A8</f>
        <v>0</v>
      </c>
      <c r="B83" s="26">
        <f>'Business Information'!D8*'Business Information'!$C$14</f>
        <v>0</v>
      </c>
      <c r="C83" s="26">
        <f>J42*'Business Information'!C8</f>
        <v>0</v>
      </c>
    </row>
    <row r="84" spans="1:3" hidden="1" x14ac:dyDescent="0.35">
      <c r="A84">
        <f>'Business Information'!A9</f>
        <v>0</v>
      </c>
      <c r="B84" s="26">
        <f>'Business Information'!D9*'Business Information'!$C$14</f>
        <v>0</v>
      </c>
      <c r="C84" s="26">
        <f>E56*'Business Information'!C9</f>
        <v>0</v>
      </c>
    </row>
    <row r="85" spans="1:3" hidden="1" x14ac:dyDescent="0.35">
      <c r="A85">
        <f>'Business Information'!A10</f>
        <v>0</v>
      </c>
      <c r="B85" s="26">
        <f>'Business Information'!D10*'Business Information'!$C$14</f>
        <v>0</v>
      </c>
      <c r="C85" s="26">
        <f>J56*'Business Information'!C10</f>
        <v>0</v>
      </c>
    </row>
    <row r="86" spans="1:3" hidden="1" x14ac:dyDescent="0.35">
      <c r="A86">
        <f>'Business Information'!A11</f>
        <v>0</v>
      </c>
      <c r="B86" s="26">
        <f>'Business Information'!D11*'Business Information'!$C$14</f>
        <v>0</v>
      </c>
      <c r="C86" s="26">
        <f>E70*'Business Information'!C11</f>
        <v>0</v>
      </c>
    </row>
    <row r="87" spans="1:3" hidden="1" x14ac:dyDescent="0.35">
      <c r="A87">
        <f>'Business Information'!A12</f>
        <v>0</v>
      </c>
      <c r="B87" s="26">
        <f>'Business Information'!D12*'Business Information'!$C$14</f>
        <v>0</v>
      </c>
      <c r="C87" s="26">
        <f>J70*'Business Information'!C12</f>
        <v>0</v>
      </c>
    </row>
    <row r="88" spans="1:3" hidden="1" x14ac:dyDescent="0.35">
      <c r="A88" t="str">
        <f>'Business Information'!A14</f>
        <v>Total sales revenue</v>
      </c>
      <c r="B88" s="26">
        <f>SUM(B78:B87)</f>
        <v>0</v>
      </c>
      <c r="C88" s="26">
        <f>SUM(C78:C87)</f>
        <v>0</v>
      </c>
    </row>
  </sheetData>
  <sheetProtection sheet="1" objects="1" scenarios="1"/>
  <protectedRanges>
    <protectedRange sqref="C13:D13 H13:I13 L2 H27:I27 C27:D27 H41:I41 C41:D41 H55:I55 C55:D55 H69:I69 C69:D69 F18:I26 A5:I12 A18:D26 A32:D40 F32:I40 A46:D54 F46:I54 A60:D68 F60:I68" name="Range1"/>
  </protectedRanges>
  <mergeCells count="23">
    <mergeCell ref="C56:D56"/>
    <mergeCell ref="H56:I56"/>
    <mergeCell ref="C58:D58"/>
    <mergeCell ref="H58:I58"/>
    <mergeCell ref="C70:D70"/>
    <mergeCell ref="H70:I70"/>
    <mergeCell ref="C30:D30"/>
    <mergeCell ref="H30:I30"/>
    <mergeCell ref="C42:D42"/>
    <mergeCell ref="H42:I42"/>
    <mergeCell ref="C44:D44"/>
    <mergeCell ref="H44:I44"/>
    <mergeCell ref="L2:O4"/>
    <mergeCell ref="C16:D16"/>
    <mergeCell ref="C28:D28"/>
    <mergeCell ref="H16:I16"/>
    <mergeCell ref="H28:I28"/>
    <mergeCell ref="A1:J2"/>
    <mergeCell ref="H3:I3"/>
    <mergeCell ref="H14:I14"/>
    <mergeCell ref="C3:D3"/>
    <mergeCell ref="C14:D14"/>
    <mergeCell ref="L11:O11"/>
  </mergeCells>
  <phoneticPr fontId="12" type="noConversion"/>
  <hyperlinks>
    <hyperlink ref="L2:O4" location="Help!A16:A28" display="I need help here!!" xr:uid="{8E5B13FB-32E8-4262-AB96-813C16DBF8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70C6-10A3-430A-BE42-CA19CA2C77AA}">
  <dimension ref="A1:J21"/>
  <sheetViews>
    <sheetView workbookViewId="0">
      <selection activeCell="H17" sqref="H17"/>
    </sheetView>
  </sheetViews>
  <sheetFormatPr defaultColWidth="0" defaultRowHeight="14.5" zeroHeight="1" x14ac:dyDescent="0.35"/>
  <cols>
    <col min="1" max="1" width="19.26953125" bestFit="1" customWidth="1"/>
    <col min="2" max="2" width="9.453125" bestFit="1" customWidth="1"/>
    <col min="3" max="3" width="10.54296875" bestFit="1" customWidth="1"/>
    <col min="4" max="4" width="11.54296875" bestFit="1" customWidth="1"/>
    <col min="5" max="10" width="9.1796875" customWidth="1"/>
    <col min="11" max="16384" width="9.1796875" hidden="1"/>
  </cols>
  <sheetData>
    <row r="1" spans="1:9" x14ac:dyDescent="0.35">
      <c r="A1" s="133" t="s">
        <v>58</v>
      </c>
      <c r="B1" s="133"/>
      <c r="C1" s="133"/>
      <c r="D1" s="133"/>
    </row>
    <row r="2" spans="1:9" ht="60" customHeight="1" thickBot="1" x14ac:dyDescent="0.4">
      <c r="A2" s="133"/>
      <c r="B2" s="133"/>
      <c r="C2" s="133"/>
      <c r="D2" s="133"/>
    </row>
    <row r="3" spans="1:9" ht="15.5" x14ac:dyDescent="0.35">
      <c r="A3" s="129" t="str">
        <f>'Business Information'!B1 &amp; " Fixed Costs"</f>
        <v>Your business here Fixed Costs</v>
      </c>
      <c r="B3" s="130"/>
      <c r="C3" s="130"/>
      <c r="D3" s="131"/>
    </row>
    <row r="4" spans="1:9" x14ac:dyDescent="0.35">
      <c r="A4" s="32" t="s">
        <v>23</v>
      </c>
      <c r="B4" s="36" t="s">
        <v>24</v>
      </c>
      <c r="C4" s="36" t="s">
        <v>25</v>
      </c>
      <c r="D4" s="37" t="s">
        <v>14</v>
      </c>
      <c r="F4" s="122" t="s">
        <v>64</v>
      </c>
      <c r="G4" s="122"/>
      <c r="H4" s="122"/>
      <c r="I4" s="122"/>
    </row>
    <row r="5" spans="1:9" x14ac:dyDescent="0.35">
      <c r="A5" s="27" t="s">
        <v>3</v>
      </c>
      <c r="B5" s="15"/>
      <c r="C5" s="28"/>
      <c r="D5" s="29">
        <f>IFERROR(C5*VLOOKUP(B5,$F$7:$G$12,2,FALSE),0)</f>
        <v>0</v>
      </c>
      <c r="F5" s="122"/>
      <c r="G5" s="122"/>
      <c r="H5" s="122"/>
      <c r="I5" s="122"/>
    </row>
    <row r="6" spans="1:9" x14ac:dyDescent="0.35">
      <c r="A6" s="27" t="s">
        <v>5</v>
      </c>
      <c r="B6" s="15"/>
      <c r="C6" s="28"/>
      <c r="D6" s="29">
        <f t="shared" ref="D6:D18" si="0">IFERROR(C6*VLOOKUP(B6,$F$7:$G$12,2,FALSE),0)</f>
        <v>0</v>
      </c>
      <c r="F6" s="122"/>
      <c r="G6" s="122"/>
      <c r="H6" s="122"/>
      <c r="I6" s="122"/>
    </row>
    <row r="7" spans="1:9" x14ac:dyDescent="0.35">
      <c r="A7" s="27" t="s">
        <v>26</v>
      </c>
      <c r="B7" s="15"/>
      <c r="C7" s="28"/>
      <c r="D7" s="29">
        <f t="shared" si="0"/>
        <v>0</v>
      </c>
      <c r="F7" s="77" t="s">
        <v>31</v>
      </c>
      <c r="G7" s="77">
        <v>12</v>
      </c>
    </row>
    <row r="8" spans="1:9" x14ac:dyDescent="0.35">
      <c r="A8" s="27" t="s">
        <v>29</v>
      </c>
      <c r="B8" s="15"/>
      <c r="C8" s="28"/>
      <c r="D8" s="29">
        <f t="shared" si="0"/>
        <v>0</v>
      </c>
      <c r="F8" s="77" t="s">
        <v>32</v>
      </c>
      <c r="G8" s="77">
        <v>4</v>
      </c>
    </row>
    <row r="9" spans="1:9" x14ac:dyDescent="0.35">
      <c r="A9" s="27" t="s">
        <v>27</v>
      </c>
      <c r="B9" s="15"/>
      <c r="C9" s="28"/>
      <c r="D9" s="29">
        <f t="shared" si="0"/>
        <v>0</v>
      </c>
      <c r="F9" s="77" t="s">
        <v>33</v>
      </c>
      <c r="G9" s="77">
        <v>1</v>
      </c>
    </row>
    <row r="10" spans="1:9" x14ac:dyDescent="0.35">
      <c r="A10" s="27" t="s">
        <v>0</v>
      </c>
      <c r="B10" s="15"/>
      <c r="C10" s="28"/>
      <c r="D10" s="29">
        <f t="shared" si="0"/>
        <v>0</v>
      </c>
      <c r="F10" s="77" t="s">
        <v>34</v>
      </c>
      <c r="G10" s="77">
        <v>365</v>
      </c>
    </row>
    <row r="11" spans="1:9" x14ac:dyDescent="0.35">
      <c r="A11" s="27" t="s">
        <v>4</v>
      </c>
      <c r="B11" s="15"/>
      <c r="C11" s="28"/>
      <c r="D11" s="29">
        <f t="shared" si="0"/>
        <v>0</v>
      </c>
      <c r="F11" s="77" t="s">
        <v>35</v>
      </c>
      <c r="G11" s="77">
        <v>52</v>
      </c>
    </row>
    <row r="12" spans="1:9" x14ac:dyDescent="0.35">
      <c r="A12" s="27" t="s">
        <v>28</v>
      </c>
      <c r="B12" s="15"/>
      <c r="C12" s="28"/>
      <c r="D12" s="29">
        <f t="shared" si="0"/>
        <v>0</v>
      </c>
      <c r="F12" s="77" t="s">
        <v>36</v>
      </c>
      <c r="G12" s="77">
        <v>26</v>
      </c>
    </row>
    <row r="13" spans="1:9" x14ac:dyDescent="0.35">
      <c r="A13" s="27" t="s">
        <v>30</v>
      </c>
      <c r="B13" s="15"/>
      <c r="C13" s="28"/>
      <c r="D13" s="29">
        <f t="shared" si="0"/>
        <v>0</v>
      </c>
    </row>
    <row r="14" spans="1:9" x14ac:dyDescent="0.35">
      <c r="A14" s="27" t="s">
        <v>2</v>
      </c>
      <c r="B14" s="15"/>
      <c r="C14" s="28"/>
      <c r="D14" s="29">
        <f t="shared" si="0"/>
        <v>0</v>
      </c>
    </row>
    <row r="15" spans="1:9" x14ac:dyDescent="0.35">
      <c r="A15" s="27" t="s">
        <v>1</v>
      </c>
      <c r="B15" s="15"/>
      <c r="C15" s="28"/>
      <c r="D15" s="29">
        <f t="shared" si="0"/>
        <v>0</v>
      </c>
    </row>
    <row r="16" spans="1:9" x14ac:dyDescent="0.35">
      <c r="A16" s="27" t="s">
        <v>41</v>
      </c>
      <c r="B16" s="15"/>
      <c r="C16" s="28"/>
      <c r="D16" s="29">
        <f t="shared" si="0"/>
        <v>0</v>
      </c>
    </row>
    <row r="17" spans="1:4" x14ac:dyDescent="0.35">
      <c r="A17" s="27" t="s">
        <v>42</v>
      </c>
      <c r="B17" s="15"/>
      <c r="C17" s="28"/>
      <c r="D17" s="29">
        <f t="shared" si="0"/>
        <v>0</v>
      </c>
    </row>
    <row r="18" spans="1:4" x14ac:dyDescent="0.35">
      <c r="A18" s="32" t="s">
        <v>38</v>
      </c>
      <c r="B18" s="33"/>
      <c r="C18" s="34"/>
      <c r="D18" s="35">
        <f t="shared" si="0"/>
        <v>0</v>
      </c>
    </row>
    <row r="19" spans="1:4" ht="15" thickBot="1" x14ac:dyDescent="0.4">
      <c r="A19" s="30" t="s">
        <v>37</v>
      </c>
      <c r="B19" s="16"/>
      <c r="C19" s="16"/>
      <c r="D19" s="31">
        <f>SUM(D5:D18)</f>
        <v>0</v>
      </c>
    </row>
    <row r="20" spans="1:4" ht="61.5" customHeight="1" x14ac:dyDescent="0.35">
      <c r="A20" s="132" t="s">
        <v>47</v>
      </c>
      <c r="B20" s="132"/>
      <c r="C20" s="132"/>
      <c r="D20" s="132"/>
    </row>
    <row r="21" spans="1:4" x14ac:dyDescent="0.35"/>
  </sheetData>
  <sheetProtection sheet="1" objects="1" scenarios="1"/>
  <protectedRanges>
    <protectedRange sqref="F4 B5:C18" name="Range1"/>
  </protectedRanges>
  <mergeCells count="4">
    <mergeCell ref="A3:D3"/>
    <mergeCell ref="A20:D20"/>
    <mergeCell ref="A1:D2"/>
    <mergeCell ref="F4:I6"/>
  </mergeCells>
  <dataValidations count="1">
    <dataValidation type="list" allowBlank="1" showInputMessage="1" showErrorMessage="1" sqref="B5:B18" xr:uid="{7A6AAF11-DA6F-4FC0-A181-A92FDA6E9B65}">
      <formula1>$F$7:$F$12</formula1>
    </dataValidation>
  </dataValidations>
  <hyperlinks>
    <hyperlink ref="F4:I6" location="Help!A30:A38" display="I need help here!!" xr:uid="{150185A1-1AA9-4CC4-B9C3-82CFF86B964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workbookViewId="0">
      <selection activeCell="K27" sqref="K27"/>
    </sheetView>
  </sheetViews>
  <sheetFormatPr defaultColWidth="0" defaultRowHeight="14.5" zeroHeight="1" x14ac:dyDescent="0.35"/>
  <cols>
    <col min="1" max="1" width="27.26953125" bestFit="1" customWidth="1"/>
    <col min="2" max="2" width="37" bestFit="1" customWidth="1"/>
    <col min="3" max="3" width="9.7265625" bestFit="1" customWidth="1"/>
    <col min="4" max="4" width="21.453125" bestFit="1" customWidth="1"/>
    <col min="5" max="5" width="27.26953125" bestFit="1" customWidth="1"/>
    <col min="6" max="6" width="37" bestFit="1" customWidth="1"/>
    <col min="7" max="7" width="9.7265625" bestFit="1" customWidth="1"/>
    <col min="8" max="8" width="21.453125" bestFit="1" customWidth="1"/>
    <col min="9" max="9" width="9.1796875" customWidth="1"/>
    <col min="10" max="10" width="24.26953125" bestFit="1" customWidth="1"/>
    <col min="11" max="11" width="6.1796875" bestFit="1" customWidth="1"/>
    <col min="12" max="14" width="9.1796875" customWidth="1"/>
    <col min="15" max="16384" width="9.1796875" hidden="1"/>
  </cols>
  <sheetData>
    <row r="1" spans="1:13" ht="26.25" customHeight="1" x14ac:dyDescent="0.35">
      <c r="A1" s="125" t="str">
        <f>'Business Information'!B1 &amp; " Break Even Analysis"</f>
        <v>Your business here Break Even Analysis</v>
      </c>
      <c r="B1" s="125"/>
      <c r="C1" s="125"/>
      <c r="D1" s="125"/>
      <c r="E1" s="125"/>
      <c r="F1" s="125"/>
      <c r="G1" s="125"/>
      <c r="H1" s="125"/>
    </row>
    <row r="2" spans="1:13" ht="27" customHeight="1" thickBot="1" x14ac:dyDescent="0.4">
      <c r="A2" s="126"/>
      <c r="B2" s="126"/>
      <c r="C2" s="126"/>
      <c r="D2" s="126"/>
      <c r="E2" s="126"/>
      <c r="F2" s="126"/>
      <c r="G2" s="126"/>
      <c r="H2" s="126"/>
    </row>
    <row r="3" spans="1:13" ht="15" thickBot="1" x14ac:dyDescent="0.4">
      <c r="A3" s="105" t="str">
        <f>'Business Information'!A3</f>
        <v>Product names here</v>
      </c>
      <c r="B3" s="12" t="s">
        <v>16</v>
      </c>
      <c r="C3" s="48">
        <f>'Business Information'!D3</f>
        <v>0</v>
      </c>
      <c r="D3" s="49"/>
      <c r="E3" s="106">
        <f>'Business Information'!A4</f>
        <v>0</v>
      </c>
      <c r="F3" s="12" t="s">
        <v>16</v>
      </c>
      <c r="G3" s="48">
        <f>'Business Information'!D4</f>
        <v>0</v>
      </c>
      <c r="H3" s="49"/>
      <c r="J3" s="122" t="s">
        <v>64</v>
      </c>
      <c r="K3" s="122"/>
      <c r="L3" s="122"/>
      <c r="M3" s="122"/>
    </row>
    <row r="4" spans="1:13" x14ac:dyDescent="0.35">
      <c r="A4" s="140" t="s">
        <v>63</v>
      </c>
      <c r="B4" s="138"/>
      <c r="C4" s="44">
        <f>'Variable costs'!E14</f>
        <v>0</v>
      </c>
      <c r="D4" s="14"/>
      <c r="E4" s="138" t="s">
        <v>63</v>
      </c>
      <c r="F4" s="138"/>
      <c r="G4" s="44">
        <f>'Variable costs'!J14</f>
        <v>0</v>
      </c>
      <c r="H4" s="14"/>
      <c r="J4" s="122"/>
      <c r="K4" s="122"/>
      <c r="L4" s="122"/>
      <c r="M4" s="122"/>
    </row>
    <row r="5" spans="1:13" x14ac:dyDescent="0.35">
      <c r="A5" s="137" t="s">
        <v>44</v>
      </c>
      <c r="B5" s="134"/>
      <c r="C5" s="45">
        <f>IF('Business Information'!D3=0,0,'Fixed costs'!$D$19*'Break even analysis'!C3/'Business Information'!C3)</f>
        <v>0</v>
      </c>
      <c r="D5" s="43"/>
      <c r="E5" s="134" t="s">
        <v>44</v>
      </c>
      <c r="F5" s="134"/>
      <c r="G5" s="45">
        <f>IF('Business Information'!D4=0,0,'Fixed costs'!$D$19*'Break even analysis'!G3/'Business Information'!C4)</f>
        <v>0</v>
      </c>
      <c r="H5" s="43"/>
      <c r="J5" s="122"/>
      <c r="K5" s="122"/>
      <c r="L5" s="122"/>
      <c r="M5" s="122"/>
    </row>
    <row r="6" spans="1:13" x14ac:dyDescent="0.35">
      <c r="A6" s="82" t="s">
        <v>61</v>
      </c>
      <c r="B6" s="71"/>
      <c r="C6" s="89"/>
      <c r="D6" s="74" t="s">
        <v>48</v>
      </c>
      <c r="E6" s="79" t="s">
        <v>60</v>
      </c>
      <c r="F6" s="71"/>
      <c r="G6" s="89"/>
      <c r="H6" s="74" t="s">
        <v>48</v>
      </c>
    </row>
    <row r="7" spans="1:13" x14ac:dyDescent="0.35">
      <c r="A7" s="85" t="str">
        <f>'Business Information'!$C$3 &amp; " units"</f>
        <v xml:space="preserve"> units</v>
      </c>
      <c r="B7" t="s">
        <v>43</v>
      </c>
      <c r="C7" s="90">
        <f>SUM(C4:C5)</f>
        <v>0</v>
      </c>
      <c r="D7" s="139" t="str">
        <f>IF(C3=0,"-",IF(C7&lt;'Business Information'!$B$3,"YES","NO"))</f>
        <v>-</v>
      </c>
      <c r="E7" s="87" t="str">
        <f>'Business Information'!$C$4 &amp; " units"</f>
        <v xml:space="preserve"> units</v>
      </c>
      <c r="F7" t="s">
        <v>43</v>
      </c>
      <c r="G7" s="90">
        <f>SUM(G4:G5)</f>
        <v>0</v>
      </c>
      <c r="H7" s="139" t="str">
        <f>IF(G3=0,"-",IF(G7&lt;'Business Information'!$B$4,"YES","NO"))</f>
        <v>-</v>
      </c>
    </row>
    <row r="8" spans="1:13" x14ac:dyDescent="0.35">
      <c r="A8" s="86">
        <f>'Business Information'!$B$3</f>
        <v>0</v>
      </c>
      <c r="B8" t="s">
        <v>46</v>
      </c>
      <c r="C8" s="92">
        <f>IF('Business Information'!D3=0,0,ROUNDUP(('Fixed costs'!$D$19)*C3/('Business Information'!B3-'Variable costs'!E14),0))</f>
        <v>0</v>
      </c>
      <c r="D8" s="139"/>
      <c r="E8" s="88">
        <f>'Business Information'!$B$4</f>
        <v>0</v>
      </c>
      <c r="F8" t="s">
        <v>46</v>
      </c>
      <c r="G8" s="92">
        <f>IF('Business Information'!D4=0,0,ROUNDUP(('Fixed costs'!$D$19)*G3/('Business Information'!B4-'Variable costs'!J14),0))</f>
        <v>0</v>
      </c>
      <c r="H8" s="139"/>
    </row>
    <row r="9" spans="1:13" ht="15" thickBot="1" x14ac:dyDescent="0.4">
      <c r="A9" s="46"/>
      <c r="B9" s="42"/>
      <c r="C9" s="42"/>
      <c r="D9" s="47"/>
      <c r="E9" s="42"/>
      <c r="F9" s="42"/>
      <c r="G9" s="42"/>
      <c r="H9" s="47"/>
    </row>
    <row r="10" spans="1:13" ht="15" thickBot="1" x14ac:dyDescent="0.4">
      <c r="A10" s="105">
        <f>'Business Information'!A5</f>
        <v>0</v>
      </c>
      <c r="B10" s="12" t="s">
        <v>16</v>
      </c>
      <c r="C10" s="48">
        <f>'Business Information'!D5</f>
        <v>0</v>
      </c>
      <c r="D10" s="49"/>
      <c r="E10" s="106">
        <f>'Business Information'!A6</f>
        <v>0</v>
      </c>
      <c r="F10" s="12" t="s">
        <v>16</v>
      </c>
      <c r="G10" s="48">
        <f>'Business Information'!D6</f>
        <v>0</v>
      </c>
      <c r="H10" s="49"/>
      <c r="J10" s="73" t="s">
        <v>62</v>
      </c>
      <c r="K10" s="142">
        <f>'Business Information'!C14</f>
        <v>0</v>
      </c>
      <c r="L10" s="142"/>
      <c r="M10" s="143"/>
    </row>
    <row r="11" spans="1:13" x14ac:dyDescent="0.35">
      <c r="A11" s="140" t="s">
        <v>63</v>
      </c>
      <c r="B11" s="138"/>
      <c r="C11" s="44">
        <f>'Variable costs'!E28</f>
        <v>0</v>
      </c>
      <c r="D11" s="14"/>
      <c r="E11" s="138" t="s">
        <v>63</v>
      </c>
      <c r="F11" s="138"/>
      <c r="G11" s="44">
        <f>'Variable costs'!J28</f>
        <v>0</v>
      </c>
      <c r="H11" s="14"/>
      <c r="J11" s="75" t="s">
        <v>90</v>
      </c>
      <c r="K11" s="144">
        <f>'Variable costs'!J71+'Fixed costs'!D19</f>
        <v>0</v>
      </c>
      <c r="L11" s="144"/>
      <c r="M11" s="145"/>
    </row>
    <row r="12" spans="1:13" ht="15" thickBot="1" x14ac:dyDescent="0.4">
      <c r="A12" s="137" t="s">
        <v>44</v>
      </c>
      <c r="B12" s="134"/>
      <c r="C12" s="45">
        <f>IF('Business Information'!D5=0,0,'Fixed costs'!$D$19*'Break even analysis'!C10/'Business Information'!C5)</f>
        <v>0</v>
      </c>
      <c r="D12" s="43"/>
      <c r="E12" s="134" t="s">
        <v>44</v>
      </c>
      <c r="F12" s="134"/>
      <c r="G12" s="45">
        <f>IF('Business Information'!D6=0,0,'Fixed costs'!$D$19*'Break even analysis'!G10/'Business Information'!C6)</f>
        <v>0</v>
      </c>
      <c r="H12" s="43"/>
      <c r="J12" s="72" t="s">
        <v>88</v>
      </c>
      <c r="K12" s="146">
        <f>K10-K11</f>
        <v>0</v>
      </c>
      <c r="L12" s="146"/>
      <c r="M12" s="147"/>
    </row>
    <row r="13" spans="1:13" ht="15" customHeight="1" x14ac:dyDescent="0.35">
      <c r="A13" s="82" t="s">
        <v>60</v>
      </c>
      <c r="B13" s="71"/>
      <c r="C13" s="89"/>
      <c r="D13" s="74" t="s">
        <v>48</v>
      </c>
      <c r="E13" s="79" t="s">
        <v>60</v>
      </c>
      <c r="F13" s="71"/>
      <c r="G13" s="89"/>
      <c r="H13" s="74" t="s">
        <v>48</v>
      </c>
      <c r="J13" s="148" t="s">
        <v>106</v>
      </c>
      <c r="K13" s="149"/>
      <c r="L13" s="149"/>
      <c r="M13" s="150"/>
    </row>
    <row r="14" spans="1:13" ht="15" thickBot="1" x14ac:dyDescent="0.4">
      <c r="A14" s="83" t="str">
        <f>'Business Information'!$C$5 &amp; " units"</f>
        <v xml:space="preserve"> units</v>
      </c>
      <c r="B14" t="s">
        <v>43</v>
      </c>
      <c r="C14" s="90">
        <f>SUM(C11:C12)</f>
        <v>0</v>
      </c>
      <c r="D14" s="139" t="str">
        <f>IF(C10=0,"-",IF(C14&lt;'Business Information'!$B$5,"YES","NO"))</f>
        <v>-</v>
      </c>
      <c r="E14" s="80" t="str">
        <f>'Business Information'!$C$6 &amp; " units"</f>
        <v xml:space="preserve"> units</v>
      </c>
      <c r="F14" t="s">
        <v>43</v>
      </c>
      <c r="G14" s="90">
        <f>SUM(G11:G12)</f>
        <v>0</v>
      </c>
      <c r="H14" s="139" t="str">
        <f>IF(G10=0,"-",IF(G14&lt;'Business Information'!$B$6,"YES","NO"))</f>
        <v>-</v>
      </c>
      <c r="J14" s="151"/>
      <c r="K14" s="152"/>
      <c r="L14" s="152"/>
      <c r="M14" s="153"/>
    </row>
    <row r="15" spans="1:13" ht="15" thickBot="1" x14ac:dyDescent="0.4">
      <c r="A15" s="84">
        <f>'Business Information'!$B$5</f>
        <v>0</v>
      </c>
      <c r="B15" s="16" t="s">
        <v>46</v>
      </c>
      <c r="C15" s="91">
        <f>IF('Business Information'!D5=0,0,ROUNDUP(('Fixed costs'!D19)*C10/('Business Information'!B5-'Variable costs'!E28),0))</f>
        <v>0</v>
      </c>
      <c r="D15" s="141"/>
      <c r="E15" s="81">
        <f>'Business Information'!$B$6</f>
        <v>0</v>
      </c>
      <c r="F15" s="16" t="s">
        <v>46</v>
      </c>
      <c r="G15" s="91">
        <f>IF('Business Information'!D6=0,0,ROUNDUP(('Fixed costs'!D19)*G10/('Business Information'!B6-'Variable costs'!J28),0))</f>
        <v>0</v>
      </c>
      <c r="H15" s="141"/>
    </row>
    <row r="16" spans="1:13" ht="15" thickBot="1" x14ac:dyDescent="0.4">
      <c r="A16" s="93"/>
      <c r="B16" s="42"/>
      <c r="C16" s="94"/>
      <c r="D16" s="95"/>
      <c r="E16" s="93"/>
      <c r="F16" s="42"/>
      <c r="G16" s="94"/>
      <c r="H16" s="95"/>
    </row>
    <row r="17" spans="1:8" ht="15" thickBot="1" x14ac:dyDescent="0.4">
      <c r="A17" s="105">
        <f>'Business Information'!A7</f>
        <v>0</v>
      </c>
      <c r="B17" s="12" t="s">
        <v>16</v>
      </c>
      <c r="C17" s="48">
        <f>'Business Information'!D7</f>
        <v>0</v>
      </c>
      <c r="D17" s="49"/>
      <c r="E17" s="106">
        <f>'Business Information'!A8</f>
        <v>0</v>
      </c>
      <c r="F17" s="12" t="s">
        <v>16</v>
      </c>
      <c r="G17" s="48">
        <f>'Business Information'!D8</f>
        <v>0</v>
      </c>
      <c r="H17" s="49"/>
    </row>
    <row r="18" spans="1:8" x14ac:dyDescent="0.35">
      <c r="A18" s="140" t="s">
        <v>63</v>
      </c>
      <c r="B18" s="138"/>
      <c r="C18" s="44">
        <f>'Variable costs'!E42</f>
        <v>0</v>
      </c>
      <c r="D18" s="14"/>
      <c r="E18" s="138" t="s">
        <v>63</v>
      </c>
      <c r="F18" s="138"/>
      <c r="G18" s="44">
        <f>'Variable costs'!J42</f>
        <v>0</v>
      </c>
      <c r="H18" s="14"/>
    </row>
    <row r="19" spans="1:8" x14ac:dyDescent="0.35">
      <c r="A19" s="137" t="s">
        <v>44</v>
      </c>
      <c r="B19" s="134"/>
      <c r="C19" s="45">
        <f>IF('Business Information'!D7=0,0,'Fixed costs'!$D$19*'Break even analysis'!C17/'Business Information'!C7)</f>
        <v>0</v>
      </c>
      <c r="D19" s="43"/>
      <c r="E19" s="134" t="s">
        <v>44</v>
      </c>
      <c r="F19" s="134"/>
      <c r="G19" s="45">
        <f>IF('Business Information'!D8=0,0,'Fixed costs'!$D$19*'Break even analysis'!G17/'Business Information'!C8)</f>
        <v>0</v>
      </c>
      <c r="H19" s="43"/>
    </row>
    <row r="20" spans="1:8" x14ac:dyDescent="0.35">
      <c r="A20" s="82" t="s">
        <v>60</v>
      </c>
      <c r="B20" s="71"/>
      <c r="C20" s="89"/>
      <c r="D20" s="74" t="s">
        <v>48</v>
      </c>
      <c r="E20" s="79" t="s">
        <v>60</v>
      </c>
      <c r="F20" s="71"/>
      <c r="G20" s="89"/>
      <c r="H20" s="74" t="s">
        <v>48</v>
      </c>
    </row>
    <row r="21" spans="1:8" x14ac:dyDescent="0.35">
      <c r="A21" s="83" t="str">
        <f>'Business Information'!$C$7 &amp; " units"</f>
        <v xml:space="preserve"> units</v>
      </c>
      <c r="B21" t="s">
        <v>43</v>
      </c>
      <c r="C21" s="90">
        <f>SUM(C18:C19)</f>
        <v>0</v>
      </c>
      <c r="D21" s="139" t="str">
        <f>IF(C17=0,"-",IF(C21&lt;'Business Information'!$B$7,"YES","NO"))</f>
        <v>-</v>
      </c>
      <c r="E21" s="80" t="str">
        <f>'Business Information'!$C$8 &amp; " units"</f>
        <v xml:space="preserve"> units</v>
      </c>
      <c r="F21" t="s">
        <v>43</v>
      </c>
      <c r="G21" s="90">
        <f>SUM(G18:G19)</f>
        <v>0</v>
      </c>
      <c r="H21" s="139" t="str">
        <f>IF(G17=0,"-",IF(G21&lt;'Business Information'!$B$8,"YES","NO"))</f>
        <v>-</v>
      </c>
    </row>
    <row r="22" spans="1:8" ht="15" thickBot="1" x14ac:dyDescent="0.4">
      <c r="A22" s="84">
        <f>'Business Information'!$B$7</f>
        <v>0</v>
      </c>
      <c r="B22" s="16" t="s">
        <v>46</v>
      </c>
      <c r="C22" s="91">
        <f>IF('Business Information'!D7=0,0,ROUNDUP(('Fixed costs'!D19)*C17/('Business Information'!B7-'Variable costs'!E42),0))</f>
        <v>0</v>
      </c>
      <c r="D22" s="141"/>
      <c r="E22" s="81">
        <f>'Business Information'!$B$8</f>
        <v>0</v>
      </c>
      <c r="F22" s="16" t="s">
        <v>46</v>
      </c>
      <c r="G22" s="91">
        <f>IF('Business Information'!D8=0,0,ROUNDUP(('Fixed costs'!D19)*G17/('Business Information'!B8-'Variable costs'!J42),0))</f>
        <v>0</v>
      </c>
      <c r="H22" s="141"/>
    </row>
    <row r="23" spans="1:8" ht="15" thickBot="1" x14ac:dyDescent="0.4">
      <c r="A23" s="46"/>
      <c r="B23" s="42"/>
      <c r="C23" s="42"/>
      <c r="D23" s="47"/>
      <c r="E23" s="42"/>
      <c r="F23" s="42"/>
      <c r="G23" s="42"/>
      <c r="H23" s="47"/>
    </row>
    <row r="24" spans="1:8" ht="15" thickBot="1" x14ac:dyDescent="0.4">
      <c r="A24" s="105">
        <f>'Business Information'!A9</f>
        <v>0</v>
      </c>
      <c r="B24" s="12" t="s">
        <v>16</v>
      </c>
      <c r="C24" s="48">
        <f>'Business Information'!D9</f>
        <v>0</v>
      </c>
      <c r="D24" s="49"/>
      <c r="E24" s="106">
        <f>'Business Information'!A10</f>
        <v>0</v>
      </c>
      <c r="F24" s="12" t="s">
        <v>16</v>
      </c>
      <c r="G24" s="48">
        <f>'Business Information'!D10</f>
        <v>0</v>
      </c>
      <c r="H24" s="49"/>
    </row>
    <row r="25" spans="1:8" x14ac:dyDescent="0.35">
      <c r="A25" s="140" t="s">
        <v>63</v>
      </c>
      <c r="B25" s="138"/>
      <c r="C25" s="44">
        <f>'Variable costs'!E56</f>
        <v>0</v>
      </c>
      <c r="D25" s="14"/>
      <c r="E25" s="138" t="s">
        <v>63</v>
      </c>
      <c r="F25" s="138"/>
      <c r="G25" s="44">
        <f>'Variable costs'!J56</f>
        <v>0</v>
      </c>
      <c r="H25" s="14"/>
    </row>
    <row r="26" spans="1:8" x14ac:dyDescent="0.35">
      <c r="A26" s="137" t="s">
        <v>44</v>
      </c>
      <c r="B26" s="134"/>
      <c r="C26" s="45">
        <f>IF('Business Information'!D9=0,0,'Fixed costs'!$D$19*'Break even analysis'!C24/'Business Information'!C9)</f>
        <v>0</v>
      </c>
      <c r="D26" s="43"/>
      <c r="E26" s="134" t="s">
        <v>44</v>
      </c>
      <c r="F26" s="134"/>
      <c r="G26" s="45">
        <f>IF('Business Information'!D10=0,0,'Fixed costs'!$D$19*'Break even analysis'!G24/'Business Information'!C10)</f>
        <v>0</v>
      </c>
      <c r="H26" s="43"/>
    </row>
    <row r="27" spans="1:8" x14ac:dyDescent="0.35">
      <c r="A27" s="82" t="s">
        <v>60</v>
      </c>
      <c r="B27" s="71"/>
      <c r="C27" s="89"/>
      <c r="D27" s="74" t="s">
        <v>48</v>
      </c>
      <c r="E27" s="79" t="s">
        <v>60</v>
      </c>
      <c r="F27" s="71"/>
      <c r="G27" s="89"/>
      <c r="H27" s="74" t="s">
        <v>48</v>
      </c>
    </row>
    <row r="28" spans="1:8" x14ac:dyDescent="0.35">
      <c r="A28" s="83" t="str">
        <f>'Business Information'!$C$9 &amp; " units"</f>
        <v xml:space="preserve"> units</v>
      </c>
      <c r="B28" t="s">
        <v>43</v>
      </c>
      <c r="C28" s="90">
        <f>SUM(C25:C26)</f>
        <v>0</v>
      </c>
      <c r="D28" s="139" t="str">
        <f>IF(C24=0,"-",IF(C28&lt;'Business Information'!$B$9,"YES","NO"))</f>
        <v>-</v>
      </c>
      <c r="E28" s="80" t="str">
        <f>'Business Information'!$C$10 &amp; " units"</f>
        <v xml:space="preserve"> units</v>
      </c>
      <c r="F28" t="s">
        <v>43</v>
      </c>
      <c r="G28" s="90">
        <f>SUM(G25:G26)</f>
        <v>0</v>
      </c>
      <c r="H28" s="139" t="str">
        <f>IF(G24=0,"-",IF(G28&lt;'Business Information'!$B$10,"YES","NO"))</f>
        <v>-</v>
      </c>
    </row>
    <row r="29" spans="1:8" ht="15" thickBot="1" x14ac:dyDescent="0.4">
      <c r="A29" s="84">
        <f>'Business Information'!$B$9</f>
        <v>0</v>
      </c>
      <c r="B29" s="16" t="s">
        <v>46</v>
      </c>
      <c r="C29" s="91">
        <f>IF('Business Information'!D9=0,0,ROUNDUP(('Fixed costs'!D19)*C24/('Business Information'!B9-'Variable costs'!E56),0))</f>
        <v>0</v>
      </c>
      <c r="D29" s="141"/>
      <c r="E29" s="81">
        <f>'Business Information'!$B$10</f>
        <v>0</v>
      </c>
      <c r="F29" s="16" t="s">
        <v>46</v>
      </c>
      <c r="G29" s="91">
        <f>IF('Business Information'!D10=0,0,ROUNDUP(('Fixed costs'!D19)*G24/('Business Information'!B10-'Variable costs'!J56),0))</f>
        <v>0</v>
      </c>
      <c r="H29" s="141"/>
    </row>
    <row r="30" spans="1:8" ht="15" thickBot="1" x14ac:dyDescent="0.4">
      <c r="A30" s="93"/>
      <c r="B30" s="42"/>
      <c r="C30" s="94"/>
      <c r="D30" s="95"/>
      <c r="E30" s="93"/>
      <c r="F30" s="42"/>
      <c r="G30" s="94"/>
      <c r="H30" s="95"/>
    </row>
    <row r="31" spans="1:8" ht="15" thickBot="1" x14ac:dyDescent="0.4">
      <c r="A31" s="105">
        <f>'Business Information'!A11</f>
        <v>0</v>
      </c>
      <c r="B31" s="12" t="s">
        <v>16</v>
      </c>
      <c r="C31" s="48">
        <f>'Business Information'!D11</f>
        <v>0</v>
      </c>
      <c r="D31" s="49"/>
      <c r="E31" s="106">
        <f>'Business Information'!A12</f>
        <v>0</v>
      </c>
      <c r="F31" s="12" t="s">
        <v>16</v>
      </c>
      <c r="G31" s="48">
        <f>'Business Information'!D12</f>
        <v>0</v>
      </c>
      <c r="H31" s="49"/>
    </row>
    <row r="32" spans="1:8" x14ac:dyDescent="0.35">
      <c r="A32" s="140" t="s">
        <v>63</v>
      </c>
      <c r="B32" s="138"/>
      <c r="C32" s="44">
        <f>'Variable costs'!E70</f>
        <v>0</v>
      </c>
      <c r="D32" s="14"/>
      <c r="E32" s="138" t="s">
        <v>63</v>
      </c>
      <c r="F32" s="138"/>
      <c r="G32" s="44">
        <f>'Variable costs'!J70</f>
        <v>0</v>
      </c>
      <c r="H32" s="14"/>
    </row>
    <row r="33" spans="1:8" x14ac:dyDescent="0.35">
      <c r="A33" s="137" t="s">
        <v>44</v>
      </c>
      <c r="B33" s="134"/>
      <c r="C33" s="45">
        <f>IF('Business Information'!D11=0,0,'Fixed costs'!$D$19*'Break even analysis'!C31/'Business Information'!C11)</f>
        <v>0</v>
      </c>
      <c r="D33" s="43"/>
      <c r="E33" s="134" t="s">
        <v>44</v>
      </c>
      <c r="F33" s="134"/>
      <c r="G33" s="45">
        <f>IF('Business Information'!D12=0,0,'Fixed costs'!$D$19*'Break even analysis'!G31/'Business Information'!C12)</f>
        <v>0</v>
      </c>
      <c r="H33" s="43"/>
    </row>
    <row r="34" spans="1:8" x14ac:dyDescent="0.35">
      <c r="A34" s="82" t="s">
        <v>60</v>
      </c>
      <c r="B34" s="71"/>
      <c r="C34" s="89"/>
      <c r="D34" s="74" t="s">
        <v>48</v>
      </c>
      <c r="E34" s="79" t="s">
        <v>60</v>
      </c>
      <c r="F34" s="71"/>
      <c r="G34" s="89"/>
      <c r="H34" s="74" t="s">
        <v>48</v>
      </c>
    </row>
    <row r="35" spans="1:8" x14ac:dyDescent="0.35">
      <c r="A35" s="83" t="str">
        <f>'Business Information'!$C$11 &amp; " units"</f>
        <v xml:space="preserve"> units</v>
      </c>
      <c r="B35" t="s">
        <v>43</v>
      </c>
      <c r="C35" s="90">
        <f>SUM(C32:C33)</f>
        <v>0</v>
      </c>
      <c r="D35" s="139" t="str">
        <f>IF(C31=0,"-",IF(C35&lt;'Business Information'!$B$11,"YES","NO"))</f>
        <v>-</v>
      </c>
      <c r="E35" s="80" t="str">
        <f>'Business Information'!$C$12 &amp; " units"</f>
        <v xml:space="preserve"> units</v>
      </c>
      <c r="F35" t="s">
        <v>43</v>
      </c>
      <c r="G35" s="90">
        <f>SUM(G32:G33)</f>
        <v>0</v>
      </c>
      <c r="H35" s="139" t="str">
        <f>IF(G31=0,"-",IF(G35&lt;'Business Information'!$B$12,"YES","NO"))</f>
        <v>-</v>
      </c>
    </row>
    <row r="36" spans="1:8" ht="15" thickBot="1" x14ac:dyDescent="0.4">
      <c r="A36" s="84">
        <f>'Business Information'!$B$11</f>
        <v>0</v>
      </c>
      <c r="B36" s="16" t="s">
        <v>46</v>
      </c>
      <c r="C36" s="91">
        <f>IF('Business Information'!D11=0,0,ROUNDUP(('Fixed costs'!D19)*C31/('Business Information'!B11-'Variable costs'!E70),0))</f>
        <v>0</v>
      </c>
      <c r="D36" s="141"/>
      <c r="E36" s="81">
        <f>'Business Information'!$B$12</f>
        <v>0</v>
      </c>
      <c r="F36" s="16" t="s">
        <v>46</v>
      </c>
      <c r="G36" s="91">
        <f>IF('Business Information'!D12=0,0,ROUNDUP(('Fixed costs'!D19)*G31/('Business Information'!B12-'Variable costs'!J70),0))</f>
        <v>0</v>
      </c>
      <c r="H36" s="141"/>
    </row>
    <row r="37" spans="1:8" x14ac:dyDescent="0.35">
      <c r="A37" s="135" t="s">
        <v>45</v>
      </c>
      <c r="B37" s="136"/>
      <c r="C37" s="136"/>
      <c r="D37" s="136"/>
      <c r="E37" s="136"/>
      <c r="F37" s="136"/>
      <c r="G37" s="136"/>
      <c r="H37" s="136"/>
    </row>
    <row r="38" spans="1:8" x14ac:dyDescent="0.35">
      <c r="A38" s="5"/>
      <c r="B38" s="3"/>
    </row>
    <row r="42" spans="1:8" hidden="1" x14ac:dyDescent="0.35">
      <c r="B42" s="76"/>
    </row>
  </sheetData>
  <sheetProtection sheet="1" objects="1" scenarios="1"/>
  <mergeCells count="37">
    <mergeCell ref="A26:B26"/>
    <mergeCell ref="E26:F26"/>
    <mergeCell ref="D28:D29"/>
    <mergeCell ref="D35:D36"/>
    <mergeCell ref="H35:H36"/>
    <mergeCell ref="H28:H29"/>
    <mergeCell ref="A32:B32"/>
    <mergeCell ref="E32:F32"/>
    <mergeCell ref="A33:B33"/>
    <mergeCell ref="E33:F33"/>
    <mergeCell ref="K10:M10"/>
    <mergeCell ref="K11:M11"/>
    <mergeCell ref="K12:M12"/>
    <mergeCell ref="J13:M14"/>
    <mergeCell ref="A25:B25"/>
    <mergeCell ref="E25:F25"/>
    <mergeCell ref="E18:F18"/>
    <mergeCell ref="A19:B19"/>
    <mergeCell ref="E19:F19"/>
    <mergeCell ref="D21:D22"/>
    <mergeCell ref="H21:H22"/>
    <mergeCell ref="J3:M5"/>
    <mergeCell ref="A1:H2"/>
    <mergeCell ref="E12:F12"/>
    <mergeCell ref="A37:H37"/>
    <mergeCell ref="A5:B5"/>
    <mergeCell ref="E4:F4"/>
    <mergeCell ref="E5:F5"/>
    <mergeCell ref="D7:D8"/>
    <mergeCell ref="A12:B12"/>
    <mergeCell ref="E11:F11"/>
    <mergeCell ref="A4:B4"/>
    <mergeCell ref="A11:B11"/>
    <mergeCell ref="H7:H8"/>
    <mergeCell ref="H14:H15"/>
    <mergeCell ref="D14:D15"/>
    <mergeCell ref="A18:B18"/>
  </mergeCells>
  <hyperlinks>
    <hyperlink ref="J3:M5" location="Help!A41:A49" display="I need help here!!" xr:uid="{2AF08EF4-89A8-41B3-BA0F-A9381957236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95B3-5EF1-4D1A-851D-1A64F3B6BB9F}">
  <dimension ref="A1:Y61"/>
  <sheetViews>
    <sheetView workbookViewId="0">
      <selection activeCell="X20" sqref="X20"/>
    </sheetView>
  </sheetViews>
  <sheetFormatPr defaultColWidth="0" defaultRowHeight="14.5" zeroHeight="1" x14ac:dyDescent="0.35"/>
  <cols>
    <col min="1" max="1" width="5" customWidth="1"/>
    <col min="2" max="2" width="5.26953125" bestFit="1" customWidth="1"/>
    <col min="3" max="9" width="12.7265625" customWidth="1"/>
    <col min="10" max="10" width="9.1796875" customWidth="1"/>
    <col min="11" max="12" width="5" customWidth="1"/>
    <col min="13" max="19" width="12.7265625" customWidth="1"/>
    <col min="20" max="20" width="9.1796875" customWidth="1"/>
    <col min="21" max="21" width="13.453125" customWidth="1"/>
    <col min="22" max="23" width="9.1796875" customWidth="1"/>
    <col min="24" max="24" width="11.26953125" bestFit="1" customWidth="1"/>
    <col min="25" max="25" width="9.1796875" customWidth="1"/>
    <col min="26" max="16384" width="9.1796875" hidden="1"/>
  </cols>
  <sheetData>
    <row r="1" spans="1:24" ht="21.5" thickBot="1" x14ac:dyDescent="0.55000000000000004">
      <c r="A1" s="166" t="str">
        <f>'Business Information'!B1 &amp; " Sensitivity Analysis"</f>
        <v>Your business here Sensitivity Analysis</v>
      </c>
      <c r="B1" s="167"/>
      <c r="C1" s="167"/>
      <c r="D1" s="167"/>
      <c r="E1" s="167"/>
      <c r="F1" s="167"/>
      <c r="G1" s="167"/>
      <c r="H1" s="167"/>
      <c r="I1" s="167"/>
      <c r="J1" s="167"/>
      <c r="K1" s="167"/>
      <c r="L1" s="167"/>
      <c r="M1" s="167"/>
      <c r="N1" s="167"/>
      <c r="O1" s="167"/>
      <c r="P1" s="167"/>
      <c r="Q1" s="167"/>
      <c r="R1" s="167"/>
      <c r="S1" s="168"/>
    </row>
    <row r="2" spans="1:24" ht="15" thickBot="1" x14ac:dyDescent="0.4">
      <c r="A2" s="155" t="str">
        <f>"Projected net income, " &amp; 'Business Information'!A3</f>
        <v>Projected net income, Product names here</v>
      </c>
      <c r="B2" s="156"/>
      <c r="C2" s="156"/>
      <c r="D2" s="156"/>
      <c r="E2" s="156"/>
      <c r="F2" s="156"/>
      <c r="G2" s="156"/>
      <c r="H2" s="156"/>
      <c r="I2" s="157"/>
      <c r="J2" s="58"/>
      <c r="K2" s="155" t="str">
        <f>"Projected net income, " &amp; 'Business Information'!A4</f>
        <v xml:space="preserve">Projected net income, </v>
      </c>
      <c r="L2" s="156"/>
      <c r="M2" s="156"/>
      <c r="N2" s="156"/>
      <c r="O2" s="156"/>
      <c r="P2" s="156"/>
      <c r="Q2" s="156"/>
      <c r="R2" s="156"/>
      <c r="S2" s="157"/>
    </row>
    <row r="3" spans="1:24" ht="22.5" customHeight="1" x14ac:dyDescent="0.5">
      <c r="A3" s="158" t="s">
        <v>49</v>
      </c>
      <c r="B3" s="159"/>
      <c r="C3" s="159"/>
      <c r="D3" s="159"/>
      <c r="E3" s="159"/>
      <c r="F3" s="159"/>
      <c r="G3" s="159"/>
      <c r="H3" s="159"/>
      <c r="I3" s="160"/>
      <c r="J3" s="42"/>
      <c r="K3" s="158" t="s">
        <v>49</v>
      </c>
      <c r="L3" s="159"/>
      <c r="M3" s="159"/>
      <c r="N3" s="159"/>
      <c r="O3" s="159"/>
      <c r="P3" s="159"/>
      <c r="Q3" s="159"/>
      <c r="R3" s="159"/>
      <c r="S3" s="160"/>
    </row>
    <row r="4" spans="1:24" x14ac:dyDescent="0.35">
      <c r="A4" s="161" t="s">
        <v>50</v>
      </c>
      <c r="B4" s="54"/>
      <c r="C4" s="53">
        <v>-0.3</v>
      </c>
      <c r="D4" s="53">
        <v>-0.2</v>
      </c>
      <c r="E4" s="53">
        <v>-0.1</v>
      </c>
      <c r="F4" s="53">
        <v>0</v>
      </c>
      <c r="G4" s="53">
        <v>0.1</v>
      </c>
      <c r="H4" s="53">
        <v>0.2</v>
      </c>
      <c r="I4" s="56">
        <v>0.3</v>
      </c>
      <c r="J4" s="42"/>
      <c r="K4" s="161" t="s">
        <v>50</v>
      </c>
      <c r="L4" s="54"/>
      <c r="M4" s="53">
        <v>-0.3</v>
      </c>
      <c r="N4" s="53">
        <v>-0.2</v>
      </c>
      <c r="O4" s="53">
        <v>-0.1</v>
      </c>
      <c r="P4" s="53">
        <v>0</v>
      </c>
      <c r="Q4" s="53">
        <v>0.1</v>
      </c>
      <c r="R4" s="53">
        <v>0.2</v>
      </c>
      <c r="S4" s="56">
        <v>0.3</v>
      </c>
      <c r="U4" s="154" t="s">
        <v>64</v>
      </c>
      <c r="V4" s="154"/>
      <c r="W4" s="154"/>
      <c r="X4" s="154"/>
    </row>
    <row r="5" spans="1:24" ht="15" customHeight="1" x14ac:dyDescent="0.35">
      <c r="A5" s="161"/>
      <c r="B5" s="55">
        <v>-0.3</v>
      </c>
      <c r="C5" s="103">
        <f>('Business Information'!$B$3*(1+'Sensitivity analysis'!$B5)*'Business Information'!$C$3*(1+'Sensitivity analysis'!C$4))-('Break even analysis'!$C$4*'Business Information'!$C$3*(1+'Sensitivity analysis'!C$4)+'Fixed costs'!$D$19*'Break even analysis'!$C$3)</f>
        <v>0</v>
      </c>
      <c r="D5" s="103">
        <f>('Business Information'!$B$3*(1+'Sensitivity analysis'!$B5)*'Business Information'!$C$3*(1+'Sensitivity analysis'!D$4))-('Break even analysis'!$C$4*'Business Information'!$C$3*(1+'Sensitivity analysis'!D$4)+'Fixed costs'!$D$19*'Break even analysis'!$C$3)</f>
        <v>0</v>
      </c>
      <c r="E5" s="103">
        <f>('Business Information'!$B$3*(1+'Sensitivity analysis'!$B5)*'Business Information'!$C$3*(1+'Sensitivity analysis'!E$4))-('Break even analysis'!$C$4*'Business Information'!$C$3*(1+'Sensitivity analysis'!E$4)+'Fixed costs'!$D$19*'Break even analysis'!$C$3)</f>
        <v>0</v>
      </c>
      <c r="F5" s="103">
        <f>('Business Information'!$B$3*(1+'Sensitivity analysis'!$B5)*'Business Information'!$C$3*(1+'Sensitivity analysis'!F$4))-('Break even analysis'!$C$4*'Business Information'!$C$3*(1+'Sensitivity analysis'!F$4)+'Fixed costs'!$D$19*'Break even analysis'!$C$3)</f>
        <v>0</v>
      </c>
      <c r="G5" s="103">
        <f>('Business Information'!$B$3*(1+'Sensitivity analysis'!$B5)*'Business Information'!$C$3*(1+'Sensitivity analysis'!G$4))-('Break even analysis'!$C$4*'Business Information'!$C$3*(1+'Sensitivity analysis'!G$4)+'Fixed costs'!$D$19*'Break even analysis'!$C$3)</f>
        <v>0</v>
      </c>
      <c r="H5" s="103">
        <f>('Business Information'!$B$3*(1+'Sensitivity analysis'!$B5)*'Business Information'!$C$3*(1+'Sensitivity analysis'!H$4))-('Break even analysis'!$C$4*'Business Information'!$C$3*(1+'Sensitivity analysis'!H$4)+'Fixed costs'!$D$19*'Break even analysis'!$C$3)</f>
        <v>0</v>
      </c>
      <c r="I5" s="103">
        <f>('Business Information'!$B$3*(1+'Sensitivity analysis'!$B5)*'Business Information'!$C$3*(1+'Sensitivity analysis'!I$4))-('Break even analysis'!$C$4*'Business Information'!$C$3*(1+'Sensitivity analysis'!I$4)+'Fixed costs'!$D$19*'Break even analysis'!$C$3)</f>
        <v>0</v>
      </c>
      <c r="J5" s="42"/>
      <c r="K5" s="161"/>
      <c r="L5" s="55">
        <v>-0.3</v>
      </c>
      <c r="M5" s="103">
        <f>('Business Information'!$B$4*(1+'Sensitivity analysis'!$L5)*'Business Information'!$C$4*(1+'Sensitivity analysis'!M$4))-('Break even analysis'!$G$4*'Business Information'!$C$4*(1+'Sensitivity analysis'!M$4)+'Fixed costs'!$D$19*'Break even analysis'!$G$3)</f>
        <v>0</v>
      </c>
      <c r="N5" s="103">
        <f>('Business Information'!$B$4*(1+'Sensitivity analysis'!$L5)*'Business Information'!$C$4*(1+'Sensitivity analysis'!N$4))-('Break even analysis'!$G$4*'Business Information'!$C$4*(1+'Sensitivity analysis'!N$4)+'Fixed costs'!$D$19*'Break even analysis'!$G$3)</f>
        <v>0</v>
      </c>
      <c r="O5" s="103">
        <f>('Business Information'!$B$4*(1+'Sensitivity analysis'!$L5)*'Business Information'!$C$4*(1+'Sensitivity analysis'!O$4))-('Break even analysis'!$G$4*'Business Information'!$C$4*(1+'Sensitivity analysis'!O$4)+'Fixed costs'!$D$19*'Break even analysis'!$G$3)</f>
        <v>0</v>
      </c>
      <c r="P5" s="103">
        <f>('Business Information'!$B$4*(1+'Sensitivity analysis'!$L5)*'Business Information'!$C$4*(1+'Sensitivity analysis'!P$4))-('Break even analysis'!$G$4*'Business Information'!$C$4*(1+'Sensitivity analysis'!P$4)+'Fixed costs'!$D$19*'Break even analysis'!$G$3)</f>
        <v>0</v>
      </c>
      <c r="Q5" s="103">
        <f>('Business Information'!$B$4*(1+'Sensitivity analysis'!$L5)*'Business Information'!$C$4*(1+'Sensitivity analysis'!Q$4))-('Break even analysis'!$G$4*'Business Information'!$C$4*(1+'Sensitivity analysis'!Q$4)+'Fixed costs'!$D$19*'Break even analysis'!$G$3)</f>
        <v>0</v>
      </c>
      <c r="R5" s="103">
        <f>('Business Information'!$B$4*(1+'Sensitivity analysis'!$L5)*'Business Information'!$C$4*(1+'Sensitivity analysis'!R$4))-('Break even analysis'!$G$4*'Business Information'!$C$4*(1+'Sensitivity analysis'!R$4)+'Fixed costs'!$D$19*'Break even analysis'!$G$3)</f>
        <v>0</v>
      </c>
      <c r="S5" s="59">
        <f>('Business Information'!$B$4*(1+'Sensitivity analysis'!$L5)*'Business Information'!$C$4*(1+'Sensitivity analysis'!S$4))-('Break even analysis'!$G$4*'Business Information'!$C$4*(1+'Sensitivity analysis'!S$4)+'Fixed costs'!$D$19*'Break even analysis'!$G$3)</f>
        <v>0</v>
      </c>
      <c r="U5" s="154"/>
      <c r="V5" s="154"/>
      <c r="W5" s="154"/>
      <c r="X5" s="154"/>
    </row>
    <row r="6" spans="1:24" ht="15" customHeight="1" x14ac:dyDescent="0.35">
      <c r="A6" s="161"/>
      <c r="B6" s="55">
        <v>-0.2</v>
      </c>
      <c r="C6" s="103">
        <f>('Business Information'!$B$3*(1+'Sensitivity analysis'!$B6)*'Business Information'!$C$3*(1+'Sensitivity analysis'!C$4))-('Break even analysis'!$C$4*'Business Information'!$C$3*(1+'Sensitivity analysis'!C$4)+'Fixed costs'!$D$19*'Break even analysis'!$C$3)</f>
        <v>0</v>
      </c>
      <c r="D6" s="103">
        <f>('Business Information'!$B$3*(1+'Sensitivity analysis'!$B6)*'Business Information'!$C$3*(1+'Sensitivity analysis'!D$4))-('Break even analysis'!$C$4*'Business Information'!$C$3*(1+'Sensitivity analysis'!D$4)+'Fixed costs'!$D$19*'Break even analysis'!$C$3)</f>
        <v>0</v>
      </c>
      <c r="E6" s="103">
        <f>('Business Information'!$B$3*(1+'Sensitivity analysis'!$B6)*'Business Information'!$C$3*(1+'Sensitivity analysis'!E$4))-('Break even analysis'!$C$4*'Business Information'!$C$3*(1+'Sensitivity analysis'!E$4)+'Fixed costs'!$D$19*'Break even analysis'!$C$3)</f>
        <v>0</v>
      </c>
      <c r="F6" s="103">
        <f>('Business Information'!$B$3*(1+'Sensitivity analysis'!$B6)*'Business Information'!$C$3*(1+'Sensitivity analysis'!F$4))-('Break even analysis'!$C$4*'Business Information'!$C$3*(1+'Sensitivity analysis'!F$4)+'Fixed costs'!$D$19*'Break even analysis'!$C$3)</f>
        <v>0</v>
      </c>
      <c r="G6" s="103">
        <f>('Business Information'!$B$3*(1+'Sensitivity analysis'!$B6)*'Business Information'!$C$3*(1+'Sensitivity analysis'!G$4))-('Break even analysis'!$C$4*'Business Information'!$C$3*(1+'Sensitivity analysis'!G$4)+'Fixed costs'!$D$19*'Break even analysis'!$C$3)</f>
        <v>0</v>
      </c>
      <c r="H6" s="103">
        <f>('Business Information'!$B$3*(1+'Sensitivity analysis'!$B6)*'Business Information'!$C$3*(1+'Sensitivity analysis'!H$4))-('Break even analysis'!$C$4*'Business Information'!$C$3*(1+'Sensitivity analysis'!H$4)+'Fixed costs'!$D$19*'Break even analysis'!$C$3)</f>
        <v>0</v>
      </c>
      <c r="I6" s="103">
        <f>('Business Information'!$B$3*(1+'Sensitivity analysis'!$B6)*'Business Information'!$C$3*(1+'Sensitivity analysis'!I$4))-('Break even analysis'!$C$4*'Business Information'!$C$3*(1+'Sensitivity analysis'!I$4)+'Fixed costs'!$D$19*'Break even analysis'!$C$3)</f>
        <v>0</v>
      </c>
      <c r="J6" s="42"/>
      <c r="K6" s="161"/>
      <c r="L6" s="55">
        <v>-0.2</v>
      </c>
      <c r="M6" s="103">
        <f>('Business Information'!$B$4*(1+'Sensitivity analysis'!$L6)*'Business Information'!$C$4*(1+'Sensitivity analysis'!M$4))-('Break even analysis'!$G$4*'Business Information'!$C$4*(1+'Sensitivity analysis'!M$4)+'Fixed costs'!$D$19*'Break even analysis'!$G$3)</f>
        <v>0</v>
      </c>
      <c r="N6" s="103">
        <f>('Business Information'!$B$4*(1+'Sensitivity analysis'!$L6)*'Business Information'!$C$4*(1+'Sensitivity analysis'!N$4))-('Break even analysis'!$G$4*'Business Information'!$C$4*(1+'Sensitivity analysis'!N$4)+'Fixed costs'!$D$19*'Break even analysis'!$G$3)</f>
        <v>0</v>
      </c>
      <c r="O6" s="103">
        <f>('Business Information'!$B$4*(1+'Sensitivity analysis'!$L6)*'Business Information'!$C$4*(1+'Sensitivity analysis'!O$4))-('Break even analysis'!$G$4*'Business Information'!$C$4*(1+'Sensitivity analysis'!O$4)+'Fixed costs'!$D$19*'Break even analysis'!$G$3)</f>
        <v>0</v>
      </c>
      <c r="P6" s="103">
        <f>('Business Information'!$B$4*(1+'Sensitivity analysis'!$L6)*'Business Information'!$C$4*(1+'Sensitivity analysis'!P$4))-('Break even analysis'!$G$4*'Business Information'!$C$4*(1+'Sensitivity analysis'!P$4)+'Fixed costs'!$D$19*'Break even analysis'!$G$3)</f>
        <v>0</v>
      </c>
      <c r="Q6" s="103">
        <f>('Business Information'!$B$4*(1+'Sensitivity analysis'!$L6)*'Business Information'!$C$4*(1+'Sensitivity analysis'!Q$4))-('Break even analysis'!$G$4*'Business Information'!$C$4*(1+'Sensitivity analysis'!Q$4)+'Fixed costs'!$D$19*'Break even analysis'!$G$3)</f>
        <v>0</v>
      </c>
      <c r="R6" s="103">
        <f>('Business Information'!$B$4*(1+'Sensitivity analysis'!$L6)*'Business Information'!$C$4*(1+'Sensitivity analysis'!R$4))-('Break even analysis'!$G$4*'Business Information'!$C$4*(1+'Sensitivity analysis'!R$4)+'Fixed costs'!$D$19*'Break even analysis'!$G$3)</f>
        <v>0</v>
      </c>
      <c r="S6" s="59">
        <f>('Business Information'!$B$4*(1+'Sensitivity analysis'!$L6)*'Business Information'!$C$4*(1+'Sensitivity analysis'!S$4))-('Break even analysis'!$G$4*'Business Information'!$C$4*(1+'Sensitivity analysis'!S$4)+'Fixed costs'!$D$19*'Break even analysis'!$G$3)</f>
        <v>0</v>
      </c>
      <c r="U6" s="154"/>
      <c r="V6" s="154"/>
      <c r="W6" s="154"/>
      <c r="X6" s="154"/>
    </row>
    <row r="7" spans="1:24" x14ac:dyDescent="0.35">
      <c r="A7" s="161"/>
      <c r="B7" s="55">
        <v>-0.1</v>
      </c>
      <c r="C7" s="103">
        <f>('Business Information'!$B$3*(1+'Sensitivity analysis'!$B7)*'Business Information'!$C$3*(1+'Sensitivity analysis'!C$4))-('Break even analysis'!$C$4*'Business Information'!$C$3*(1+'Sensitivity analysis'!C$4)+'Fixed costs'!$D$19*'Break even analysis'!$C$3)</f>
        <v>0</v>
      </c>
      <c r="D7" s="103">
        <f>('Business Information'!$B$3*(1+'Sensitivity analysis'!$B7)*'Business Information'!$C$3*(1+'Sensitivity analysis'!D$4))-('Break even analysis'!$C$4*'Business Information'!$C$3*(1+'Sensitivity analysis'!D$4)+'Fixed costs'!$D$19*'Break even analysis'!$C$3)</f>
        <v>0</v>
      </c>
      <c r="E7" s="103">
        <f>('Business Information'!$B$3*(1+'Sensitivity analysis'!$B7)*'Business Information'!$C$3*(1+'Sensitivity analysis'!E$4))-('Break even analysis'!$C$4*'Business Information'!$C$3*(1+'Sensitivity analysis'!E$4)+'Fixed costs'!$D$19*'Break even analysis'!$C$3)</f>
        <v>0</v>
      </c>
      <c r="F7" s="103">
        <f>('Business Information'!$B$3*(1+'Sensitivity analysis'!$B7)*'Business Information'!$C$3*(1+'Sensitivity analysis'!F$4))-('Break even analysis'!$C$4*'Business Information'!$C$3*(1+'Sensitivity analysis'!F$4)+'Fixed costs'!$D$19*'Break even analysis'!$C$3)</f>
        <v>0</v>
      </c>
      <c r="G7" s="103">
        <f>('Business Information'!$B$3*(1+'Sensitivity analysis'!$B7)*'Business Information'!$C$3*(1+'Sensitivity analysis'!G$4))-('Break even analysis'!$C$4*'Business Information'!$C$3*(1+'Sensitivity analysis'!G$4)+'Fixed costs'!$D$19*'Break even analysis'!$C$3)</f>
        <v>0</v>
      </c>
      <c r="H7" s="103">
        <f>('Business Information'!$B$3*(1+'Sensitivity analysis'!$B7)*'Business Information'!$C$3*(1+'Sensitivity analysis'!H$4))-('Break even analysis'!$C$4*'Business Information'!$C$3*(1+'Sensitivity analysis'!H$4)+'Fixed costs'!$D$19*'Break even analysis'!$C$3)</f>
        <v>0</v>
      </c>
      <c r="I7" s="103">
        <f>('Business Information'!$B$3*(1+'Sensitivity analysis'!$B7)*'Business Information'!$C$3*(1+'Sensitivity analysis'!I$4))-('Break even analysis'!$C$4*'Business Information'!$C$3*(1+'Sensitivity analysis'!I$4)+'Fixed costs'!$D$19*'Break even analysis'!$C$3)</f>
        <v>0</v>
      </c>
      <c r="J7" s="42"/>
      <c r="K7" s="161"/>
      <c r="L7" s="55">
        <v>-0.1</v>
      </c>
      <c r="M7" s="103">
        <f>('Business Information'!$B$4*(1+'Sensitivity analysis'!$L7)*'Business Information'!$C$4*(1+'Sensitivity analysis'!M$4))-('Break even analysis'!$G$4*'Business Information'!$C$4*(1+'Sensitivity analysis'!M$4)+'Fixed costs'!$D$19*'Break even analysis'!$G$3)</f>
        <v>0</v>
      </c>
      <c r="N7" s="103">
        <f>('Business Information'!$B$4*(1+'Sensitivity analysis'!$L7)*'Business Information'!$C$4*(1+'Sensitivity analysis'!N$4))-('Break even analysis'!$G$4*'Business Information'!$C$4*(1+'Sensitivity analysis'!N$4)+'Fixed costs'!$D$19*'Break even analysis'!$G$3)</f>
        <v>0</v>
      </c>
      <c r="O7" s="103">
        <f>('Business Information'!$B$4*(1+'Sensitivity analysis'!$L7)*'Business Information'!$C$4*(1+'Sensitivity analysis'!O$4))-('Break even analysis'!$G$4*'Business Information'!$C$4*(1+'Sensitivity analysis'!O$4)+'Fixed costs'!$D$19*'Break even analysis'!$G$3)</f>
        <v>0</v>
      </c>
      <c r="P7" s="103">
        <f>('Business Information'!$B$4*(1+'Sensitivity analysis'!$L7)*'Business Information'!$C$4*(1+'Sensitivity analysis'!P$4))-('Break even analysis'!$G$4*'Business Information'!$C$4*(1+'Sensitivity analysis'!P$4)+'Fixed costs'!$D$19*'Break even analysis'!$G$3)</f>
        <v>0</v>
      </c>
      <c r="Q7" s="103">
        <f>('Business Information'!$B$4*(1+'Sensitivity analysis'!$L7)*'Business Information'!$C$4*(1+'Sensitivity analysis'!Q$4))-('Break even analysis'!$G$4*'Business Information'!$C$4*(1+'Sensitivity analysis'!Q$4)+'Fixed costs'!$D$19*'Break even analysis'!$G$3)</f>
        <v>0</v>
      </c>
      <c r="R7" s="103">
        <f>('Business Information'!$B$4*(1+'Sensitivity analysis'!$L7)*'Business Information'!$C$4*(1+'Sensitivity analysis'!R$4))-('Break even analysis'!$G$4*'Business Information'!$C$4*(1+'Sensitivity analysis'!R$4)+'Fixed costs'!$D$19*'Break even analysis'!$G$3)</f>
        <v>0</v>
      </c>
      <c r="S7" s="59">
        <f>('Business Information'!$B$4*(1+'Sensitivity analysis'!$L7)*'Business Information'!$C$4*(1+'Sensitivity analysis'!S$4))-('Break even analysis'!$G$4*'Business Information'!$C$4*(1+'Sensitivity analysis'!S$4)+'Fixed costs'!$D$19*'Break even analysis'!$G$3)</f>
        <v>0</v>
      </c>
    </row>
    <row r="8" spans="1:24" x14ac:dyDescent="0.35">
      <c r="A8" s="161"/>
      <c r="B8" s="55">
        <v>0</v>
      </c>
      <c r="C8" s="103">
        <f>('Business Information'!$B$3*(1+'Sensitivity analysis'!$B8)*'Business Information'!$C$3*(1+'Sensitivity analysis'!C$4))-('Break even analysis'!$C$4*'Business Information'!$C$3*(1+'Sensitivity analysis'!C$4)+'Fixed costs'!$D$19*'Break even analysis'!$C$3)</f>
        <v>0</v>
      </c>
      <c r="D8" s="103">
        <f>('Business Information'!$B$3*(1+'Sensitivity analysis'!$B8)*'Business Information'!$C$3*(1+'Sensitivity analysis'!D$4))-('Break even analysis'!$C$4*'Business Information'!$C$3*(1+'Sensitivity analysis'!D$4)+'Fixed costs'!$D$19*'Break even analysis'!$C$3)</f>
        <v>0</v>
      </c>
      <c r="E8" s="103">
        <f>('Business Information'!$B$3*(1+'Sensitivity analysis'!$B8)*'Business Information'!$C$3*(1+'Sensitivity analysis'!E$4))-('Break even analysis'!$C$4*'Business Information'!$C$3*(1+'Sensitivity analysis'!E$4)+'Fixed costs'!$D$19*'Break even analysis'!$C$3)</f>
        <v>0</v>
      </c>
      <c r="F8" s="104">
        <f>('Business Information'!$B$3*(1+'Sensitivity analysis'!$B8)*'Business Information'!$C$3*(1+'Sensitivity analysis'!F$4))-('Break even analysis'!$C$4*'Business Information'!$C$3*(1+'Sensitivity analysis'!F$4)+'Fixed costs'!$D$19*'Break even analysis'!$C$3)</f>
        <v>0</v>
      </c>
      <c r="G8" s="103">
        <f>('Business Information'!$B$3*(1+'Sensitivity analysis'!$B8)*'Business Information'!$C$3*(1+'Sensitivity analysis'!G$4))-('Break even analysis'!$C$4*'Business Information'!$C$3*(1+'Sensitivity analysis'!G$4)+'Fixed costs'!$D$19*'Break even analysis'!$C$3)</f>
        <v>0</v>
      </c>
      <c r="H8" s="103">
        <f>('Business Information'!$B$3*(1+'Sensitivity analysis'!$B8)*'Business Information'!$C$3*(1+'Sensitivity analysis'!H$4))-('Break even analysis'!$C$4*'Business Information'!$C$3*(1+'Sensitivity analysis'!H$4)+'Fixed costs'!$D$19*'Break even analysis'!$C$3)</f>
        <v>0</v>
      </c>
      <c r="I8" s="103">
        <f>('Business Information'!$B$3*(1+'Sensitivity analysis'!$B8)*'Business Information'!$C$3*(1+'Sensitivity analysis'!I$4))-('Break even analysis'!$C$4*'Business Information'!$C$3*(1+'Sensitivity analysis'!I$4)+'Fixed costs'!$D$19*'Break even analysis'!$C$3)</f>
        <v>0</v>
      </c>
      <c r="J8" s="42"/>
      <c r="K8" s="161"/>
      <c r="L8" s="55">
        <v>0</v>
      </c>
      <c r="M8" s="103">
        <f>('Business Information'!$B$4*(1+'Sensitivity analysis'!$L8)*'Business Information'!$C$4*(1+'Sensitivity analysis'!M$4))-('Break even analysis'!$G$4*'Business Information'!$C$4*(1+'Sensitivity analysis'!M$4)+'Fixed costs'!$D$19*'Break even analysis'!$G$3)</f>
        <v>0</v>
      </c>
      <c r="N8" s="103">
        <f>('Business Information'!$B$4*(1+'Sensitivity analysis'!$L8)*'Business Information'!$C$4*(1+'Sensitivity analysis'!N$4))-('Break even analysis'!$G$4*'Business Information'!$C$4*(1+'Sensitivity analysis'!N$4)+'Fixed costs'!$D$19*'Break even analysis'!$G$3)</f>
        <v>0</v>
      </c>
      <c r="O8" s="103">
        <f>('Business Information'!$B$4*(1+'Sensitivity analysis'!$L8)*'Business Information'!$C$4*(1+'Sensitivity analysis'!O$4))-('Break even analysis'!$G$4*'Business Information'!$C$4*(1+'Sensitivity analysis'!O$4)+'Fixed costs'!$D$19*'Break even analysis'!$G$3)</f>
        <v>0</v>
      </c>
      <c r="P8" s="104">
        <f>('Business Information'!$B$4*(1+'Sensitivity analysis'!$L8)*'Business Information'!$C$4*(1+'Sensitivity analysis'!P$4))-('Break even analysis'!$G$4*'Business Information'!$C$4*(1+'Sensitivity analysis'!P$4)+'Fixed costs'!$D$19*'Break even analysis'!$G$3)</f>
        <v>0</v>
      </c>
      <c r="Q8" s="103">
        <f>('Business Information'!$B$4*(1+'Sensitivity analysis'!$L8)*'Business Information'!$C$4*(1+'Sensitivity analysis'!Q$4))-('Break even analysis'!$G$4*'Business Information'!$C$4*(1+'Sensitivity analysis'!Q$4)+'Fixed costs'!$D$19*'Break even analysis'!$G$3)</f>
        <v>0</v>
      </c>
      <c r="R8" s="103">
        <f>('Business Information'!$B$4*(1+'Sensitivity analysis'!$L8)*'Business Information'!$C$4*(1+'Sensitivity analysis'!R$4))-('Break even analysis'!$G$4*'Business Information'!$C$4*(1+'Sensitivity analysis'!R$4)+'Fixed costs'!$D$19*'Break even analysis'!$G$3)</f>
        <v>0</v>
      </c>
      <c r="S8" s="59">
        <f>('Business Information'!$B$4*(1+'Sensitivity analysis'!$L8)*'Business Information'!$C$4*(1+'Sensitivity analysis'!S$4))-('Break even analysis'!$G$4*'Business Information'!$C$4*(1+'Sensitivity analysis'!S$4)+'Fixed costs'!$D$19*'Break even analysis'!$G$3)</f>
        <v>0</v>
      </c>
    </row>
    <row r="9" spans="1:24" ht="15" thickBot="1" x14ac:dyDescent="0.4">
      <c r="A9" s="161"/>
      <c r="B9" s="55">
        <v>0.1</v>
      </c>
      <c r="C9" s="103">
        <f>('Business Information'!$B$3*(1+'Sensitivity analysis'!$B9)*'Business Information'!$C$3*(1+'Sensitivity analysis'!C$4))-('Break even analysis'!$C$4*'Business Information'!$C$3*(1+'Sensitivity analysis'!C$4)+'Fixed costs'!$D$19*'Break even analysis'!$C$3)</f>
        <v>0</v>
      </c>
      <c r="D9" s="103">
        <f>('Business Information'!$B$3*(1+'Sensitivity analysis'!$B9)*'Business Information'!$C$3*(1+'Sensitivity analysis'!D$4))-('Break even analysis'!$C$4*'Business Information'!$C$3*(1+'Sensitivity analysis'!D$4)+'Fixed costs'!$D$19*'Break even analysis'!$C$3)</f>
        <v>0</v>
      </c>
      <c r="E9" s="103">
        <f>('Business Information'!$B$3*(1+'Sensitivity analysis'!$B9)*'Business Information'!$C$3*(1+'Sensitivity analysis'!E$4))-('Break even analysis'!$C$4*'Business Information'!$C$3*(1+'Sensitivity analysis'!E$4)+'Fixed costs'!$D$19*'Break even analysis'!$C$3)</f>
        <v>0</v>
      </c>
      <c r="F9" s="103">
        <f>('Business Information'!$B$3*(1+'Sensitivity analysis'!$B9)*'Business Information'!$C$3*(1+'Sensitivity analysis'!F$4))-('Break even analysis'!$C$4*'Business Information'!$C$3*(1+'Sensitivity analysis'!F$4)+'Fixed costs'!$D$19*'Break even analysis'!$C$3)</f>
        <v>0</v>
      </c>
      <c r="G9" s="103">
        <f>('Business Information'!$B$3*(1+'Sensitivity analysis'!$B9)*'Business Information'!$C$3*(1+'Sensitivity analysis'!G$4))-('Break even analysis'!$C$4*'Business Information'!$C$3*(1+'Sensitivity analysis'!G$4)+'Fixed costs'!$D$19*'Break even analysis'!$C$3)</f>
        <v>0</v>
      </c>
      <c r="H9" s="103">
        <f>('Business Information'!$B$3*(1+'Sensitivity analysis'!$B9)*'Business Information'!$C$3*(1+'Sensitivity analysis'!H$4))-('Break even analysis'!$C$4*'Business Information'!$C$3*(1+'Sensitivity analysis'!H$4)+'Fixed costs'!$D$19*'Break even analysis'!$C$3)</f>
        <v>0</v>
      </c>
      <c r="I9" s="103">
        <f>('Business Information'!$B$3*(1+'Sensitivity analysis'!$B9)*'Business Information'!$C$3*(1+'Sensitivity analysis'!I$4))-('Break even analysis'!$C$4*'Business Information'!$C$3*(1+'Sensitivity analysis'!I$4)+'Fixed costs'!$D$19*'Break even analysis'!$C$3)</f>
        <v>0</v>
      </c>
      <c r="J9" s="42"/>
      <c r="K9" s="161"/>
      <c r="L9" s="55">
        <v>0.1</v>
      </c>
      <c r="M9" s="103">
        <f>('Business Information'!$B$4*(1+'Sensitivity analysis'!$L9)*'Business Information'!$C$4*(1+'Sensitivity analysis'!M$4))-('Break even analysis'!$G$4*'Business Information'!$C$4*(1+'Sensitivity analysis'!M$4)+'Fixed costs'!$D$19*'Break even analysis'!$G$3)</f>
        <v>0</v>
      </c>
      <c r="N9" s="103">
        <f>('Business Information'!$B$4*(1+'Sensitivity analysis'!$L9)*'Business Information'!$C$4*(1+'Sensitivity analysis'!N$4))-('Break even analysis'!$G$4*'Business Information'!$C$4*(1+'Sensitivity analysis'!N$4)+'Fixed costs'!$D$19*'Break even analysis'!$G$3)</f>
        <v>0</v>
      </c>
      <c r="O9" s="103">
        <f>('Business Information'!$B$4*(1+'Sensitivity analysis'!$L9)*'Business Information'!$C$4*(1+'Sensitivity analysis'!O$4))-('Break even analysis'!$G$4*'Business Information'!$C$4*(1+'Sensitivity analysis'!O$4)+'Fixed costs'!$D$19*'Break even analysis'!$G$3)</f>
        <v>0</v>
      </c>
      <c r="P9" s="103">
        <f>('Business Information'!$B$4*(1+'Sensitivity analysis'!$L9)*'Business Information'!$C$4*(1+'Sensitivity analysis'!P$4))-('Break even analysis'!$G$4*'Business Information'!$C$4*(1+'Sensitivity analysis'!P$4)+'Fixed costs'!$D$19*'Break even analysis'!$G$3)</f>
        <v>0</v>
      </c>
      <c r="Q9" s="103">
        <f>('Business Information'!$B$4*(1+'Sensitivity analysis'!$L9)*'Business Information'!$C$4*(1+'Sensitivity analysis'!Q$4))-('Break even analysis'!$G$4*'Business Information'!$C$4*(1+'Sensitivity analysis'!Q$4)+'Fixed costs'!$D$19*'Break even analysis'!$G$3)</f>
        <v>0</v>
      </c>
      <c r="R9" s="103">
        <f>('Business Information'!$B$4*(1+'Sensitivity analysis'!$L9)*'Business Information'!$C$4*(1+'Sensitivity analysis'!R$4))-('Break even analysis'!$G$4*'Business Information'!$C$4*(1+'Sensitivity analysis'!R$4)+'Fixed costs'!$D$19*'Break even analysis'!$G$3)</f>
        <v>0</v>
      </c>
      <c r="S9" s="59">
        <f>('Business Information'!$B$4*(1+'Sensitivity analysis'!$L9)*'Business Information'!$C$4*(1+'Sensitivity analysis'!S$4))-('Break even analysis'!$G$4*'Business Information'!$C$4*(1+'Sensitivity analysis'!S$4)+'Fixed costs'!$D$19*'Break even analysis'!$G$3)</f>
        <v>0</v>
      </c>
    </row>
    <row r="10" spans="1:24" ht="15.5" x14ac:dyDescent="0.35">
      <c r="A10" s="161"/>
      <c r="B10" s="55">
        <v>0.2</v>
      </c>
      <c r="C10" s="103">
        <f>('Business Information'!$B$3*(1+'Sensitivity analysis'!$B10)*'Business Information'!$C$3*(1+'Sensitivity analysis'!C$4))-('Break even analysis'!$C$4*'Business Information'!$C$3*(1+'Sensitivity analysis'!C$4)+'Fixed costs'!$D$19*'Break even analysis'!$C$3)</f>
        <v>0</v>
      </c>
      <c r="D10" s="103">
        <f>('Business Information'!$B$3*(1+'Sensitivity analysis'!$B10)*'Business Information'!$C$3*(1+'Sensitivity analysis'!D$4))-('Break even analysis'!$C$4*'Business Information'!$C$3*(1+'Sensitivity analysis'!D$4)+'Fixed costs'!$D$19*'Break even analysis'!$C$3)</f>
        <v>0</v>
      </c>
      <c r="E10" s="103">
        <f>('Business Information'!$B$3*(1+'Sensitivity analysis'!$B10)*'Business Information'!$C$3*(1+'Sensitivity analysis'!E$4))-('Break even analysis'!$C$4*'Business Information'!$C$3*(1+'Sensitivity analysis'!E$4)+'Fixed costs'!$D$19*'Break even analysis'!$C$3)</f>
        <v>0</v>
      </c>
      <c r="F10" s="103">
        <f>('Business Information'!$B$3*(1+'Sensitivity analysis'!$B10)*'Business Information'!$C$3*(1+'Sensitivity analysis'!F$4))-('Break even analysis'!$C$4*'Business Information'!$C$3*(1+'Sensitivity analysis'!F$4)+'Fixed costs'!$D$19*'Break even analysis'!$C$3)</f>
        <v>0</v>
      </c>
      <c r="G10" s="103">
        <f>('Business Information'!$B$3*(1+'Sensitivity analysis'!$B10)*'Business Information'!$C$3*(1+'Sensitivity analysis'!G$4))-('Break even analysis'!$C$4*'Business Information'!$C$3*(1+'Sensitivity analysis'!G$4)+'Fixed costs'!$D$19*'Break even analysis'!$C$3)</f>
        <v>0</v>
      </c>
      <c r="H10" s="103">
        <f>('Business Information'!$B$3*(1+'Sensitivity analysis'!$B10)*'Business Information'!$C$3*(1+'Sensitivity analysis'!H$4))-('Break even analysis'!$C$4*'Business Information'!$C$3*(1+'Sensitivity analysis'!H$4)+'Fixed costs'!$D$19*'Break even analysis'!$C$3)</f>
        <v>0</v>
      </c>
      <c r="I10" s="103">
        <f>('Business Information'!$B$3*(1+'Sensitivity analysis'!$B10)*'Business Information'!$C$3*(1+'Sensitivity analysis'!I$4))-('Break even analysis'!$C$4*'Business Information'!$C$3*(1+'Sensitivity analysis'!I$4)+'Fixed costs'!$D$19*'Break even analysis'!$C$3)</f>
        <v>0</v>
      </c>
      <c r="J10" s="42"/>
      <c r="K10" s="161"/>
      <c r="L10" s="55">
        <v>0.2</v>
      </c>
      <c r="M10" s="103">
        <f>('Business Information'!$B$4*(1+'Sensitivity analysis'!$L10)*'Business Information'!$C$4*(1+'Sensitivity analysis'!M$4))-('Break even analysis'!$G$4*'Business Information'!$C$4*(1+'Sensitivity analysis'!M$4)+'Fixed costs'!$D$19*'Break even analysis'!$G$3)</f>
        <v>0</v>
      </c>
      <c r="N10" s="103">
        <f>('Business Information'!$B$4*(1+'Sensitivity analysis'!$L10)*'Business Information'!$C$4*(1+'Sensitivity analysis'!N$4))-('Break even analysis'!$G$4*'Business Information'!$C$4*(1+'Sensitivity analysis'!N$4)+'Fixed costs'!$D$19*'Break even analysis'!$G$3)</f>
        <v>0</v>
      </c>
      <c r="O10" s="103">
        <f>('Business Information'!$B$4*(1+'Sensitivity analysis'!$L10)*'Business Information'!$C$4*(1+'Sensitivity analysis'!O$4))-('Break even analysis'!$G$4*'Business Information'!$C$4*(1+'Sensitivity analysis'!O$4)+'Fixed costs'!$D$19*'Break even analysis'!$G$3)</f>
        <v>0</v>
      </c>
      <c r="P10" s="103">
        <f>('Business Information'!$B$4*(1+'Sensitivity analysis'!$L10)*'Business Information'!$C$4*(1+'Sensitivity analysis'!P$4))-('Break even analysis'!$G$4*'Business Information'!$C$4*(1+'Sensitivity analysis'!P$4)+'Fixed costs'!$D$19*'Break even analysis'!$G$3)</f>
        <v>0</v>
      </c>
      <c r="Q10" s="103">
        <f>('Business Information'!$B$4*(1+'Sensitivity analysis'!$L10)*'Business Information'!$C$4*(1+'Sensitivity analysis'!Q$4))-('Break even analysis'!$G$4*'Business Information'!$C$4*(1+'Sensitivity analysis'!Q$4)+'Fixed costs'!$D$19*'Break even analysis'!$G$3)</f>
        <v>0</v>
      </c>
      <c r="R10" s="103">
        <f>('Business Information'!$B$4*(1+'Sensitivity analysis'!$L10)*'Business Information'!$C$4*(1+'Sensitivity analysis'!R$4))-('Break even analysis'!$G$4*'Business Information'!$C$4*(1+'Sensitivity analysis'!R$4)+'Fixed costs'!$D$19*'Break even analysis'!$G$3)</f>
        <v>0</v>
      </c>
      <c r="S10" s="59">
        <f>('Business Information'!$B$4*(1+'Sensitivity analysis'!$L10)*'Business Information'!$C$4*(1+'Sensitivity analysis'!S$4))-('Break even analysis'!$G$4*'Business Information'!$C$4*(1+'Sensitivity analysis'!S$4)+'Fixed costs'!$D$19*'Break even analysis'!$G$3)</f>
        <v>0</v>
      </c>
      <c r="U10" s="96" t="s">
        <v>54</v>
      </c>
      <c r="V10" s="97"/>
      <c r="W10" s="97"/>
      <c r="X10" s="98"/>
    </row>
    <row r="11" spans="1:24" ht="15" thickBot="1" x14ac:dyDescent="0.4">
      <c r="A11" s="162"/>
      <c r="B11" s="57">
        <v>0.3</v>
      </c>
      <c r="C11" s="103">
        <f>('Business Information'!$B$3*(1+'Sensitivity analysis'!$B11)*'Business Information'!$C$3*(1+'Sensitivity analysis'!C$4))-('Break even analysis'!$C$4*'Business Information'!$C$3*(1+'Sensitivity analysis'!C$4)+'Fixed costs'!$D$19*'Break even analysis'!$C$3)</f>
        <v>0</v>
      </c>
      <c r="D11" s="103">
        <f>('Business Information'!$B$3*(1+'Sensitivity analysis'!$B11)*'Business Information'!$C$3*(1+'Sensitivity analysis'!D$4))-('Break even analysis'!$C$4*'Business Information'!$C$3*(1+'Sensitivity analysis'!D$4)+'Fixed costs'!$D$19*'Break even analysis'!$C$3)</f>
        <v>0</v>
      </c>
      <c r="E11" s="103">
        <f>('Business Information'!$B$3*(1+'Sensitivity analysis'!$B11)*'Business Information'!$C$3*(1+'Sensitivity analysis'!E$4))-('Break even analysis'!$C$4*'Business Information'!$C$3*(1+'Sensitivity analysis'!E$4)+'Fixed costs'!$D$19*'Break even analysis'!$C$3)</f>
        <v>0</v>
      </c>
      <c r="F11" s="103">
        <f>('Business Information'!$B$3*(1+'Sensitivity analysis'!$B11)*'Business Information'!$C$3*(1+'Sensitivity analysis'!F$4))-('Break even analysis'!$C$4*'Business Information'!$C$3*(1+'Sensitivity analysis'!F$4)+'Fixed costs'!$D$19*'Break even analysis'!$C$3)</f>
        <v>0</v>
      </c>
      <c r="G11" s="103">
        <f>('Business Information'!$B$3*(1+'Sensitivity analysis'!$B11)*'Business Information'!$C$3*(1+'Sensitivity analysis'!G$4))-('Break even analysis'!$C$4*'Business Information'!$C$3*(1+'Sensitivity analysis'!G$4)+'Fixed costs'!$D$19*'Break even analysis'!$C$3)</f>
        <v>0</v>
      </c>
      <c r="H11" s="103">
        <f>('Business Information'!$B$3*(1+'Sensitivity analysis'!$B11)*'Business Information'!$C$3*(1+'Sensitivity analysis'!H$4))-('Break even analysis'!$C$4*'Business Information'!$C$3*(1+'Sensitivity analysis'!H$4)+'Fixed costs'!$D$19*'Break even analysis'!$C$3)</f>
        <v>0</v>
      </c>
      <c r="I11" s="103">
        <f>('Business Information'!$B$3*(1+'Sensitivity analysis'!$B11)*'Business Information'!$C$3*(1+'Sensitivity analysis'!I$4))-('Break even analysis'!$C$4*'Business Information'!$C$3*(1+'Sensitivity analysis'!I$4)+'Fixed costs'!$D$19*'Break even analysis'!$C$3)</f>
        <v>0</v>
      </c>
      <c r="J11" s="42"/>
      <c r="K11" s="162"/>
      <c r="L11" s="57">
        <v>0.3</v>
      </c>
      <c r="M11" s="103">
        <f>('Business Information'!$B$4*(1+'Sensitivity analysis'!$L11)*'Business Information'!$C$4*(1+'Sensitivity analysis'!M$4))-('Break even analysis'!$G$4*'Business Information'!$C$4*(1+'Sensitivity analysis'!M$4)+'Fixed costs'!$D$19*'Break even analysis'!$G$3)</f>
        <v>0</v>
      </c>
      <c r="N11" s="103">
        <f>('Business Information'!$B$4*(1+'Sensitivity analysis'!$L11)*'Business Information'!$C$4*(1+'Sensitivity analysis'!N$4))-('Break even analysis'!$G$4*'Business Information'!$C$4*(1+'Sensitivity analysis'!N$4)+'Fixed costs'!$D$19*'Break even analysis'!$G$3)</f>
        <v>0</v>
      </c>
      <c r="O11" s="103">
        <f>('Business Information'!$B$4*(1+'Sensitivity analysis'!$L11)*'Business Information'!$C$4*(1+'Sensitivity analysis'!O$4))-('Break even analysis'!$G$4*'Business Information'!$C$4*(1+'Sensitivity analysis'!O$4)+'Fixed costs'!$D$19*'Break even analysis'!$G$3)</f>
        <v>0</v>
      </c>
      <c r="P11" s="103">
        <f>('Business Information'!$B$4*(1+'Sensitivity analysis'!$L11)*'Business Information'!$C$4*(1+'Sensitivity analysis'!P$4))-('Break even analysis'!$G$4*'Business Information'!$C$4*(1+'Sensitivity analysis'!P$4)+'Fixed costs'!$D$19*'Break even analysis'!$G$3)</f>
        <v>0</v>
      </c>
      <c r="Q11" s="103">
        <f>('Business Information'!$B$4*(1+'Sensitivity analysis'!$L11)*'Business Information'!$C$4*(1+'Sensitivity analysis'!Q$4))-('Break even analysis'!$G$4*'Business Information'!$C$4*(1+'Sensitivity analysis'!Q$4)+'Fixed costs'!$D$19*'Break even analysis'!$G$3)</f>
        <v>0</v>
      </c>
      <c r="R11" s="103">
        <f>('Business Information'!$B$4*(1+'Sensitivity analysis'!$L11)*'Business Information'!$C$4*(1+'Sensitivity analysis'!R$4))-('Break even analysis'!$G$4*'Business Information'!$C$4*(1+'Sensitivity analysis'!R$4)+'Fixed costs'!$D$19*'Break even analysis'!$G$3)</f>
        <v>0</v>
      </c>
      <c r="S11" s="59">
        <f>('Business Information'!$B$4*(1+'Sensitivity analysis'!$L11)*'Business Information'!$C$4*(1+'Sensitivity analysis'!S$4))-('Break even analysis'!$G$4*'Business Information'!$C$4*(1+'Sensitivity analysis'!S$4)+'Fixed costs'!$D$19*'Break even analysis'!$G$3)</f>
        <v>0</v>
      </c>
      <c r="U11" s="163" t="s">
        <v>51</v>
      </c>
      <c r="V11" s="127"/>
      <c r="W11" s="127"/>
      <c r="X11" s="29">
        <f>SUM(F8,P8,P20,F20,F32,P32,P44,F44,F56,P56)</f>
        <v>0</v>
      </c>
    </row>
    <row r="12" spans="1:24" x14ac:dyDescent="0.35">
      <c r="A12" s="46"/>
      <c r="B12" s="42"/>
      <c r="C12" s="42"/>
      <c r="D12" s="42"/>
      <c r="E12" s="42"/>
      <c r="F12" s="42"/>
      <c r="G12" s="42"/>
      <c r="H12" s="42"/>
      <c r="I12" s="42"/>
      <c r="J12" s="42"/>
      <c r="K12" s="42"/>
      <c r="L12" s="42"/>
      <c r="M12" s="42"/>
      <c r="N12" s="42"/>
      <c r="O12" s="42"/>
      <c r="P12" s="42"/>
      <c r="Q12" s="42"/>
      <c r="R12" s="42"/>
      <c r="S12" s="47"/>
      <c r="U12" s="135" t="s">
        <v>52</v>
      </c>
      <c r="V12" s="136"/>
      <c r="W12" s="136"/>
      <c r="X12" s="29">
        <f>SUM(C5,M5,M17,C17,C29,M29,M41,C41,C53,M53)</f>
        <v>0</v>
      </c>
    </row>
    <row r="13" spans="1:24" ht="15" thickBot="1" x14ac:dyDescent="0.4">
      <c r="A13" s="46"/>
      <c r="B13" s="42"/>
      <c r="C13" s="42"/>
      <c r="D13" s="42"/>
      <c r="E13" s="42"/>
      <c r="F13" s="42"/>
      <c r="G13" s="42"/>
      <c r="H13" s="42"/>
      <c r="I13" s="42"/>
      <c r="J13" s="42"/>
      <c r="K13" s="42"/>
      <c r="L13" s="42"/>
      <c r="M13" s="42"/>
      <c r="N13" s="42"/>
      <c r="O13" s="42"/>
      <c r="P13" s="42"/>
      <c r="Q13" s="42"/>
      <c r="R13" s="42"/>
      <c r="S13" s="47"/>
      <c r="U13" s="164" t="s">
        <v>53</v>
      </c>
      <c r="V13" s="165"/>
      <c r="W13" s="165"/>
      <c r="X13" s="38">
        <f>SUM(I11,S11,I23,S23,I35,S35,I47,S47,I59,S59)</f>
        <v>0</v>
      </c>
    </row>
    <row r="14" spans="1:24" x14ac:dyDescent="0.35">
      <c r="A14" s="155" t="str">
        <f>"Projected net income, " &amp; 'Business Information'!A5</f>
        <v xml:space="preserve">Projected net income, </v>
      </c>
      <c r="B14" s="156"/>
      <c r="C14" s="156"/>
      <c r="D14" s="156"/>
      <c r="E14" s="156"/>
      <c r="F14" s="156"/>
      <c r="G14" s="156"/>
      <c r="H14" s="156"/>
      <c r="I14" s="157"/>
      <c r="J14" s="42"/>
      <c r="K14" s="155" t="str">
        <f>"Projected net income, " &amp; 'Business Information'!A6</f>
        <v xml:space="preserve">Projected net income, </v>
      </c>
      <c r="L14" s="156"/>
      <c r="M14" s="156"/>
      <c r="N14" s="156"/>
      <c r="O14" s="156"/>
      <c r="P14" s="156"/>
      <c r="Q14" s="156"/>
      <c r="R14" s="156"/>
      <c r="S14" s="157"/>
    </row>
    <row r="15" spans="1:24" ht="22.5" customHeight="1" x14ac:dyDescent="0.5">
      <c r="A15" s="158" t="s">
        <v>49</v>
      </c>
      <c r="B15" s="159"/>
      <c r="C15" s="159"/>
      <c r="D15" s="159"/>
      <c r="E15" s="159"/>
      <c r="F15" s="159"/>
      <c r="G15" s="159"/>
      <c r="H15" s="159"/>
      <c r="I15" s="160"/>
      <c r="J15" s="42"/>
      <c r="K15" s="158" t="s">
        <v>49</v>
      </c>
      <c r="L15" s="159"/>
      <c r="M15" s="159"/>
      <c r="N15" s="159"/>
      <c r="O15" s="159"/>
      <c r="P15" s="159"/>
      <c r="Q15" s="159"/>
      <c r="R15" s="159"/>
      <c r="S15" s="160"/>
    </row>
    <row r="16" spans="1:24" x14ac:dyDescent="0.35">
      <c r="A16" s="161" t="s">
        <v>50</v>
      </c>
      <c r="B16" s="54"/>
      <c r="C16" s="53">
        <v>-0.3</v>
      </c>
      <c r="D16" s="53">
        <v>-0.2</v>
      </c>
      <c r="E16" s="53">
        <v>-0.1</v>
      </c>
      <c r="F16" s="53">
        <v>0</v>
      </c>
      <c r="G16" s="53">
        <v>0.1</v>
      </c>
      <c r="H16" s="53">
        <v>0.2</v>
      </c>
      <c r="I16" s="56">
        <v>0.3</v>
      </c>
      <c r="J16" s="42"/>
      <c r="K16" s="161" t="s">
        <v>50</v>
      </c>
      <c r="L16" s="54"/>
      <c r="M16" s="53">
        <v>-0.3</v>
      </c>
      <c r="N16" s="53">
        <v>-0.2</v>
      </c>
      <c r="O16" s="53">
        <v>-0.1</v>
      </c>
      <c r="P16" s="53">
        <v>0</v>
      </c>
      <c r="Q16" s="53">
        <v>0.1</v>
      </c>
      <c r="R16" s="53">
        <v>0.2</v>
      </c>
      <c r="S16" s="56">
        <v>0.3</v>
      </c>
    </row>
    <row r="17" spans="1:19" x14ac:dyDescent="0.35">
      <c r="A17" s="161"/>
      <c r="B17" s="55">
        <v>-0.3</v>
      </c>
      <c r="C17" s="103">
        <f>('Business Information'!$B$5*(1+'Sensitivity analysis'!$B17)*'Business Information'!$C$5*(1+'Sensitivity analysis'!C$16))-('Break even analysis'!$C$11*'Business Information'!$C$5*(1+'Sensitivity analysis'!C$16)+'Fixed costs'!$D$19*'Break even analysis'!$C$10)</f>
        <v>0</v>
      </c>
      <c r="D17" s="103">
        <f>('Business Information'!$B$5*(1+'Sensitivity analysis'!$B17)*'Business Information'!$C$5*(1+'Sensitivity analysis'!D$16))-('Break even analysis'!$C$11*'Business Information'!$C$5*(1+'Sensitivity analysis'!D$16)+'Fixed costs'!$D$19*'Break even analysis'!$C$10)</f>
        <v>0</v>
      </c>
      <c r="E17" s="103">
        <f>('Business Information'!$B$5*(1+'Sensitivity analysis'!$B17)*'Business Information'!$C$5*(1+'Sensitivity analysis'!E$16))-('Break even analysis'!$C$11*'Business Information'!$C$5*(1+'Sensitivity analysis'!E$16)+'Fixed costs'!$D$19*'Break even analysis'!$C$10)</f>
        <v>0</v>
      </c>
      <c r="F17" s="103">
        <f>('Business Information'!$B$5*(1+'Sensitivity analysis'!$B17)*'Business Information'!$C$5*(1+'Sensitivity analysis'!F$16))-('Break even analysis'!$C$11*'Business Information'!$C$5*(1+'Sensitivity analysis'!F$16)+'Fixed costs'!$D$19*'Break even analysis'!$C$10)</f>
        <v>0</v>
      </c>
      <c r="G17" s="103">
        <f>('Business Information'!$B$5*(1+'Sensitivity analysis'!$B17)*'Business Information'!$C$5*(1+'Sensitivity analysis'!G$16))-('Break even analysis'!$C$11*'Business Information'!$C$5*(1+'Sensitivity analysis'!G$16)+'Fixed costs'!$D$19*'Break even analysis'!$C$10)</f>
        <v>0</v>
      </c>
      <c r="H17" s="103">
        <f>('Business Information'!$B$5*(1+'Sensitivity analysis'!$B17)*'Business Information'!$C$5*(1+'Sensitivity analysis'!H$16))-('Break even analysis'!$C$11*'Business Information'!$C$5*(1+'Sensitivity analysis'!H$16)+'Fixed costs'!$D$19*'Break even analysis'!$C$10)</f>
        <v>0</v>
      </c>
      <c r="I17" s="103">
        <f>('Business Information'!$B$5*(1+'Sensitivity analysis'!$B17)*'Business Information'!$C$5*(1+'Sensitivity analysis'!I$16))-('Break even analysis'!$C$11*'Business Information'!$C$5*(1+'Sensitivity analysis'!I$16)+'Fixed costs'!$D$19*'Break even analysis'!$C$10)</f>
        <v>0</v>
      </c>
      <c r="J17" s="42"/>
      <c r="K17" s="161"/>
      <c r="L17" s="55">
        <v>-0.3</v>
      </c>
      <c r="M17" s="103">
        <f>('Business Information'!$B$6*(1+'Sensitivity analysis'!$L17)*'Business Information'!$C$6*(1+'Sensitivity analysis'!M$16))-('Break even analysis'!$G$11*'Business Information'!$C$6*(1+'Sensitivity analysis'!M$16)+'Fixed costs'!$D$19*'Break even analysis'!$G$10)</f>
        <v>0</v>
      </c>
      <c r="N17" s="103">
        <f>('Business Information'!$B$6*(1+'Sensitivity analysis'!$L17)*'Business Information'!$C$6*(1+'Sensitivity analysis'!N$16))-('Break even analysis'!$G$11*'Business Information'!$C$6*(1+'Sensitivity analysis'!N$16)+'Fixed costs'!$D$19*'Break even analysis'!$G$10)</f>
        <v>0</v>
      </c>
      <c r="O17" s="103">
        <f>('Business Information'!$B$6*(1+'Sensitivity analysis'!$L17)*'Business Information'!$C$6*(1+'Sensitivity analysis'!O$16))-('Break even analysis'!$G$11*'Business Information'!$C$6*(1+'Sensitivity analysis'!O$16)+'Fixed costs'!$D$19*'Break even analysis'!$G$10)</f>
        <v>0</v>
      </c>
      <c r="P17" s="103">
        <f>('Business Information'!$B$6*(1+'Sensitivity analysis'!$L17)*'Business Information'!$C$6*(1+'Sensitivity analysis'!P$16))-('Break even analysis'!$G$11*'Business Information'!$C$6*(1+'Sensitivity analysis'!P$16)+'Fixed costs'!$D$19*'Break even analysis'!$G$10)</f>
        <v>0</v>
      </c>
      <c r="Q17" s="103">
        <f>('Business Information'!$B$6*(1+'Sensitivity analysis'!$L17)*'Business Information'!$C$6*(1+'Sensitivity analysis'!Q$16))-('Break even analysis'!$G$11*'Business Information'!$C$6*(1+'Sensitivity analysis'!Q$16)+'Fixed costs'!$D$19*'Break even analysis'!$G$10)</f>
        <v>0</v>
      </c>
      <c r="R17" s="103">
        <f>('Business Information'!$B$6*(1+'Sensitivity analysis'!$L17)*'Business Information'!$C$6*(1+'Sensitivity analysis'!R$16))-('Break even analysis'!$G$11*'Business Information'!$C$6*(1+'Sensitivity analysis'!R$16)+'Fixed costs'!$D$19*'Break even analysis'!$G$10)</f>
        <v>0</v>
      </c>
      <c r="S17" s="59">
        <f>('Business Information'!$B$6*(1+'Sensitivity analysis'!$L17)*'Business Information'!$C$6*(1+'Sensitivity analysis'!S$16))-('Break even analysis'!$G$11*'Business Information'!$C$6*(1+'Sensitivity analysis'!S$16)+'Fixed costs'!$D$19*'Break even analysis'!$G$10)</f>
        <v>0</v>
      </c>
    </row>
    <row r="18" spans="1:19" x14ac:dyDescent="0.35">
      <c r="A18" s="161"/>
      <c r="B18" s="55">
        <v>-0.2</v>
      </c>
      <c r="C18" s="103">
        <f>('Business Information'!$B$5*(1+'Sensitivity analysis'!$B18)*'Business Information'!$C$5*(1+'Sensitivity analysis'!C$16))-('Break even analysis'!$C$11*'Business Information'!$C$5*(1+'Sensitivity analysis'!C$16)+'Fixed costs'!$D$19*'Break even analysis'!$C$10)</f>
        <v>0</v>
      </c>
      <c r="D18" s="103">
        <f>('Business Information'!$B$5*(1+'Sensitivity analysis'!$B18)*'Business Information'!$C$5*(1+'Sensitivity analysis'!D$16))-('Break even analysis'!$C$11*'Business Information'!$C$5*(1+'Sensitivity analysis'!D$16)+'Fixed costs'!$D$19*'Break even analysis'!$C$10)</f>
        <v>0</v>
      </c>
      <c r="E18" s="103">
        <f>('Business Information'!$B$5*(1+'Sensitivity analysis'!$B18)*'Business Information'!$C$5*(1+'Sensitivity analysis'!E$16))-('Break even analysis'!$C$11*'Business Information'!$C$5*(1+'Sensitivity analysis'!E$16)+'Fixed costs'!$D$19*'Break even analysis'!$C$10)</f>
        <v>0</v>
      </c>
      <c r="F18" s="103">
        <f>('Business Information'!$B$5*(1+'Sensitivity analysis'!$B18)*'Business Information'!$C$5*(1+'Sensitivity analysis'!F$16))-('Break even analysis'!$C$11*'Business Information'!$C$5*(1+'Sensitivity analysis'!F$16)+'Fixed costs'!$D$19*'Break even analysis'!$C$10)</f>
        <v>0</v>
      </c>
      <c r="G18" s="103">
        <f>('Business Information'!$B$5*(1+'Sensitivity analysis'!$B18)*'Business Information'!$C$5*(1+'Sensitivity analysis'!G$16))-('Break even analysis'!$C$11*'Business Information'!$C$5*(1+'Sensitivity analysis'!G$16)+'Fixed costs'!$D$19*'Break even analysis'!$C$10)</f>
        <v>0</v>
      </c>
      <c r="H18" s="103">
        <f>('Business Information'!$B$5*(1+'Sensitivity analysis'!$B18)*'Business Information'!$C$5*(1+'Sensitivity analysis'!H$16))-('Break even analysis'!$C$11*'Business Information'!$C$5*(1+'Sensitivity analysis'!H$16)+'Fixed costs'!$D$19*'Break even analysis'!$C$10)</f>
        <v>0</v>
      </c>
      <c r="I18" s="103">
        <f>('Business Information'!$B$5*(1+'Sensitivity analysis'!$B18)*'Business Information'!$C$5*(1+'Sensitivity analysis'!I$16))-('Break even analysis'!$C$11*'Business Information'!$C$5*(1+'Sensitivity analysis'!I$16)+'Fixed costs'!$D$19*'Break even analysis'!$C$10)</f>
        <v>0</v>
      </c>
      <c r="J18" s="42"/>
      <c r="K18" s="161"/>
      <c r="L18" s="55">
        <v>-0.2</v>
      </c>
      <c r="M18" s="103">
        <f>('Business Information'!$B$6*(1+'Sensitivity analysis'!$L18)*'Business Information'!$C$6*(1+'Sensitivity analysis'!M$16))-('Break even analysis'!$G$11*'Business Information'!$C$6*(1+'Sensitivity analysis'!M$16)+'Fixed costs'!$D$19*'Break even analysis'!$G$10)</f>
        <v>0</v>
      </c>
      <c r="N18" s="103">
        <f>('Business Information'!$B$6*(1+'Sensitivity analysis'!$L18)*'Business Information'!$C$6*(1+'Sensitivity analysis'!N$16))-('Break even analysis'!$G$11*'Business Information'!$C$6*(1+'Sensitivity analysis'!N$16)+'Fixed costs'!$D$19*'Break even analysis'!$G$10)</f>
        <v>0</v>
      </c>
      <c r="O18" s="103">
        <f>('Business Information'!$B$6*(1+'Sensitivity analysis'!$L18)*'Business Information'!$C$6*(1+'Sensitivity analysis'!O$16))-('Break even analysis'!$G$11*'Business Information'!$C$6*(1+'Sensitivity analysis'!O$16)+'Fixed costs'!$D$19*'Break even analysis'!$G$10)</f>
        <v>0</v>
      </c>
      <c r="P18" s="103">
        <f>('Business Information'!$B$6*(1+'Sensitivity analysis'!$L18)*'Business Information'!$C$6*(1+'Sensitivity analysis'!P$16))-('Break even analysis'!$G$11*'Business Information'!$C$6*(1+'Sensitivity analysis'!P$16)+'Fixed costs'!$D$19*'Break even analysis'!$G$10)</f>
        <v>0</v>
      </c>
      <c r="Q18" s="103">
        <f>('Business Information'!$B$6*(1+'Sensitivity analysis'!$L18)*'Business Information'!$C$6*(1+'Sensitivity analysis'!Q$16))-('Break even analysis'!$G$11*'Business Information'!$C$6*(1+'Sensitivity analysis'!Q$16)+'Fixed costs'!$D$19*'Break even analysis'!$G$10)</f>
        <v>0</v>
      </c>
      <c r="R18" s="103">
        <f>('Business Information'!$B$6*(1+'Sensitivity analysis'!$L18)*'Business Information'!$C$6*(1+'Sensitivity analysis'!R$16))-('Break even analysis'!$G$11*'Business Information'!$C$6*(1+'Sensitivity analysis'!R$16)+'Fixed costs'!$D$19*'Break even analysis'!$G$10)</f>
        <v>0</v>
      </c>
      <c r="S18" s="59">
        <f>('Business Information'!$B$6*(1+'Sensitivity analysis'!$L18)*'Business Information'!$C$6*(1+'Sensitivity analysis'!S$16))-('Break even analysis'!$G$11*'Business Information'!$C$6*(1+'Sensitivity analysis'!S$16)+'Fixed costs'!$D$19*'Break even analysis'!$G$10)</f>
        <v>0</v>
      </c>
    </row>
    <row r="19" spans="1:19" x14ac:dyDescent="0.35">
      <c r="A19" s="161"/>
      <c r="B19" s="55">
        <v>-0.1</v>
      </c>
      <c r="C19" s="103">
        <f>('Business Information'!$B$5*(1+'Sensitivity analysis'!$B19)*'Business Information'!$C$5*(1+'Sensitivity analysis'!C$16))-('Break even analysis'!$C$11*'Business Information'!$C$5*(1+'Sensitivity analysis'!C$16)+'Fixed costs'!$D$19*'Break even analysis'!$C$10)</f>
        <v>0</v>
      </c>
      <c r="D19" s="103">
        <f>('Business Information'!$B$5*(1+'Sensitivity analysis'!$B19)*'Business Information'!$C$5*(1+'Sensitivity analysis'!D$16))-('Break even analysis'!$C$11*'Business Information'!$C$5*(1+'Sensitivity analysis'!D$16)+'Fixed costs'!$D$19*'Break even analysis'!$C$10)</f>
        <v>0</v>
      </c>
      <c r="E19" s="103">
        <f>('Business Information'!$B$5*(1+'Sensitivity analysis'!$B19)*'Business Information'!$C$5*(1+'Sensitivity analysis'!E$16))-('Break even analysis'!$C$11*'Business Information'!$C$5*(1+'Sensitivity analysis'!E$16)+'Fixed costs'!$D$19*'Break even analysis'!$C$10)</f>
        <v>0</v>
      </c>
      <c r="F19" s="103">
        <f>('Business Information'!$B$5*(1+'Sensitivity analysis'!$B19)*'Business Information'!$C$5*(1+'Sensitivity analysis'!F$16))-('Break even analysis'!$C$11*'Business Information'!$C$5*(1+'Sensitivity analysis'!F$16)+'Fixed costs'!$D$19*'Break even analysis'!$C$10)</f>
        <v>0</v>
      </c>
      <c r="G19" s="103">
        <f>('Business Information'!$B$5*(1+'Sensitivity analysis'!$B19)*'Business Information'!$C$5*(1+'Sensitivity analysis'!G$16))-('Break even analysis'!$C$11*'Business Information'!$C$5*(1+'Sensitivity analysis'!G$16)+'Fixed costs'!$D$19*'Break even analysis'!$C$10)</f>
        <v>0</v>
      </c>
      <c r="H19" s="103">
        <f>('Business Information'!$B$5*(1+'Sensitivity analysis'!$B19)*'Business Information'!$C$5*(1+'Sensitivity analysis'!H$16))-('Break even analysis'!$C$11*'Business Information'!$C$5*(1+'Sensitivity analysis'!H$16)+'Fixed costs'!$D$19*'Break even analysis'!$C$10)</f>
        <v>0</v>
      </c>
      <c r="I19" s="103">
        <f>('Business Information'!$B$5*(1+'Sensitivity analysis'!$B19)*'Business Information'!$C$5*(1+'Sensitivity analysis'!I$16))-('Break even analysis'!$C$11*'Business Information'!$C$5*(1+'Sensitivity analysis'!I$16)+'Fixed costs'!$D$19*'Break even analysis'!$C$10)</f>
        <v>0</v>
      </c>
      <c r="J19" s="42"/>
      <c r="K19" s="161"/>
      <c r="L19" s="55">
        <v>-0.1</v>
      </c>
      <c r="M19" s="103">
        <f>('Business Information'!$B$6*(1+'Sensitivity analysis'!$L19)*'Business Information'!$C$6*(1+'Sensitivity analysis'!M$16))-('Break even analysis'!$G$11*'Business Information'!$C$6*(1+'Sensitivity analysis'!M$16)+'Fixed costs'!$D$19*'Break even analysis'!$G$10)</f>
        <v>0</v>
      </c>
      <c r="N19" s="103">
        <f>('Business Information'!$B$6*(1+'Sensitivity analysis'!$L19)*'Business Information'!$C$6*(1+'Sensitivity analysis'!N$16))-('Break even analysis'!$G$11*'Business Information'!$C$6*(1+'Sensitivity analysis'!N$16)+'Fixed costs'!$D$19*'Break even analysis'!$G$10)</f>
        <v>0</v>
      </c>
      <c r="O19" s="103">
        <f>('Business Information'!$B$6*(1+'Sensitivity analysis'!$L19)*'Business Information'!$C$6*(1+'Sensitivity analysis'!O$16))-('Break even analysis'!$G$11*'Business Information'!$C$6*(1+'Sensitivity analysis'!O$16)+'Fixed costs'!$D$19*'Break even analysis'!$G$10)</f>
        <v>0</v>
      </c>
      <c r="P19" s="103">
        <f>('Business Information'!$B$6*(1+'Sensitivity analysis'!$L19)*'Business Information'!$C$6*(1+'Sensitivity analysis'!P$16))-('Break even analysis'!$G$11*'Business Information'!$C$6*(1+'Sensitivity analysis'!P$16)+'Fixed costs'!$D$19*'Break even analysis'!$G$10)</f>
        <v>0</v>
      </c>
      <c r="Q19" s="103">
        <f>('Business Information'!$B$6*(1+'Sensitivity analysis'!$L19)*'Business Information'!$C$6*(1+'Sensitivity analysis'!Q$16))-('Break even analysis'!$G$11*'Business Information'!$C$6*(1+'Sensitivity analysis'!Q$16)+'Fixed costs'!$D$19*'Break even analysis'!$G$10)</f>
        <v>0</v>
      </c>
      <c r="R19" s="103">
        <f>('Business Information'!$B$6*(1+'Sensitivity analysis'!$L19)*'Business Information'!$C$6*(1+'Sensitivity analysis'!R$16))-('Break even analysis'!$G$11*'Business Information'!$C$6*(1+'Sensitivity analysis'!R$16)+'Fixed costs'!$D$19*'Break even analysis'!$G$10)</f>
        <v>0</v>
      </c>
      <c r="S19" s="59">
        <f>('Business Information'!$B$6*(1+'Sensitivity analysis'!$L19)*'Business Information'!$C$6*(1+'Sensitivity analysis'!S$16))-('Break even analysis'!$G$11*'Business Information'!$C$6*(1+'Sensitivity analysis'!S$16)+'Fixed costs'!$D$19*'Break even analysis'!$G$10)</f>
        <v>0</v>
      </c>
    </row>
    <row r="20" spans="1:19" x14ac:dyDescent="0.35">
      <c r="A20" s="161"/>
      <c r="B20" s="55">
        <v>0</v>
      </c>
      <c r="C20" s="103">
        <f>('Business Information'!$B$5*(1+'Sensitivity analysis'!$B20)*'Business Information'!$C$5*(1+'Sensitivity analysis'!C$16))-('Break even analysis'!$C$11*'Business Information'!$C$5*(1+'Sensitivity analysis'!C$16)+'Fixed costs'!$D$19*'Break even analysis'!$C$10)</f>
        <v>0</v>
      </c>
      <c r="D20" s="103">
        <f>('Business Information'!$B$5*(1+'Sensitivity analysis'!$B20)*'Business Information'!$C$5*(1+'Sensitivity analysis'!D$16))-('Break even analysis'!$C$11*'Business Information'!$C$5*(1+'Sensitivity analysis'!D$16)+'Fixed costs'!$D$19*'Break even analysis'!$C$10)</f>
        <v>0</v>
      </c>
      <c r="E20" s="103">
        <f>('Business Information'!$B$5*(1+'Sensitivity analysis'!$B20)*'Business Information'!$C$5*(1+'Sensitivity analysis'!E$16))-('Break even analysis'!$C$11*'Business Information'!$C$5*(1+'Sensitivity analysis'!E$16)+'Fixed costs'!$D$19*'Break even analysis'!$C$10)</f>
        <v>0</v>
      </c>
      <c r="F20" s="104">
        <f>('Business Information'!$B$5*(1+'Sensitivity analysis'!$B20)*'Business Information'!$C$5*(1+'Sensitivity analysis'!F$16))-('Break even analysis'!$C$11*'Business Information'!$C$5*(1+'Sensitivity analysis'!F$16)+'Fixed costs'!$D$19*'Break even analysis'!$C$10)</f>
        <v>0</v>
      </c>
      <c r="G20" s="103">
        <f>('Business Information'!$B$5*(1+'Sensitivity analysis'!$B20)*'Business Information'!$C$5*(1+'Sensitivity analysis'!G$16))-('Break even analysis'!$C$11*'Business Information'!$C$5*(1+'Sensitivity analysis'!G$16)+'Fixed costs'!$D$19*'Break even analysis'!$C$10)</f>
        <v>0</v>
      </c>
      <c r="H20" s="103">
        <f>('Business Information'!$B$5*(1+'Sensitivity analysis'!$B20)*'Business Information'!$C$5*(1+'Sensitivity analysis'!H$16))-('Break even analysis'!$C$11*'Business Information'!$C$5*(1+'Sensitivity analysis'!H$16)+'Fixed costs'!$D$19*'Break even analysis'!$C$10)</f>
        <v>0</v>
      </c>
      <c r="I20" s="103">
        <f>('Business Information'!$B$5*(1+'Sensitivity analysis'!$B20)*'Business Information'!$C$5*(1+'Sensitivity analysis'!I$16))-('Break even analysis'!$C$11*'Business Information'!$C$5*(1+'Sensitivity analysis'!I$16)+'Fixed costs'!$D$19*'Break even analysis'!$C$10)</f>
        <v>0</v>
      </c>
      <c r="J20" s="42"/>
      <c r="K20" s="161"/>
      <c r="L20" s="55">
        <v>0</v>
      </c>
      <c r="M20" s="103">
        <f>('Business Information'!$B$6*(1+'Sensitivity analysis'!$L20)*'Business Information'!$C$6*(1+'Sensitivity analysis'!M$16))-('Break even analysis'!$G$11*'Business Information'!$C$6*(1+'Sensitivity analysis'!M$16)+'Fixed costs'!$D$19*'Break even analysis'!$G$10)</f>
        <v>0</v>
      </c>
      <c r="N20" s="103">
        <f>('Business Information'!$B$6*(1+'Sensitivity analysis'!$L20)*'Business Information'!$C$6*(1+'Sensitivity analysis'!N$16))-('Break even analysis'!$G$11*'Business Information'!$C$6*(1+'Sensitivity analysis'!N$16)+'Fixed costs'!$D$19*'Break even analysis'!$G$10)</f>
        <v>0</v>
      </c>
      <c r="O20" s="103">
        <f>('Business Information'!$B$6*(1+'Sensitivity analysis'!$L20)*'Business Information'!$C$6*(1+'Sensitivity analysis'!O$16))-('Break even analysis'!$G$11*'Business Information'!$C$6*(1+'Sensitivity analysis'!O$16)+'Fixed costs'!$D$19*'Break even analysis'!$G$10)</f>
        <v>0</v>
      </c>
      <c r="P20" s="104">
        <f>('Business Information'!$B$6*(1+'Sensitivity analysis'!$L20)*'Business Information'!$C$6*(1+'Sensitivity analysis'!P$16))-('Break even analysis'!$G$11*'Business Information'!$C$6*(1+'Sensitivity analysis'!P$16)+'Fixed costs'!$D$19*'Break even analysis'!$G$10)</f>
        <v>0</v>
      </c>
      <c r="Q20" s="103">
        <f>('Business Information'!$B$6*(1+'Sensitivity analysis'!$L20)*'Business Information'!$C$6*(1+'Sensitivity analysis'!Q$16))-('Break even analysis'!$G$11*'Business Information'!$C$6*(1+'Sensitivity analysis'!Q$16)+'Fixed costs'!$D$19*'Break even analysis'!$G$10)</f>
        <v>0</v>
      </c>
      <c r="R20" s="103">
        <f>('Business Information'!$B$6*(1+'Sensitivity analysis'!$L20)*'Business Information'!$C$6*(1+'Sensitivity analysis'!R$16))-('Break even analysis'!$G$11*'Business Information'!$C$6*(1+'Sensitivity analysis'!R$16)+'Fixed costs'!$D$19*'Break even analysis'!$G$10)</f>
        <v>0</v>
      </c>
      <c r="S20" s="59">
        <f>('Business Information'!$B$6*(1+'Sensitivity analysis'!$L20)*'Business Information'!$C$6*(1+'Sensitivity analysis'!S$16))-('Break even analysis'!$G$11*'Business Information'!$C$6*(1+'Sensitivity analysis'!S$16)+'Fixed costs'!$D$19*'Break even analysis'!$G$10)</f>
        <v>0</v>
      </c>
    </row>
    <row r="21" spans="1:19" x14ac:dyDescent="0.35">
      <c r="A21" s="161"/>
      <c r="B21" s="55">
        <v>0.1</v>
      </c>
      <c r="C21" s="103">
        <f>('Business Information'!$B$5*(1+'Sensitivity analysis'!$B21)*'Business Information'!$C$5*(1+'Sensitivity analysis'!C$16))-('Break even analysis'!$C$11*'Business Information'!$C$5*(1+'Sensitivity analysis'!C$16)+'Fixed costs'!$D$19*'Break even analysis'!$C$10)</f>
        <v>0</v>
      </c>
      <c r="D21" s="103">
        <f>('Business Information'!$B$5*(1+'Sensitivity analysis'!$B21)*'Business Information'!$C$5*(1+'Sensitivity analysis'!D$16))-('Break even analysis'!$C$11*'Business Information'!$C$5*(1+'Sensitivity analysis'!D$16)+'Fixed costs'!$D$19*'Break even analysis'!$C$10)</f>
        <v>0</v>
      </c>
      <c r="E21" s="103">
        <f>('Business Information'!$B$5*(1+'Sensitivity analysis'!$B21)*'Business Information'!$C$5*(1+'Sensitivity analysis'!E$16))-('Break even analysis'!$C$11*'Business Information'!$C$5*(1+'Sensitivity analysis'!E$16)+'Fixed costs'!$D$19*'Break even analysis'!$C$10)</f>
        <v>0</v>
      </c>
      <c r="F21" s="103">
        <f>('Business Information'!$B$5*(1+'Sensitivity analysis'!$B21)*'Business Information'!$C$5*(1+'Sensitivity analysis'!F$16))-('Break even analysis'!$C$11*'Business Information'!$C$5*(1+'Sensitivity analysis'!F$16)+'Fixed costs'!$D$19*'Break even analysis'!$C$10)</f>
        <v>0</v>
      </c>
      <c r="G21" s="103">
        <f>('Business Information'!$B$5*(1+'Sensitivity analysis'!$B21)*'Business Information'!$C$5*(1+'Sensitivity analysis'!G$16))-('Break even analysis'!$C$11*'Business Information'!$C$5*(1+'Sensitivity analysis'!G$16)+'Fixed costs'!$D$19*'Break even analysis'!$C$10)</f>
        <v>0</v>
      </c>
      <c r="H21" s="103">
        <f>('Business Information'!$B$5*(1+'Sensitivity analysis'!$B21)*'Business Information'!$C$5*(1+'Sensitivity analysis'!H$16))-('Break even analysis'!$C$11*'Business Information'!$C$5*(1+'Sensitivity analysis'!H$16)+'Fixed costs'!$D$19*'Break even analysis'!$C$10)</f>
        <v>0</v>
      </c>
      <c r="I21" s="103">
        <f>('Business Information'!$B$5*(1+'Sensitivity analysis'!$B21)*'Business Information'!$C$5*(1+'Sensitivity analysis'!I$16))-('Break even analysis'!$C$11*'Business Information'!$C$5*(1+'Sensitivity analysis'!I$16)+'Fixed costs'!$D$19*'Break even analysis'!$C$10)</f>
        <v>0</v>
      </c>
      <c r="J21" s="42"/>
      <c r="K21" s="161"/>
      <c r="L21" s="55">
        <v>0.1</v>
      </c>
      <c r="M21" s="103">
        <f>('Business Information'!$B$6*(1+'Sensitivity analysis'!$L21)*'Business Information'!$C$6*(1+'Sensitivity analysis'!M$16))-('Break even analysis'!$G$11*'Business Information'!$C$6*(1+'Sensitivity analysis'!M$16)+'Fixed costs'!$D$19*'Break even analysis'!$G$10)</f>
        <v>0</v>
      </c>
      <c r="N21" s="103">
        <f>('Business Information'!$B$6*(1+'Sensitivity analysis'!$L21)*'Business Information'!$C$6*(1+'Sensitivity analysis'!N$16))-('Break even analysis'!$G$11*'Business Information'!$C$6*(1+'Sensitivity analysis'!N$16)+'Fixed costs'!$D$19*'Break even analysis'!$G$10)</f>
        <v>0</v>
      </c>
      <c r="O21" s="103">
        <f>('Business Information'!$B$6*(1+'Sensitivity analysis'!$L21)*'Business Information'!$C$6*(1+'Sensitivity analysis'!O$16))-('Break even analysis'!$G$11*'Business Information'!$C$6*(1+'Sensitivity analysis'!O$16)+'Fixed costs'!$D$19*'Break even analysis'!$G$10)</f>
        <v>0</v>
      </c>
      <c r="P21" s="103">
        <f>('Business Information'!$B$6*(1+'Sensitivity analysis'!$L21)*'Business Information'!$C$6*(1+'Sensitivity analysis'!P$16))-('Break even analysis'!$G$11*'Business Information'!$C$6*(1+'Sensitivity analysis'!P$16)+'Fixed costs'!$D$19*'Break even analysis'!$G$10)</f>
        <v>0</v>
      </c>
      <c r="Q21" s="103">
        <f>('Business Information'!$B$6*(1+'Sensitivity analysis'!$L21)*'Business Information'!$C$6*(1+'Sensitivity analysis'!Q$16))-('Break even analysis'!$G$11*'Business Information'!$C$6*(1+'Sensitivity analysis'!Q$16)+'Fixed costs'!$D$19*'Break even analysis'!$G$10)</f>
        <v>0</v>
      </c>
      <c r="R21" s="103">
        <f>('Business Information'!$B$6*(1+'Sensitivity analysis'!$L21)*'Business Information'!$C$6*(1+'Sensitivity analysis'!R$16))-('Break even analysis'!$G$11*'Business Information'!$C$6*(1+'Sensitivity analysis'!R$16)+'Fixed costs'!$D$19*'Break even analysis'!$G$10)</f>
        <v>0</v>
      </c>
      <c r="S21" s="59">
        <f>('Business Information'!$B$6*(1+'Sensitivity analysis'!$L21)*'Business Information'!$C$6*(1+'Sensitivity analysis'!S$16))-('Break even analysis'!$G$11*'Business Information'!$C$6*(1+'Sensitivity analysis'!S$16)+'Fixed costs'!$D$19*'Break even analysis'!$G$10)</f>
        <v>0</v>
      </c>
    </row>
    <row r="22" spans="1:19" x14ac:dyDescent="0.35">
      <c r="A22" s="161"/>
      <c r="B22" s="55">
        <v>0.2</v>
      </c>
      <c r="C22" s="103">
        <f>('Business Information'!$B$5*(1+'Sensitivity analysis'!$B22)*'Business Information'!$C$5*(1+'Sensitivity analysis'!C$16))-('Break even analysis'!$C$11*'Business Information'!$C$5*(1+'Sensitivity analysis'!C$16)+'Fixed costs'!$D$19*'Break even analysis'!$C$10)</f>
        <v>0</v>
      </c>
      <c r="D22" s="103">
        <f>('Business Information'!$B$5*(1+'Sensitivity analysis'!$B22)*'Business Information'!$C$5*(1+'Sensitivity analysis'!D$16))-('Break even analysis'!$C$11*'Business Information'!$C$5*(1+'Sensitivity analysis'!D$16)+'Fixed costs'!$D$19*'Break even analysis'!$C$10)</f>
        <v>0</v>
      </c>
      <c r="E22" s="103">
        <f>('Business Information'!$B$5*(1+'Sensitivity analysis'!$B22)*'Business Information'!$C$5*(1+'Sensitivity analysis'!E$16))-('Break even analysis'!$C$11*'Business Information'!$C$5*(1+'Sensitivity analysis'!E$16)+'Fixed costs'!$D$19*'Break even analysis'!$C$10)</f>
        <v>0</v>
      </c>
      <c r="F22" s="103">
        <f>('Business Information'!$B$5*(1+'Sensitivity analysis'!$B22)*'Business Information'!$C$5*(1+'Sensitivity analysis'!F$16))-('Break even analysis'!$C$11*'Business Information'!$C$5*(1+'Sensitivity analysis'!F$16)+'Fixed costs'!$D$19*'Break even analysis'!$C$10)</f>
        <v>0</v>
      </c>
      <c r="G22" s="103">
        <f>('Business Information'!$B$5*(1+'Sensitivity analysis'!$B22)*'Business Information'!$C$5*(1+'Sensitivity analysis'!G$16))-('Break even analysis'!$C$11*'Business Information'!$C$5*(1+'Sensitivity analysis'!G$16)+'Fixed costs'!$D$19*'Break even analysis'!$C$10)</f>
        <v>0</v>
      </c>
      <c r="H22" s="103">
        <f>('Business Information'!$B$5*(1+'Sensitivity analysis'!$B22)*'Business Information'!$C$5*(1+'Sensitivity analysis'!H$16))-('Break even analysis'!$C$11*'Business Information'!$C$5*(1+'Sensitivity analysis'!H$16)+'Fixed costs'!$D$19*'Break even analysis'!$C$10)</f>
        <v>0</v>
      </c>
      <c r="I22" s="103">
        <f>('Business Information'!$B$5*(1+'Sensitivity analysis'!$B22)*'Business Information'!$C$5*(1+'Sensitivity analysis'!I$16))-('Break even analysis'!$C$11*'Business Information'!$C$5*(1+'Sensitivity analysis'!I$16)+'Fixed costs'!$D$19*'Break even analysis'!$C$10)</f>
        <v>0</v>
      </c>
      <c r="J22" s="42"/>
      <c r="K22" s="161"/>
      <c r="L22" s="55">
        <v>0.2</v>
      </c>
      <c r="M22" s="103">
        <f>('Business Information'!$B$6*(1+'Sensitivity analysis'!$L22)*'Business Information'!$C$6*(1+'Sensitivity analysis'!M$16))-('Break even analysis'!$G$11*'Business Information'!$C$6*(1+'Sensitivity analysis'!M$16)+'Fixed costs'!$D$19*'Break even analysis'!$G$10)</f>
        <v>0</v>
      </c>
      <c r="N22" s="103">
        <f>('Business Information'!$B$6*(1+'Sensitivity analysis'!$L22)*'Business Information'!$C$6*(1+'Sensitivity analysis'!N$16))-('Break even analysis'!$G$11*'Business Information'!$C$6*(1+'Sensitivity analysis'!N$16)+'Fixed costs'!$D$19*'Break even analysis'!$G$10)</f>
        <v>0</v>
      </c>
      <c r="O22" s="103">
        <f>('Business Information'!$B$6*(1+'Sensitivity analysis'!$L22)*'Business Information'!$C$6*(1+'Sensitivity analysis'!O$16))-('Break even analysis'!$G$11*'Business Information'!$C$6*(1+'Sensitivity analysis'!O$16)+'Fixed costs'!$D$19*'Break even analysis'!$G$10)</f>
        <v>0</v>
      </c>
      <c r="P22" s="103">
        <f>('Business Information'!$B$6*(1+'Sensitivity analysis'!$L22)*'Business Information'!$C$6*(1+'Sensitivity analysis'!P$16))-('Break even analysis'!$G$11*'Business Information'!$C$6*(1+'Sensitivity analysis'!P$16)+'Fixed costs'!$D$19*'Break even analysis'!$G$10)</f>
        <v>0</v>
      </c>
      <c r="Q22" s="103">
        <f>('Business Information'!$B$6*(1+'Sensitivity analysis'!$L22)*'Business Information'!$C$6*(1+'Sensitivity analysis'!Q$16))-('Break even analysis'!$G$11*'Business Information'!$C$6*(1+'Sensitivity analysis'!Q$16)+'Fixed costs'!$D$19*'Break even analysis'!$G$10)</f>
        <v>0</v>
      </c>
      <c r="R22" s="103">
        <f>('Business Information'!$B$6*(1+'Sensitivity analysis'!$L22)*'Business Information'!$C$6*(1+'Sensitivity analysis'!R$16))-('Break even analysis'!$G$11*'Business Information'!$C$6*(1+'Sensitivity analysis'!R$16)+'Fixed costs'!$D$19*'Break even analysis'!$G$10)</f>
        <v>0</v>
      </c>
      <c r="S22" s="59">
        <f>('Business Information'!$B$6*(1+'Sensitivity analysis'!$L22)*'Business Information'!$C$6*(1+'Sensitivity analysis'!S$16))-('Break even analysis'!$G$11*'Business Information'!$C$6*(1+'Sensitivity analysis'!S$16)+'Fixed costs'!$D$19*'Break even analysis'!$G$10)</f>
        <v>0</v>
      </c>
    </row>
    <row r="23" spans="1:19" ht="15" thickBot="1" x14ac:dyDescent="0.4">
      <c r="A23" s="162"/>
      <c r="B23" s="57">
        <v>0.3</v>
      </c>
      <c r="C23" s="103">
        <f>('Business Information'!$B$5*(1+'Sensitivity analysis'!$B23)*'Business Information'!$C$5*(1+'Sensitivity analysis'!C$16))-('Break even analysis'!$C$11*'Business Information'!$C$5*(1+'Sensitivity analysis'!C$16)+'Fixed costs'!$D$19*'Break even analysis'!$C$10)</f>
        <v>0</v>
      </c>
      <c r="D23" s="103">
        <f>('Business Information'!$B$5*(1+'Sensitivity analysis'!$B23)*'Business Information'!$C$5*(1+'Sensitivity analysis'!D$16))-('Break even analysis'!$C$11*'Business Information'!$C$5*(1+'Sensitivity analysis'!D$16)+'Fixed costs'!$D$19*'Break even analysis'!$C$10)</f>
        <v>0</v>
      </c>
      <c r="E23" s="103">
        <f>('Business Information'!$B$5*(1+'Sensitivity analysis'!$B23)*'Business Information'!$C$5*(1+'Sensitivity analysis'!E$16))-('Break even analysis'!$C$11*'Business Information'!$C$5*(1+'Sensitivity analysis'!E$16)+'Fixed costs'!$D$19*'Break even analysis'!$C$10)</f>
        <v>0</v>
      </c>
      <c r="F23" s="103">
        <f>('Business Information'!$B$5*(1+'Sensitivity analysis'!$B23)*'Business Information'!$C$5*(1+'Sensitivity analysis'!F$16))-('Break even analysis'!$C$11*'Business Information'!$C$5*(1+'Sensitivity analysis'!F$16)+'Fixed costs'!$D$19*'Break even analysis'!$C$10)</f>
        <v>0</v>
      </c>
      <c r="G23" s="103">
        <f>('Business Information'!$B$5*(1+'Sensitivity analysis'!$B23)*'Business Information'!$C$5*(1+'Sensitivity analysis'!G$16))-('Break even analysis'!$C$11*'Business Information'!$C$5*(1+'Sensitivity analysis'!G$16)+'Fixed costs'!$D$19*'Break even analysis'!$C$10)</f>
        <v>0</v>
      </c>
      <c r="H23" s="103">
        <f>('Business Information'!$B$5*(1+'Sensitivity analysis'!$B23)*'Business Information'!$C$5*(1+'Sensitivity analysis'!H$16))-('Break even analysis'!$C$11*'Business Information'!$C$5*(1+'Sensitivity analysis'!H$16)+'Fixed costs'!$D$19*'Break even analysis'!$C$10)</f>
        <v>0</v>
      </c>
      <c r="I23" s="103">
        <f>('Business Information'!$B$5*(1+'Sensitivity analysis'!$B23)*'Business Information'!$C$5*(1+'Sensitivity analysis'!I$16))-('Break even analysis'!$C$11*'Business Information'!$C$5*(1+'Sensitivity analysis'!I$16)+'Fixed costs'!$D$19*'Break even analysis'!$C$10)</f>
        <v>0</v>
      </c>
      <c r="J23" s="61"/>
      <c r="K23" s="162"/>
      <c r="L23" s="57">
        <v>0.3</v>
      </c>
      <c r="M23" s="103">
        <f>('Business Information'!$B$6*(1+'Sensitivity analysis'!$L23)*'Business Information'!$C$6*(1+'Sensitivity analysis'!M$16))-('Break even analysis'!$G$11*'Business Information'!$C$6*(1+'Sensitivity analysis'!M$16)+'Fixed costs'!$D$19*'Break even analysis'!$G$10)</f>
        <v>0</v>
      </c>
      <c r="N23" s="103">
        <f>('Business Information'!$B$6*(1+'Sensitivity analysis'!$L23)*'Business Information'!$C$6*(1+'Sensitivity analysis'!N$16))-('Break even analysis'!$G$11*'Business Information'!$C$6*(1+'Sensitivity analysis'!N$16)+'Fixed costs'!$D$19*'Break even analysis'!$G$10)</f>
        <v>0</v>
      </c>
      <c r="O23" s="103">
        <f>('Business Information'!$B$6*(1+'Sensitivity analysis'!$L23)*'Business Information'!$C$6*(1+'Sensitivity analysis'!O$16))-('Break even analysis'!$G$11*'Business Information'!$C$6*(1+'Sensitivity analysis'!O$16)+'Fixed costs'!$D$19*'Break even analysis'!$G$10)</f>
        <v>0</v>
      </c>
      <c r="P23" s="103">
        <f>('Business Information'!$B$6*(1+'Sensitivity analysis'!$L23)*'Business Information'!$C$6*(1+'Sensitivity analysis'!P$16))-('Break even analysis'!$G$11*'Business Information'!$C$6*(1+'Sensitivity analysis'!P$16)+'Fixed costs'!$D$19*'Break even analysis'!$G$10)</f>
        <v>0</v>
      </c>
      <c r="Q23" s="103">
        <f>('Business Information'!$B$6*(1+'Sensitivity analysis'!$L23)*'Business Information'!$C$6*(1+'Sensitivity analysis'!Q$16))-('Break even analysis'!$G$11*'Business Information'!$C$6*(1+'Sensitivity analysis'!Q$16)+'Fixed costs'!$D$19*'Break even analysis'!$G$10)</f>
        <v>0</v>
      </c>
      <c r="R23" s="103">
        <f>('Business Information'!$B$6*(1+'Sensitivity analysis'!$L23)*'Business Information'!$C$6*(1+'Sensitivity analysis'!R$16))-('Break even analysis'!$G$11*'Business Information'!$C$6*(1+'Sensitivity analysis'!R$16)+'Fixed costs'!$D$19*'Break even analysis'!$G$10)</f>
        <v>0</v>
      </c>
      <c r="S23" s="59">
        <f>('Business Information'!$B$6*(1+'Sensitivity analysis'!$L23)*'Business Information'!$C$6*(1+'Sensitivity analysis'!S$16))-('Break even analysis'!$G$11*'Business Information'!$C$6*(1+'Sensitivity analysis'!S$16)+'Fixed costs'!$D$19*'Break even analysis'!$G$10)</f>
        <v>0</v>
      </c>
    </row>
    <row r="24" spans="1:19" x14ac:dyDescent="0.35">
      <c r="A24" s="46"/>
      <c r="B24" s="42"/>
      <c r="C24" s="42"/>
      <c r="D24" s="42"/>
      <c r="E24" s="42"/>
      <c r="F24" s="42"/>
      <c r="G24" s="42"/>
      <c r="H24" s="42"/>
      <c r="I24" s="42"/>
      <c r="J24" s="42"/>
      <c r="K24" s="42"/>
      <c r="L24" s="42"/>
      <c r="M24" s="42"/>
      <c r="N24" s="42"/>
      <c r="O24" s="42"/>
      <c r="P24" s="42"/>
      <c r="Q24" s="42"/>
      <c r="R24" s="42"/>
      <c r="S24" s="47"/>
    </row>
    <row r="25" spans="1:19" ht="15" thickBot="1" x14ac:dyDescent="0.4">
      <c r="A25" s="46"/>
      <c r="B25" s="42"/>
      <c r="C25" s="42"/>
      <c r="D25" s="42"/>
      <c r="E25" s="42"/>
      <c r="F25" s="42"/>
      <c r="G25" s="42"/>
      <c r="H25" s="42"/>
      <c r="I25" s="42"/>
      <c r="J25" s="42"/>
      <c r="K25" s="42"/>
      <c r="L25" s="42"/>
      <c r="M25" s="42"/>
      <c r="N25" s="42"/>
      <c r="O25" s="42"/>
      <c r="P25" s="42"/>
      <c r="Q25" s="42"/>
      <c r="R25" s="42"/>
      <c r="S25" s="47"/>
    </row>
    <row r="26" spans="1:19" x14ac:dyDescent="0.35">
      <c r="A26" s="155" t="str">
        <f>"Projected net income, " &amp; 'Business Information'!A7</f>
        <v xml:space="preserve">Projected net income, </v>
      </c>
      <c r="B26" s="156"/>
      <c r="C26" s="156"/>
      <c r="D26" s="156"/>
      <c r="E26" s="156"/>
      <c r="F26" s="156"/>
      <c r="G26" s="156"/>
      <c r="H26" s="156"/>
      <c r="I26" s="157"/>
      <c r="J26" s="42"/>
      <c r="K26" s="155" t="str">
        <f>"Projected net income, " &amp; 'Business Information'!A8</f>
        <v xml:space="preserve">Projected net income, </v>
      </c>
      <c r="L26" s="156"/>
      <c r="M26" s="156"/>
      <c r="N26" s="156"/>
      <c r="O26" s="156"/>
      <c r="P26" s="156"/>
      <c r="Q26" s="156"/>
      <c r="R26" s="156"/>
      <c r="S26" s="157"/>
    </row>
    <row r="27" spans="1:19" ht="21" x14ac:dyDescent="0.5">
      <c r="A27" s="158" t="s">
        <v>49</v>
      </c>
      <c r="B27" s="159"/>
      <c r="C27" s="159"/>
      <c r="D27" s="159"/>
      <c r="E27" s="159"/>
      <c r="F27" s="159"/>
      <c r="G27" s="159"/>
      <c r="H27" s="159"/>
      <c r="I27" s="160"/>
      <c r="J27" s="42"/>
      <c r="K27" s="158" t="s">
        <v>49</v>
      </c>
      <c r="L27" s="159"/>
      <c r="M27" s="159"/>
      <c r="N27" s="159"/>
      <c r="O27" s="159"/>
      <c r="P27" s="159"/>
      <c r="Q27" s="159"/>
      <c r="R27" s="159"/>
      <c r="S27" s="160"/>
    </row>
    <row r="28" spans="1:19" x14ac:dyDescent="0.35">
      <c r="A28" s="161" t="s">
        <v>50</v>
      </c>
      <c r="B28" s="54"/>
      <c r="C28" s="53">
        <v>-0.3</v>
      </c>
      <c r="D28" s="53">
        <v>-0.2</v>
      </c>
      <c r="E28" s="53">
        <v>-0.1</v>
      </c>
      <c r="F28" s="53">
        <v>0</v>
      </c>
      <c r="G28" s="53">
        <v>0.1</v>
      </c>
      <c r="H28" s="53">
        <v>0.2</v>
      </c>
      <c r="I28" s="56">
        <v>0.3</v>
      </c>
      <c r="J28" s="42"/>
      <c r="K28" s="161" t="s">
        <v>50</v>
      </c>
      <c r="L28" s="54"/>
      <c r="M28" s="53">
        <v>-0.3</v>
      </c>
      <c r="N28" s="53">
        <v>-0.2</v>
      </c>
      <c r="O28" s="53">
        <v>-0.1</v>
      </c>
      <c r="P28" s="53">
        <v>0</v>
      </c>
      <c r="Q28" s="53">
        <v>0.1</v>
      </c>
      <c r="R28" s="53">
        <v>0.2</v>
      </c>
      <c r="S28" s="56">
        <v>0.3</v>
      </c>
    </row>
    <row r="29" spans="1:19" x14ac:dyDescent="0.35">
      <c r="A29" s="161"/>
      <c r="B29" s="55">
        <v>-0.3</v>
      </c>
      <c r="C29" s="103">
        <f>('Business Information'!$B$7*(1+'Sensitivity analysis'!$B29)*'Business Information'!$C$7*(1+'Sensitivity analysis'!C$16))-('Break even analysis'!$C$18*'Business Information'!$C$7*(1+'Sensitivity analysis'!C$16)+'Fixed costs'!$D$19*'Break even analysis'!$C$17)</f>
        <v>0</v>
      </c>
      <c r="D29" s="103">
        <f>('Business Information'!$B$7*(1+'Sensitivity analysis'!$B29)*'Business Information'!$C$7*(1+'Sensitivity analysis'!D$16))-('Break even analysis'!$C$18*'Business Information'!$C$7*(1+'Sensitivity analysis'!D$16)+'Fixed costs'!$D$19*'Break even analysis'!$C$17)</f>
        <v>0</v>
      </c>
      <c r="E29" s="103">
        <f>('Business Information'!$B$7*(1+'Sensitivity analysis'!$B29)*'Business Information'!$C$7*(1+'Sensitivity analysis'!E$16))-('Break even analysis'!$C$18*'Business Information'!$C$7*(1+'Sensitivity analysis'!E$16)+'Fixed costs'!$D$19*'Break even analysis'!$C$17)</f>
        <v>0</v>
      </c>
      <c r="F29" s="103">
        <f>('Business Information'!$B$7*(1+'Sensitivity analysis'!$B29)*'Business Information'!$C$7*(1+'Sensitivity analysis'!F$16))-('Break even analysis'!$C$18*'Business Information'!$C$7*(1+'Sensitivity analysis'!F$16)+'Fixed costs'!$D$19*'Break even analysis'!$C$17)</f>
        <v>0</v>
      </c>
      <c r="G29" s="103">
        <f>('Business Information'!$B$7*(1+'Sensitivity analysis'!$B29)*'Business Information'!$C$7*(1+'Sensitivity analysis'!G$16))-('Break even analysis'!$C$18*'Business Information'!$C$7*(1+'Sensitivity analysis'!G$16)+'Fixed costs'!$D$19*'Break even analysis'!$C$17)</f>
        <v>0</v>
      </c>
      <c r="H29" s="103">
        <f>('Business Information'!$B$7*(1+'Sensitivity analysis'!$B29)*'Business Information'!$C$7*(1+'Sensitivity analysis'!H$16))-('Break even analysis'!$C$18*'Business Information'!$C$7*(1+'Sensitivity analysis'!H$16)+'Fixed costs'!$D$19*'Break even analysis'!$C$17)</f>
        <v>0</v>
      </c>
      <c r="I29" s="103">
        <f>('Business Information'!$B$7*(1+'Sensitivity analysis'!$B29)*'Business Information'!$C$7*(1+'Sensitivity analysis'!I$16))-('Break even analysis'!$C$18*'Business Information'!$C$7*(1+'Sensitivity analysis'!I$16)+'Fixed costs'!$D$19*'Break even analysis'!$C$17)</f>
        <v>0</v>
      </c>
      <c r="J29" s="42"/>
      <c r="K29" s="161"/>
      <c r="L29" s="55">
        <v>-0.3</v>
      </c>
      <c r="M29" s="103">
        <f>('Business Information'!$B$8*(1+'Sensitivity analysis'!$L29)*'Business Information'!$C$8*(1+'Sensitivity analysis'!M$28))-('Break even analysis'!$G$18*'Business Information'!$C$8*(1+'Sensitivity analysis'!M$28)+'Fixed costs'!$D$19*'Break even analysis'!$G$17)</f>
        <v>0</v>
      </c>
      <c r="N29" s="103">
        <f>('Business Information'!$B$8*(1+'Sensitivity analysis'!$L29)*'Business Information'!$C$8*(1+'Sensitivity analysis'!N$28))-('Break even analysis'!$G$18*'Business Information'!$C$8*(1+'Sensitivity analysis'!N$28)+'Fixed costs'!$D$19*'Break even analysis'!$G$17)</f>
        <v>0</v>
      </c>
      <c r="O29" s="103">
        <f>('Business Information'!$B$8*(1+'Sensitivity analysis'!$L29)*'Business Information'!$C$8*(1+'Sensitivity analysis'!O$28))-('Break even analysis'!$G$18*'Business Information'!$C$8*(1+'Sensitivity analysis'!O$28)+'Fixed costs'!$D$19*'Break even analysis'!$G$17)</f>
        <v>0</v>
      </c>
      <c r="P29" s="103">
        <f>('Business Information'!$B$8*(1+'Sensitivity analysis'!$L29)*'Business Information'!$C$8*(1+'Sensitivity analysis'!P$28))-('Break even analysis'!$G$18*'Business Information'!$C$8*(1+'Sensitivity analysis'!P$28)+'Fixed costs'!$D$19*'Break even analysis'!$G$17)</f>
        <v>0</v>
      </c>
      <c r="Q29" s="103">
        <f>('Business Information'!$B$8*(1+'Sensitivity analysis'!$L29)*'Business Information'!$C$8*(1+'Sensitivity analysis'!Q$28))-('Break even analysis'!$G$18*'Business Information'!$C$8*(1+'Sensitivity analysis'!Q$28)+'Fixed costs'!$D$19*'Break even analysis'!$G$17)</f>
        <v>0</v>
      </c>
      <c r="R29" s="103">
        <f>('Business Information'!$B$8*(1+'Sensitivity analysis'!$L29)*'Business Information'!$C$8*(1+'Sensitivity analysis'!R$28))-('Break even analysis'!$G$18*'Business Information'!$C$8*(1+'Sensitivity analysis'!R$28)+'Fixed costs'!$D$19*'Break even analysis'!$G$17)</f>
        <v>0</v>
      </c>
      <c r="S29" s="59">
        <f>('Business Information'!$B$8*(1+'Sensitivity analysis'!$L29)*'Business Information'!$C$8*(1+'Sensitivity analysis'!S$28))-('Break even analysis'!$G$18*'Business Information'!$C$8*(1+'Sensitivity analysis'!S$28)+'Fixed costs'!$D$19*'Break even analysis'!$G$17)</f>
        <v>0</v>
      </c>
    </row>
    <row r="30" spans="1:19" x14ac:dyDescent="0.35">
      <c r="A30" s="161"/>
      <c r="B30" s="55">
        <v>-0.2</v>
      </c>
      <c r="C30" s="103">
        <f>('Business Information'!$B$7*(1+'Sensitivity analysis'!$B30)*'Business Information'!$C$7*(1+'Sensitivity analysis'!C$16))-('Break even analysis'!$C$18*'Business Information'!$C$7*(1+'Sensitivity analysis'!C$16)+'Fixed costs'!$D$19*'Break even analysis'!$C$17)</f>
        <v>0</v>
      </c>
      <c r="D30" s="103">
        <f>('Business Information'!$B$7*(1+'Sensitivity analysis'!$B30)*'Business Information'!$C$7*(1+'Sensitivity analysis'!D$16))-('Break even analysis'!$C$18*'Business Information'!$C$7*(1+'Sensitivity analysis'!D$16)+'Fixed costs'!$D$19*'Break even analysis'!$C$17)</f>
        <v>0</v>
      </c>
      <c r="E30" s="103">
        <f>('Business Information'!$B$7*(1+'Sensitivity analysis'!$B30)*'Business Information'!$C$7*(1+'Sensitivity analysis'!E$16))-('Break even analysis'!$C$18*'Business Information'!$C$7*(1+'Sensitivity analysis'!E$16)+'Fixed costs'!$D$19*'Break even analysis'!$C$17)</f>
        <v>0</v>
      </c>
      <c r="F30" s="103">
        <f>('Business Information'!$B$7*(1+'Sensitivity analysis'!$B30)*'Business Information'!$C$7*(1+'Sensitivity analysis'!F$16))-('Break even analysis'!$C$18*'Business Information'!$C$7*(1+'Sensitivity analysis'!F$16)+'Fixed costs'!$D$19*'Break even analysis'!$C$17)</f>
        <v>0</v>
      </c>
      <c r="G30" s="103">
        <f>('Business Information'!$B$7*(1+'Sensitivity analysis'!$B30)*'Business Information'!$C$7*(1+'Sensitivity analysis'!G$16))-('Break even analysis'!$C$18*'Business Information'!$C$7*(1+'Sensitivity analysis'!G$16)+'Fixed costs'!$D$19*'Break even analysis'!$C$17)</f>
        <v>0</v>
      </c>
      <c r="H30" s="103">
        <f>('Business Information'!$B$7*(1+'Sensitivity analysis'!$B30)*'Business Information'!$C$7*(1+'Sensitivity analysis'!H$16))-('Break even analysis'!$C$18*'Business Information'!$C$7*(1+'Sensitivity analysis'!H$16)+'Fixed costs'!$D$19*'Break even analysis'!$C$17)</f>
        <v>0</v>
      </c>
      <c r="I30" s="103">
        <f>('Business Information'!$B$7*(1+'Sensitivity analysis'!$B30)*'Business Information'!$C$7*(1+'Sensitivity analysis'!I$16))-('Break even analysis'!$C$18*'Business Information'!$C$7*(1+'Sensitivity analysis'!I$16)+'Fixed costs'!$D$19*'Break even analysis'!$C$17)</f>
        <v>0</v>
      </c>
      <c r="J30" s="42"/>
      <c r="K30" s="161"/>
      <c r="L30" s="55">
        <v>-0.2</v>
      </c>
      <c r="M30" s="103">
        <f>('Business Information'!$B$8*(1+'Sensitivity analysis'!$L30)*'Business Information'!$C$8*(1+'Sensitivity analysis'!M$28))-('Break even analysis'!$G$18*'Business Information'!$C$8*(1+'Sensitivity analysis'!M$28)+'Fixed costs'!$D$19*'Break even analysis'!$G$17)</f>
        <v>0</v>
      </c>
      <c r="N30" s="103">
        <f>('Business Information'!$B$8*(1+'Sensitivity analysis'!$L30)*'Business Information'!$C$8*(1+'Sensitivity analysis'!N$28))-('Break even analysis'!$G$18*'Business Information'!$C$8*(1+'Sensitivity analysis'!N$28)+'Fixed costs'!$D$19*'Break even analysis'!$G$17)</f>
        <v>0</v>
      </c>
      <c r="O30" s="103">
        <f>('Business Information'!$B$8*(1+'Sensitivity analysis'!$L30)*'Business Information'!$C$8*(1+'Sensitivity analysis'!O$28))-('Break even analysis'!$G$18*'Business Information'!$C$8*(1+'Sensitivity analysis'!O$28)+'Fixed costs'!$D$19*'Break even analysis'!$G$17)</f>
        <v>0</v>
      </c>
      <c r="P30" s="103">
        <f>('Business Information'!$B$8*(1+'Sensitivity analysis'!$L30)*'Business Information'!$C$8*(1+'Sensitivity analysis'!P$28))-('Break even analysis'!$G$18*'Business Information'!$C$8*(1+'Sensitivity analysis'!P$28)+'Fixed costs'!$D$19*'Break even analysis'!$G$17)</f>
        <v>0</v>
      </c>
      <c r="Q30" s="103">
        <f>('Business Information'!$B$8*(1+'Sensitivity analysis'!$L30)*'Business Information'!$C$8*(1+'Sensitivity analysis'!Q$28))-('Break even analysis'!$G$18*'Business Information'!$C$8*(1+'Sensitivity analysis'!Q$28)+'Fixed costs'!$D$19*'Break even analysis'!$G$17)</f>
        <v>0</v>
      </c>
      <c r="R30" s="103">
        <f>('Business Information'!$B$8*(1+'Sensitivity analysis'!$L30)*'Business Information'!$C$8*(1+'Sensitivity analysis'!R$28))-('Break even analysis'!$G$18*'Business Information'!$C$8*(1+'Sensitivity analysis'!R$28)+'Fixed costs'!$D$19*'Break even analysis'!$G$17)</f>
        <v>0</v>
      </c>
      <c r="S30" s="59">
        <f>('Business Information'!$B$8*(1+'Sensitivity analysis'!$L30)*'Business Information'!$C$8*(1+'Sensitivity analysis'!S$28))-('Break even analysis'!$G$18*'Business Information'!$C$8*(1+'Sensitivity analysis'!S$28)+'Fixed costs'!$D$19*'Break even analysis'!$G$17)</f>
        <v>0</v>
      </c>
    </row>
    <row r="31" spans="1:19" x14ac:dyDescent="0.35">
      <c r="A31" s="161"/>
      <c r="B31" s="55">
        <v>-0.1</v>
      </c>
      <c r="C31" s="103">
        <f>('Business Information'!$B$7*(1+'Sensitivity analysis'!$B31)*'Business Information'!$C$7*(1+'Sensitivity analysis'!C$16))-('Break even analysis'!$C$18*'Business Information'!$C$7*(1+'Sensitivity analysis'!C$16)+'Fixed costs'!$D$19*'Break even analysis'!$C$17)</f>
        <v>0</v>
      </c>
      <c r="D31" s="103">
        <f>('Business Information'!$B$7*(1+'Sensitivity analysis'!$B31)*'Business Information'!$C$7*(1+'Sensitivity analysis'!D$16))-('Break even analysis'!$C$18*'Business Information'!$C$7*(1+'Sensitivity analysis'!D$16)+'Fixed costs'!$D$19*'Break even analysis'!$C$17)</f>
        <v>0</v>
      </c>
      <c r="E31" s="103">
        <f>('Business Information'!$B$7*(1+'Sensitivity analysis'!$B31)*'Business Information'!$C$7*(1+'Sensitivity analysis'!E$16))-('Break even analysis'!$C$18*'Business Information'!$C$7*(1+'Sensitivity analysis'!E$16)+'Fixed costs'!$D$19*'Break even analysis'!$C$17)</f>
        <v>0</v>
      </c>
      <c r="F31" s="103">
        <f>('Business Information'!$B$7*(1+'Sensitivity analysis'!$B31)*'Business Information'!$C$7*(1+'Sensitivity analysis'!F$16))-('Break even analysis'!$C$18*'Business Information'!$C$7*(1+'Sensitivity analysis'!F$16)+'Fixed costs'!$D$19*'Break even analysis'!$C$17)</f>
        <v>0</v>
      </c>
      <c r="G31" s="103">
        <f>('Business Information'!$B$7*(1+'Sensitivity analysis'!$B31)*'Business Information'!$C$7*(1+'Sensitivity analysis'!G$16))-('Break even analysis'!$C$18*'Business Information'!$C$7*(1+'Sensitivity analysis'!G$16)+'Fixed costs'!$D$19*'Break even analysis'!$C$17)</f>
        <v>0</v>
      </c>
      <c r="H31" s="103">
        <f>('Business Information'!$B$7*(1+'Sensitivity analysis'!$B31)*'Business Information'!$C$7*(1+'Sensitivity analysis'!H$16))-('Break even analysis'!$C$18*'Business Information'!$C$7*(1+'Sensitivity analysis'!H$16)+'Fixed costs'!$D$19*'Break even analysis'!$C$17)</f>
        <v>0</v>
      </c>
      <c r="I31" s="103">
        <f>('Business Information'!$B$7*(1+'Sensitivity analysis'!$B31)*'Business Information'!$C$7*(1+'Sensitivity analysis'!I$16))-('Break even analysis'!$C$18*'Business Information'!$C$7*(1+'Sensitivity analysis'!I$16)+'Fixed costs'!$D$19*'Break even analysis'!$C$17)</f>
        <v>0</v>
      </c>
      <c r="J31" s="42"/>
      <c r="K31" s="161"/>
      <c r="L31" s="55">
        <v>-0.1</v>
      </c>
      <c r="M31" s="103">
        <f>('Business Information'!$B$8*(1+'Sensitivity analysis'!$L31)*'Business Information'!$C$8*(1+'Sensitivity analysis'!M$28))-('Break even analysis'!$G$18*'Business Information'!$C$8*(1+'Sensitivity analysis'!M$28)+'Fixed costs'!$D$19*'Break even analysis'!$G$17)</f>
        <v>0</v>
      </c>
      <c r="N31" s="103">
        <f>('Business Information'!$B$8*(1+'Sensitivity analysis'!$L31)*'Business Information'!$C$8*(1+'Sensitivity analysis'!N$28))-('Break even analysis'!$G$18*'Business Information'!$C$8*(1+'Sensitivity analysis'!N$28)+'Fixed costs'!$D$19*'Break even analysis'!$G$17)</f>
        <v>0</v>
      </c>
      <c r="O31" s="103">
        <f>('Business Information'!$B$8*(1+'Sensitivity analysis'!$L31)*'Business Information'!$C$8*(1+'Sensitivity analysis'!O$28))-('Break even analysis'!$G$18*'Business Information'!$C$8*(1+'Sensitivity analysis'!O$28)+'Fixed costs'!$D$19*'Break even analysis'!$G$17)</f>
        <v>0</v>
      </c>
      <c r="P31" s="103">
        <f>('Business Information'!$B$8*(1+'Sensitivity analysis'!$L31)*'Business Information'!$C$8*(1+'Sensitivity analysis'!P$28))-('Break even analysis'!$G$18*'Business Information'!$C$8*(1+'Sensitivity analysis'!P$28)+'Fixed costs'!$D$19*'Break even analysis'!$G$17)</f>
        <v>0</v>
      </c>
      <c r="Q31" s="103">
        <f>('Business Information'!$B$8*(1+'Sensitivity analysis'!$L31)*'Business Information'!$C$8*(1+'Sensitivity analysis'!Q$28))-('Break even analysis'!$G$18*'Business Information'!$C$8*(1+'Sensitivity analysis'!Q$28)+'Fixed costs'!$D$19*'Break even analysis'!$G$17)</f>
        <v>0</v>
      </c>
      <c r="R31" s="103">
        <f>('Business Information'!$B$8*(1+'Sensitivity analysis'!$L31)*'Business Information'!$C$8*(1+'Sensitivity analysis'!R$28))-('Break even analysis'!$G$18*'Business Information'!$C$8*(1+'Sensitivity analysis'!R$28)+'Fixed costs'!$D$19*'Break even analysis'!$G$17)</f>
        <v>0</v>
      </c>
      <c r="S31" s="59">
        <f>('Business Information'!$B$8*(1+'Sensitivity analysis'!$L31)*'Business Information'!$C$8*(1+'Sensitivity analysis'!S$28))-('Break even analysis'!$G$18*'Business Information'!$C$8*(1+'Sensitivity analysis'!S$28)+'Fixed costs'!$D$19*'Break even analysis'!$G$17)</f>
        <v>0</v>
      </c>
    </row>
    <row r="32" spans="1:19" x14ac:dyDescent="0.35">
      <c r="A32" s="161"/>
      <c r="B32" s="55">
        <v>0</v>
      </c>
      <c r="C32" s="103">
        <f>('Business Information'!$B$7*(1+'Sensitivity analysis'!$B32)*'Business Information'!$C$7*(1+'Sensitivity analysis'!C$16))-('Break even analysis'!$C$18*'Business Information'!$C$7*(1+'Sensitivity analysis'!C$16)+'Fixed costs'!$D$19*'Break even analysis'!$C$17)</f>
        <v>0</v>
      </c>
      <c r="D32" s="103">
        <f>('Business Information'!$B$7*(1+'Sensitivity analysis'!$B32)*'Business Information'!$C$7*(1+'Sensitivity analysis'!D$16))-('Break even analysis'!$C$18*'Business Information'!$C$7*(1+'Sensitivity analysis'!D$16)+'Fixed costs'!$D$19*'Break even analysis'!$C$17)</f>
        <v>0</v>
      </c>
      <c r="E32" s="103">
        <f>('Business Information'!$B$7*(1+'Sensitivity analysis'!$B32)*'Business Information'!$C$7*(1+'Sensitivity analysis'!E$16))-('Break even analysis'!$C$18*'Business Information'!$C$7*(1+'Sensitivity analysis'!E$16)+'Fixed costs'!$D$19*'Break even analysis'!$C$17)</f>
        <v>0</v>
      </c>
      <c r="F32" s="104">
        <f>('Business Information'!$B$7*(1+'Sensitivity analysis'!$B32)*'Business Information'!$C$7*(1+'Sensitivity analysis'!F$16))-('Break even analysis'!$C$18*'Business Information'!$C$7*(1+'Sensitivity analysis'!F$16)+'Fixed costs'!$D$19*'Break even analysis'!$C$17)</f>
        <v>0</v>
      </c>
      <c r="G32" s="103">
        <f>('Business Information'!$B$7*(1+'Sensitivity analysis'!$B32)*'Business Information'!$C$7*(1+'Sensitivity analysis'!G$16))-('Break even analysis'!$C$18*'Business Information'!$C$7*(1+'Sensitivity analysis'!G$16)+'Fixed costs'!$D$19*'Break even analysis'!$C$17)</f>
        <v>0</v>
      </c>
      <c r="H32" s="103">
        <f>('Business Information'!$B$7*(1+'Sensitivity analysis'!$B32)*'Business Information'!$C$7*(1+'Sensitivity analysis'!H$16))-('Break even analysis'!$C$18*'Business Information'!$C$7*(1+'Sensitivity analysis'!H$16)+'Fixed costs'!$D$19*'Break even analysis'!$C$17)</f>
        <v>0</v>
      </c>
      <c r="I32" s="103">
        <f>('Business Information'!$B$7*(1+'Sensitivity analysis'!$B32)*'Business Information'!$C$7*(1+'Sensitivity analysis'!I$16))-('Break even analysis'!$C$18*'Business Information'!$C$7*(1+'Sensitivity analysis'!I$16)+'Fixed costs'!$D$19*'Break even analysis'!$C$17)</f>
        <v>0</v>
      </c>
      <c r="J32" s="42"/>
      <c r="K32" s="161"/>
      <c r="L32" s="55">
        <v>0</v>
      </c>
      <c r="M32" s="103">
        <f>('Business Information'!$B$8*(1+'Sensitivity analysis'!$L32)*'Business Information'!$C$8*(1+'Sensitivity analysis'!M$28))-('Break even analysis'!$G$18*'Business Information'!$C$8*(1+'Sensitivity analysis'!M$28)+'Fixed costs'!$D$19*'Break even analysis'!$G$17)</f>
        <v>0</v>
      </c>
      <c r="N32" s="103">
        <f>('Business Information'!$B$8*(1+'Sensitivity analysis'!$L32)*'Business Information'!$C$8*(1+'Sensitivity analysis'!N$28))-('Break even analysis'!$G$18*'Business Information'!$C$8*(1+'Sensitivity analysis'!N$28)+'Fixed costs'!$D$19*'Break even analysis'!$G$17)</f>
        <v>0</v>
      </c>
      <c r="O32" s="103">
        <f>('Business Information'!$B$8*(1+'Sensitivity analysis'!$L32)*'Business Information'!$C$8*(1+'Sensitivity analysis'!O$28))-('Break even analysis'!$G$18*'Business Information'!$C$8*(1+'Sensitivity analysis'!O$28)+'Fixed costs'!$D$19*'Break even analysis'!$G$17)</f>
        <v>0</v>
      </c>
      <c r="P32" s="104">
        <f>('Business Information'!$B$8*(1+'Sensitivity analysis'!$L32)*'Business Information'!$C$8*(1+'Sensitivity analysis'!P$28))-('Break even analysis'!$G$18*'Business Information'!$C$8*(1+'Sensitivity analysis'!P$28)+'Fixed costs'!$D$19*'Break even analysis'!$G$17)</f>
        <v>0</v>
      </c>
      <c r="Q32" s="103">
        <f>('Business Information'!$B$8*(1+'Sensitivity analysis'!$L32)*'Business Information'!$C$8*(1+'Sensitivity analysis'!Q$28))-('Break even analysis'!$G$18*'Business Information'!$C$8*(1+'Sensitivity analysis'!Q$28)+'Fixed costs'!$D$19*'Break even analysis'!$G$17)</f>
        <v>0</v>
      </c>
      <c r="R32" s="103">
        <f>('Business Information'!$B$8*(1+'Sensitivity analysis'!$L32)*'Business Information'!$C$8*(1+'Sensitivity analysis'!R$28))-('Break even analysis'!$G$18*'Business Information'!$C$8*(1+'Sensitivity analysis'!R$28)+'Fixed costs'!$D$19*'Break even analysis'!$G$17)</f>
        <v>0</v>
      </c>
      <c r="S32" s="59">
        <f>('Business Information'!$B$8*(1+'Sensitivity analysis'!$L32)*'Business Information'!$C$8*(1+'Sensitivity analysis'!S$28))-('Break even analysis'!$G$18*'Business Information'!$C$8*(1+'Sensitivity analysis'!S$28)+'Fixed costs'!$D$19*'Break even analysis'!$G$17)</f>
        <v>0</v>
      </c>
    </row>
    <row r="33" spans="1:19" x14ac:dyDescent="0.35">
      <c r="A33" s="161"/>
      <c r="B33" s="55">
        <v>0.1</v>
      </c>
      <c r="C33" s="103">
        <f>('Business Information'!$B$7*(1+'Sensitivity analysis'!$B33)*'Business Information'!$C$7*(1+'Sensitivity analysis'!C$16))-('Break even analysis'!$C$18*'Business Information'!$C$7*(1+'Sensitivity analysis'!C$16)+'Fixed costs'!$D$19*'Break even analysis'!$C$17)</f>
        <v>0</v>
      </c>
      <c r="D33" s="103">
        <f>('Business Information'!$B$7*(1+'Sensitivity analysis'!$B33)*'Business Information'!$C$7*(1+'Sensitivity analysis'!D$16))-('Break even analysis'!$C$18*'Business Information'!$C$7*(1+'Sensitivity analysis'!D$16)+'Fixed costs'!$D$19*'Break even analysis'!$C$17)</f>
        <v>0</v>
      </c>
      <c r="E33" s="103">
        <f>('Business Information'!$B$7*(1+'Sensitivity analysis'!$B33)*'Business Information'!$C$7*(1+'Sensitivity analysis'!E$16))-('Break even analysis'!$C$18*'Business Information'!$C$7*(1+'Sensitivity analysis'!E$16)+'Fixed costs'!$D$19*'Break even analysis'!$C$17)</f>
        <v>0</v>
      </c>
      <c r="F33" s="103">
        <f>('Business Information'!$B$7*(1+'Sensitivity analysis'!$B33)*'Business Information'!$C$7*(1+'Sensitivity analysis'!F$16))-('Break even analysis'!$C$18*'Business Information'!$C$7*(1+'Sensitivity analysis'!F$16)+'Fixed costs'!$D$19*'Break even analysis'!$C$17)</f>
        <v>0</v>
      </c>
      <c r="G33" s="103">
        <f>('Business Information'!$B$7*(1+'Sensitivity analysis'!$B33)*'Business Information'!$C$7*(1+'Sensitivity analysis'!G$16))-('Break even analysis'!$C$18*'Business Information'!$C$7*(1+'Sensitivity analysis'!G$16)+'Fixed costs'!$D$19*'Break even analysis'!$C$17)</f>
        <v>0</v>
      </c>
      <c r="H33" s="103">
        <f>('Business Information'!$B$7*(1+'Sensitivity analysis'!$B33)*'Business Information'!$C$7*(1+'Sensitivity analysis'!H$16))-('Break even analysis'!$C$18*'Business Information'!$C$7*(1+'Sensitivity analysis'!H$16)+'Fixed costs'!$D$19*'Break even analysis'!$C$17)</f>
        <v>0</v>
      </c>
      <c r="I33" s="103">
        <f>('Business Information'!$B$7*(1+'Sensitivity analysis'!$B33)*'Business Information'!$C$7*(1+'Sensitivity analysis'!I$16))-('Break even analysis'!$C$18*'Business Information'!$C$7*(1+'Sensitivity analysis'!I$16)+'Fixed costs'!$D$19*'Break even analysis'!$C$17)</f>
        <v>0</v>
      </c>
      <c r="J33" s="42"/>
      <c r="K33" s="161"/>
      <c r="L33" s="55">
        <v>0.1</v>
      </c>
      <c r="M33" s="103">
        <f>('Business Information'!$B$8*(1+'Sensitivity analysis'!$L33)*'Business Information'!$C$8*(1+'Sensitivity analysis'!M$28))-('Break even analysis'!$G$18*'Business Information'!$C$8*(1+'Sensitivity analysis'!M$28)+'Fixed costs'!$D$19*'Break even analysis'!$G$17)</f>
        <v>0</v>
      </c>
      <c r="N33" s="103">
        <f>('Business Information'!$B$8*(1+'Sensitivity analysis'!$L33)*'Business Information'!$C$8*(1+'Sensitivity analysis'!N$28))-('Break even analysis'!$G$18*'Business Information'!$C$8*(1+'Sensitivity analysis'!N$28)+'Fixed costs'!$D$19*'Break even analysis'!$G$17)</f>
        <v>0</v>
      </c>
      <c r="O33" s="103">
        <f>('Business Information'!$B$8*(1+'Sensitivity analysis'!$L33)*'Business Information'!$C$8*(1+'Sensitivity analysis'!O$28))-('Break even analysis'!$G$18*'Business Information'!$C$8*(1+'Sensitivity analysis'!O$28)+'Fixed costs'!$D$19*'Break even analysis'!$G$17)</f>
        <v>0</v>
      </c>
      <c r="P33" s="103">
        <f>('Business Information'!$B$8*(1+'Sensitivity analysis'!$L33)*'Business Information'!$C$8*(1+'Sensitivity analysis'!P$28))-('Break even analysis'!$G$18*'Business Information'!$C$8*(1+'Sensitivity analysis'!P$28)+'Fixed costs'!$D$19*'Break even analysis'!$G$17)</f>
        <v>0</v>
      </c>
      <c r="Q33" s="103">
        <f>('Business Information'!$B$8*(1+'Sensitivity analysis'!$L33)*'Business Information'!$C$8*(1+'Sensitivity analysis'!Q$28))-('Break even analysis'!$G$18*'Business Information'!$C$8*(1+'Sensitivity analysis'!Q$28)+'Fixed costs'!$D$19*'Break even analysis'!$G$17)</f>
        <v>0</v>
      </c>
      <c r="R33" s="103">
        <f>('Business Information'!$B$8*(1+'Sensitivity analysis'!$L33)*'Business Information'!$C$8*(1+'Sensitivity analysis'!R$28))-('Break even analysis'!$G$18*'Business Information'!$C$8*(1+'Sensitivity analysis'!R$28)+'Fixed costs'!$D$19*'Break even analysis'!$G$17)</f>
        <v>0</v>
      </c>
      <c r="S33" s="59">
        <f>('Business Information'!$B$8*(1+'Sensitivity analysis'!$L33)*'Business Information'!$C$8*(1+'Sensitivity analysis'!S$28))-('Break even analysis'!$G$18*'Business Information'!$C$8*(1+'Sensitivity analysis'!S$28)+'Fixed costs'!$D$19*'Break even analysis'!$G$17)</f>
        <v>0</v>
      </c>
    </row>
    <row r="34" spans="1:19" x14ac:dyDescent="0.35">
      <c r="A34" s="161"/>
      <c r="B34" s="55">
        <v>0.2</v>
      </c>
      <c r="C34" s="103">
        <f>('Business Information'!$B$7*(1+'Sensitivity analysis'!$B34)*'Business Information'!$C$7*(1+'Sensitivity analysis'!C$16))-('Break even analysis'!$C$18*'Business Information'!$C$7*(1+'Sensitivity analysis'!C$16)+'Fixed costs'!$D$19*'Break even analysis'!$C$17)</f>
        <v>0</v>
      </c>
      <c r="D34" s="103">
        <f>('Business Information'!$B$7*(1+'Sensitivity analysis'!$B34)*'Business Information'!$C$7*(1+'Sensitivity analysis'!D$16))-('Break even analysis'!$C$18*'Business Information'!$C$7*(1+'Sensitivity analysis'!D$16)+'Fixed costs'!$D$19*'Break even analysis'!$C$17)</f>
        <v>0</v>
      </c>
      <c r="E34" s="103">
        <f>('Business Information'!$B$7*(1+'Sensitivity analysis'!$B34)*'Business Information'!$C$7*(1+'Sensitivity analysis'!E$16))-('Break even analysis'!$C$18*'Business Information'!$C$7*(1+'Sensitivity analysis'!E$16)+'Fixed costs'!$D$19*'Break even analysis'!$C$17)</f>
        <v>0</v>
      </c>
      <c r="F34" s="103">
        <f>('Business Information'!$B$7*(1+'Sensitivity analysis'!$B34)*'Business Information'!$C$7*(1+'Sensitivity analysis'!F$16))-('Break even analysis'!$C$18*'Business Information'!$C$7*(1+'Sensitivity analysis'!F$16)+'Fixed costs'!$D$19*'Break even analysis'!$C$17)</f>
        <v>0</v>
      </c>
      <c r="G34" s="103">
        <f>('Business Information'!$B$7*(1+'Sensitivity analysis'!$B34)*'Business Information'!$C$7*(1+'Sensitivity analysis'!G$16))-('Break even analysis'!$C$18*'Business Information'!$C$7*(1+'Sensitivity analysis'!G$16)+'Fixed costs'!$D$19*'Break even analysis'!$C$17)</f>
        <v>0</v>
      </c>
      <c r="H34" s="103">
        <f>('Business Information'!$B$7*(1+'Sensitivity analysis'!$B34)*'Business Information'!$C$7*(1+'Sensitivity analysis'!H$16))-('Break even analysis'!$C$18*'Business Information'!$C$7*(1+'Sensitivity analysis'!H$16)+'Fixed costs'!$D$19*'Break even analysis'!$C$17)</f>
        <v>0</v>
      </c>
      <c r="I34" s="103">
        <f>('Business Information'!$B$7*(1+'Sensitivity analysis'!$B34)*'Business Information'!$C$7*(1+'Sensitivity analysis'!I$16))-('Break even analysis'!$C$18*'Business Information'!$C$7*(1+'Sensitivity analysis'!I$16)+'Fixed costs'!$D$19*'Break even analysis'!$C$17)</f>
        <v>0</v>
      </c>
      <c r="J34" s="42"/>
      <c r="K34" s="161"/>
      <c r="L34" s="55">
        <v>0.2</v>
      </c>
      <c r="M34" s="103">
        <f>('Business Information'!$B$8*(1+'Sensitivity analysis'!$L34)*'Business Information'!$C$8*(1+'Sensitivity analysis'!M$28))-('Break even analysis'!$G$18*'Business Information'!$C$8*(1+'Sensitivity analysis'!M$28)+'Fixed costs'!$D$19*'Break even analysis'!$G$17)</f>
        <v>0</v>
      </c>
      <c r="N34" s="103">
        <f>('Business Information'!$B$8*(1+'Sensitivity analysis'!$L34)*'Business Information'!$C$8*(1+'Sensitivity analysis'!N$28))-('Break even analysis'!$G$18*'Business Information'!$C$8*(1+'Sensitivity analysis'!N$28)+'Fixed costs'!$D$19*'Break even analysis'!$G$17)</f>
        <v>0</v>
      </c>
      <c r="O34" s="103">
        <f>('Business Information'!$B$8*(1+'Sensitivity analysis'!$L34)*'Business Information'!$C$8*(1+'Sensitivity analysis'!O$28))-('Break even analysis'!$G$18*'Business Information'!$C$8*(1+'Sensitivity analysis'!O$28)+'Fixed costs'!$D$19*'Break even analysis'!$G$17)</f>
        <v>0</v>
      </c>
      <c r="P34" s="103">
        <f>('Business Information'!$B$8*(1+'Sensitivity analysis'!$L34)*'Business Information'!$C$8*(1+'Sensitivity analysis'!P$28))-('Break even analysis'!$G$18*'Business Information'!$C$8*(1+'Sensitivity analysis'!P$28)+'Fixed costs'!$D$19*'Break even analysis'!$G$17)</f>
        <v>0</v>
      </c>
      <c r="Q34" s="103">
        <f>('Business Information'!$B$8*(1+'Sensitivity analysis'!$L34)*'Business Information'!$C$8*(1+'Sensitivity analysis'!Q$28))-('Break even analysis'!$G$18*'Business Information'!$C$8*(1+'Sensitivity analysis'!Q$28)+'Fixed costs'!$D$19*'Break even analysis'!$G$17)</f>
        <v>0</v>
      </c>
      <c r="R34" s="103">
        <f>('Business Information'!$B$8*(1+'Sensitivity analysis'!$L34)*'Business Information'!$C$8*(1+'Sensitivity analysis'!R$28))-('Break even analysis'!$G$18*'Business Information'!$C$8*(1+'Sensitivity analysis'!R$28)+'Fixed costs'!$D$19*'Break even analysis'!$G$17)</f>
        <v>0</v>
      </c>
      <c r="S34" s="59">
        <f>('Business Information'!$B$8*(1+'Sensitivity analysis'!$L34)*'Business Information'!$C$8*(1+'Sensitivity analysis'!S$28))-('Break even analysis'!$G$18*'Business Information'!$C$8*(1+'Sensitivity analysis'!S$28)+'Fixed costs'!$D$19*'Break even analysis'!$G$17)</f>
        <v>0</v>
      </c>
    </row>
    <row r="35" spans="1:19" ht="15" thickBot="1" x14ac:dyDescent="0.4">
      <c r="A35" s="162"/>
      <c r="B35" s="57">
        <v>0.3</v>
      </c>
      <c r="C35" s="103">
        <f>('Business Information'!$B$7*(1+'Sensitivity analysis'!$B35)*'Business Information'!$C$7*(1+'Sensitivity analysis'!C$16))-('Break even analysis'!$C$18*'Business Information'!$C$7*(1+'Sensitivity analysis'!C$16)+'Fixed costs'!$D$19*'Break even analysis'!$C$17)</f>
        <v>0</v>
      </c>
      <c r="D35" s="103">
        <f>('Business Information'!$B$7*(1+'Sensitivity analysis'!$B35)*'Business Information'!$C$7*(1+'Sensitivity analysis'!D$16))-('Break even analysis'!$C$18*'Business Information'!$C$7*(1+'Sensitivity analysis'!D$16)+'Fixed costs'!$D$19*'Break even analysis'!$C$17)</f>
        <v>0</v>
      </c>
      <c r="E35" s="103">
        <f>('Business Information'!$B$7*(1+'Sensitivity analysis'!$B35)*'Business Information'!$C$7*(1+'Sensitivity analysis'!E$16))-('Break even analysis'!$C$18*'Business Information'!$C$7*(1+'Sensitivity analysis'!E$16)+'Fixed costs'!$D$19*'Break even analysis'!$C$17)</f>
        <v>0</v>
      </c>
      <c r="F35" s="103">
        <f>('Business Information'!$B$7*(1+'Sensitivity analysis'!$B35)*'Business Information'!$C$7*(1+'Sensitivity analysis'!F$16))-('Break even analysis'!$C$18*'Business Information'!$C$7*(1+'Sensitivity analysis'!F$16)+'Fixed costs'!$D$19*'Break even analysis'!$C$17)</f>
        <v>0</v>
      </c>
      <c r="G35" s="103">
        <f>('Business Information'!$B$7*(1+'Sensitivity analysis'!$B35)*'Business Information'!$C$7*(1+'Sensitivity analysis'!G$16))-('Break even analysis'!$C$18*'Business Information'!$C$7*(1+'Sensitivity analysis'!G$16)+'Fixed costs'!$D$19*'Break even analysis'!$C$17)</f>
        <v>0</v>
      </c>
      <c r="H35" s="103">
        <f>('Business Information'!$B$7*(1+'Sensitivity analysis'!$B35)*'Business Information'!$C$7*(1+'Sensitivity analysis'!H$16))-('Break even analysis'!$C$18*'Business Information'!$C$7*(1+'Sensitivity analysis'!H$16)+'Fixed costs'!$D$19*'Break even analysis'!$C$17)</f>
        <v>0</v>
      </c>
      <c r="I35" s="103">
        <f>('Business Information'!$B$7*(1+'Sensitivity analysis'!$B35)*'Business Information'!$C$7*(1+'Sensitivity analysis'!I$16))-('Break even analysis'!$C$18*'Business Information'!$C$7*(1+'Sensitivity analysis'!I$16)+'Fixed costs'!$D$19*'Break even analysis'!$C$17)</f>
        <v>0</v>
      </c>
      <c r="J35" s="61"/>
      <c r="K35" s="162"/>
      <c r="L35" s="57">
        <v>0.3</v>
      </c>
      <c r="M35" s="103">
        <f>('Business Information'!$B$8*(1+'Sensitivity analysis'!$L35)*'Business Information'!$C$8*(1+'Sensitivity analysis'!M$28))-('Break even analysis'!$G$18*'Business Information'!$C$8*(1+'Sensitivity analysis'!M$28)+'Fixed costs'!$D$19*'Break even analysis'!$G$17)</f>
        <v>0</v>
      </c>
      <c r="N35" s="103">
        <f>('Business Information'!$B$8*(1+'Sensitivity analysis'!$L35)*'Business Information'!$C$8*(1+'Sensitivity analysis'!N$28))-('Break even analysis'!$G$18*'Business Information'!$C$8*(1+'Sensitivity analysis'!N$28)+'Fixed costs'!$D$19*'Break even analysis'!$G$17)</f>
        <v>0</v>
      </c>
      <c r="O35" s="103">
        <f>('Business Information'!$B$8*(1+'Sensitivity analysis'!$L35)*'Business Information'!$C$8*(1+'Sensitivity analysis'!O$28))-('Break even analysis'!$G$18*'Business Information'!$C$8*(1+'Sensitivity analysis'!O$28)+'Fixed costs'!$D$19*'Break even analysis'!$G$17)</f>
        <v>0</v>
      </c>
      <c r="P35" s="103">
        <f>('Business Information'!$B$8*(1+'Sensitivity analysis'!$L35)*'Business Information'!$C$8*(1+'Sensitivity analysis'!P$28))-('Break even analysis'!$G$18*'Business Information'!$C$8*(1+'Sensitivity analysis'!P$28)+'Fixed costs'!$D$19*'Break even analysis'!$G$17)</f>
        <v>0</v>
      </c>
      <c r="Q35" s="103">
        <f>('Business Information'!$B$8*(1+'Sensitivity analysis'!$L35)*'Business Information'!$C$8*(1+'Sensitivity analysis'!Q$28))-('Break even analysis'!$G$18*'Business Information'!$C$8*(1+'Sensitivity analysis'!Q$28)+'Fixed costs'!$D$19*'Break even analysis'!$G$17)</f>
        <v>0</v>
      </c>
      <c r="R35" s="103">
        <f>('Business Information'!$B$8*(1+'Sensitivity analysis'!$L35)*'Business Information'!$C$8*(1+'Sensitivity analysis'!R$28))-('Break even analysis'!$G$18*'Business Information'!$C$8*(1+'Sensitivity analysis'!R$28)+'Fixed costs'!$D$19*'Break even analysis'!$G$17)</f>
        <v>0</v>
      </c>
      <c r="S35" s="59">
        <f>('Business Information'!$B$8*(1+'Sensitivity analysis'!$L35)*'Business Information'!$C$8*(1+'Sensitivity analysis'!S$28))-('Break even analysis'!$G$18*'Business Information'!$C$8*(1+'Sensitivity analysis'!S$28)+'Fixed costs'!$D$19*'Break even analysis'!$G$17)</f>
        <v>0</v>
      </c>
    </row>
    <row r="36" spans="1:19" x14ac:dyDescent="0.35">
      <c r="A36" s="46"/>
      <c r="B36" s="42"/>
      <c r="C36" s="42"/>
      <c r="D36" s="42"/>
      <c r="E36" s="42"/>
      <c r="F36" s="42"/>
      <c r="G36" s="42"/>
      <c r="H36" s="42"/>
      <c r="I36" s="42"/>
      <c r="J36" s="42"/>
      <c r="K36" s="42"/>
      <c r="L36" s="42"/>
      <c r="M36" s="42"/>
      <c r="N36" s="42"/>
      <c r="O36" s="42"/>
      <c r="P36" s="42"/>
      <c r="Q36" s="42"/>
      <c r="R36" s="42"/>
      <c r="S36" s="47"/>
    </row>
    <row r="37" spans="1:19" ht="15" thickBot="1" x14ac:dyDescent="0.4">
      <c r="A37" s="46"/>
      <c r="B37" s="42"/>
      <c r="C37" s="42"/>
      <c r="D37" s="42"/>
      <c r="E37" s="42"/>
      <c r="F37" s="42"/>
      <c r="G37" s="42"/>
      <c r="H37" s="42"/>
      <c r="I37" s="42"/>
      <c r="J37" s="42"/>
      <c r="K37" s="42"/>
      <c r="L37" s="42"/>
      <c r="M37" s="42"/>
      <c r="N37" s="42"/>
      <c r="O37" s="42"/>
      <c r="P37" s="42"/>
      <c r="Q37" s="42"/>
      <c r="R37" s="42"/>
      <c r="S37" s="47"/>
    </row>
    <row r="38" spans="1:19" x14ac:dyDescent="0.35">
      <c r="A38" s="155" t="str">
        <f>"Projected net income, " &amp; 'Business Information'!A9</f>
        <v xml:space="preserve">Projected net income, </v>
      </c>
      <c r="B38" s="156"/>
      <c r="C38" s="156"/>
      <c r="D38" s="156"/>
      <c r="E38" s="156"/>
      <c r="F38" s="156"/>
      <c r="G38" s="156"/>
      <c r="H38" s="156"/>
      <c r="I38" s="157"/>
      <c r="J38" s="42"/>
      <c r="K38" s="155" t="str">
        <f>"Projected net income, " &amp; 'Business Information'!A10</f>
        <v xml:space="preserve">Projected net income, </v>
      </c>
      <c r="L38" s="156"/>
      <c r="M38" s="156"/>
      <c r="N38" s="156"/>
      <c r="O38" s="156"/>
      <c r="P38" s="156"/>
      <c r="Q38" s="156"/>
      <c r="R38" s="156"/>
      <c r="S38" s="157"/>
    </row>
    <row r="39" spans="1:19" ht="21" x14ac:dyDescent="0.5">
      <c r="A39" s="169" t="s">
        <v>49</v>
      </c>
      <c r="B39" s="170"/>
      <c r="C39" s="170"/>
      <c r="D39" s="170"/>
      <c r="E39" s="170"/>
      <c r="F39" s="170"/>
      <c r="G39" s="170"/>
      <c r="H39" s="170"/>
      <c r="I39" s="171"/>
      <c r="J39" s="42"/>
      <c r="K39" s="169" t="s">
        <v>49</v>
      </c>
      <c r="L39" s="170"/>
      <c r="M39" s="170"/>
      <c r="N39" s="170"/>
      <c r="O39" s="170"/>
      <c r="P39" s="170"/>
      <c r="Q39" s="170"/>
      <c r="R39" s="170"/>
      <c r="S39" s="171"/>
    </row>
    <row r="40" spans="1:19" ht="15" customHeight="1" x14ac:dyDescent="0.35">
      <c r="A40" s="172" t="s">
        <v>50</v>
      </c>
      <c r="B40" s="54"/>
      <c r="C40" s="53">
        <v>-0.3</v>
      </c>
      <c r="D40" s="53">
        <v>-0.2</v>
      </c>
      <c r="E40" s="53">
        <v>-0.1</v>
      </c>
      <c r="F40" s="53">
        <v>0</v>
      </c>
      <c r="G40" s="53">
        <v>0.1</v>
      </c>
      <c r="H40" s="53">
        <v>0.2</v>
      </c>
      <c r="I40" s="56">
        <v>0.3</v>
      </c>
      <c r="J40" s="42"/>
      <c r="K40" s="172" t="s">
        <v>50</v>
      </c>
      <c r="L40" s="54"/>
      <c r="M40" s="53">
        <v>-0.3</v>
      </c>
      <c r="N40" s="53">
        <v>-0.2</v>
      </c>
      <c r="O40" s="53">
        <v>-0.1</v>
      </c>
      <c r="P40" s="53">
        <v>0</v>
      </c>
      <c r="Q40" s="53">
        <v>0.1</v>
      </c>
      <c r="R40" s="53">
        <v>0.2</v>
      </c>
      <c r="S40" s="56">
        <v>0.3</v>
      </c>
    </row>
    <row r="41" spans="1:19" x14ac:dyDescent="0.35">
      <c r="A41" s="172"/>
      <c r="B41" s="55">
        <v>-0.3</v>
      </c>
      <c r="C41" s="103">
        <f>('Business Information'!$B$9*(1+'Sensitivity analysis'!$B41)*'Business Information'!$C$9*(1+'Sensitivity analysis'!C$40))-('Break even analysis'!$C$25*'Business Information'!$C$11*(1+'Sensitivity analysis'!C$40)+'Fixed costs'!$D$19*'Break even analysis'!$C$24)</f>
        <v>0</v>
      </c>
      <c r="D41" s="103">
        <f>('Business Information'!$B$9*(1+'Sensitivity analysis'!$B41)*'Business Information'!$C$9*(1+'Sensitivity analysis'!D$40))-('Break even analysis'!$C$25*'Business Information'!$C$11*(1+'Sensitivity analysis'!D$40)+'Fixed costs'!$D$19*'Break even analysis'!$C$24)</f>
        <v>0</v>
      </c>
      <c r="E41" s="103">
        <f>('Business Information'!$B$9*(1+'Sensitivity analysis'!$B41)*'Business Information'!$C$9*(1+'Sensitivity analysis'!E$40))-('Break even analysis'!$C$25*'Business Information'!$C$11*(1+'Sensitivity analysis'!E$40)+'Fixed costs'!$D$19*'Break even analysis'!$C$24)</f>
        <v>0</v>
      </c>
      <c r="F41" s="103">
        <f>('Business Information'!$B$9*(1+'Sensitivity analysis'!$B41)*'Business Information'!$C$9*(1+'Sensitivity analysis'!F$40))-('Break even analysis'!$C$25*'Business Information'!$C$11*(1+'Sensitivity analysis'!F$40)+'Fixed costs'!$D$19*'Break even analysis'!$C$24)</f>
        <v>0</v>
      </c>
      <c r="G41" s="103">
        <f>('Business Information'!$B$9*(1+'Sensitivity analysis'!$B41)*'Business Information'!$C$9*(1+'Sensitivity analysis'!G$40))-('Break even analysis'!$C$25*'Business Information'!$C$11*(1+'Sensitivity analysis'!G$40)+'Fixed costs'!$D$19*'Break even analysis'!$C$24)</f>
        <v>0</v>
      </c>
      <c r="H41" s="103">
        <f>('Business Information'!$B$9*(1+'Sensitivity analysis'!$B41)*'Business Information'!$C$9*(1+'Sensitivity analysis'!H$40))-('Break even analysis'!$C$25*'Business Information'!$C$11*(1+'Sensitivity analysis'!H$40)+'Fixed costs'!$D$19*'Break even analysis'!$C$24)</f>
        <v>0</v>
      </c>
      <c r="I41" s="103">
        <f>('Business Information'!$B$9*(1+'Sensitivity analysis'!$B41)*'Business Information'!$C$9*(1+'Sensitivity analysis'!I$40))-('Break even analysis'!$C$25*'Business Information'!$C$11*(1+'Sensitivity analysis'!I$40)+'Fixed costs'!$D$19*'Break even analysis'!$C$24)</f>
        <v>0</v>
      </c>
      <c r="J41" s="42"/>
      <c r="K41" s="172"/>
      <c r="L41" s="55">
        <v>-0.3</v>
      </c>
      <c r="M41" s="103">
        <f>('Business Information'!$B$10*(1+'Sensitivity analysis'!$L41)*'Business Information'!$C$10*(1+'Sensitivity analysis'!M$40))-('Break even analysis'!$G$25*'Business Information'!$C$10*(1+'Sensitivity analysis'!M$40)+'Fixed costs'!$D$19*'Break even analysis'!$G$24)</f>
        <v>0</v>
      </c>
      <c r="N41" s="103">
        <f>('Business Information'!$B$10*(1+'Sensitivity analysis'!$L41)*'Business Information'!$C$10*(1+'Sensitivity analysis'!N$40))-('Break even analysis'!$G$25*'Business Information'!$C$10*(1+'Sensitivity analysis'!N$40)+'Fixed costs'!$D$19*'Break even analysis'!$G$24)</f>
        <v>0</v>
      </c>
      <c r="O41" s="103">
        <f>('Business Information'!$B$10*(1+'Sensitivity analysis'!$L41)*'Business Information'!$C$10*(1+'Sensitivity analysis'!O$40))-('Break even analysis'!$G$25*'Business Information'!$C$10*(1+'Sensitivity analysis'!O$40)+'Fixed costs'!$D$19*'Break even analysis'!$G$24)</f>
        <v>0</v>
      </c>
      <c r="P41" s="103">
        <f>('Business Information'!$B$10*(1+'Sensitivity analysis'!$L41)*'Business Information'!$C$10*(1+'Sensitivity analysis'!P$40))-('Break even analysis'!$G$25*'Business Information'!$C$10*(1+'Sensitivity analysis'!P$40)+'Fixed costs'!$D$19*'Break even analysis'!$G$24)</f>
        <v>0</v>
      </c>
      <c r="Q41" s="103">
        <f>('Business Information'!$B$10*(1+'Sensitivity analysis'!$L41)*'Business Information'!$C$10*(1+'Sensitivity analysis'!Q$40))-('Break even analysis'!$G$25*'Business Information'!$C$10*(1+'Sensitivity analysis'!Q$40)+'Fixed costs'!$D$19*'Break even analysis'!$G$24)</f>
        <v>0</v>
      </c>
      <c r="R41" s="103">
        <f>('Business Information'!$B$10*(1+'Sensitivity analysis'!$L41)*'Business Information'!$C$10*(1+'Sensitivity analysis'!R$40))-('Break even analysis'!$G$25*'Business Information'!$C$10*(1+'Sensitivity analysis'!R$40)+'Fixed costs'!$D$19*'Break even analysis'!$G$24)</f>
        <v>0</v>
      </c>
      <c r="S41" s="59">
        <f>('Business Information'!$B$10*(1+'Sensitivity analysis'!$L41)*'Business Information'!$C$10*(1+'Sensitivity analysis'!S$40))-('Break even analysis'!$G$25*'Business Information'!$C$10*(1+'Sensitivity analysis'!S$40)+'Fixed costs'!$D$19*'Break even analysis'!$G$24)</f>
        <v>0</v>
      </c>
    </row>
    <row r="42" spans="1:19" x14ac:dyDescent="0.35">
      <c r="A42" s="172"/>
      <c r="B42" s="55">
        <v>-0.2</v>
      </c>
      <c r="C42" s="103">
        <f>('Business Information'!$B$9*(1+'Sensitivity analysis'!$B42)*'Business Information'!$C$9*(1+'Sensitivity analysis'!C$40))-('Break even analysis'!$C$25*'Business Information'!$C$11*(1+'Sensitivity analysis'!C$40)+'Fixed costs'!$D$19*'Break even analysis'!$C$24)</f>
        <v>0</v>
      </c>
      <c r="D42" s="103">
        <f>('Business Information'!$B$9*(1+'Sensitivity analysis'!$B42)*'Business Information'!$C$9*(1+'Sensitivity analysis'!D$40))-('Break even analysis'!$C$25*'Business Information'!$C$11*(1+'Sensitivity analysis'!D$40)+'Fixed costs'!$D$19*'Break even analysis'!$C$24)</f>
        <v>0</v>
      </c>
      <c r="E42" s="103">
        <f>('Business Information'!$B$9*(1+'Sensitivity analysis'!$B42)*'Business Information'!$C$9*(1+'Sensitivity analysis'!E$40))-('Break even analysis'!$C$25*'Business Information'!$C$11*(1+'Sensitivity analysis'!E$40)+'Fixed costs'!$D$19*'Break even analysis'!$C$24)</f>
        <v>0</v>
      </c>
      <c r="F42" s="103">
        <f>('Business Information'!$B$9*(1+'Sensitivity analysis'!$B42)*'Business Information'!$C$9*(1+'Sensitivity analysis'!F$40))-('Break even analysis'!$C$25*'Business Information'!$C$11*(1+'Sensitivity analysis'!F$40)+'Fixed costs'!$D$19*'Break even analysis'!$C$24)</f>
        <v>0</v>
      </c>
      <c r="G42" s="103">
        <f>('Business Information'!$B$9*(1+'Sensitivity analysis'!$B42)*'Business Information'!$C$9*(1+'Sensitivity analysis'!G$40))-('Break even analysis'!$C$25*'Business Information'!$C$11*(1+'Sensitivity analysis'!G$40)+'Fixed costs'!$D$19*'Break even analysis'!$C$24)</f>
        <v>0</v>
      </c>
      <c r="H42" s="103">
        <f>('Business Information'!$B$9*(1+'Sensitivity analysis'!$B42)*'Business Information'!$C$9*(1+'Sensitivity analysis'!H$40))-('Break even analysis'!$C$25*'Business Information'!$C$11*(1+'Sensitivity analysis'!H$40)+'Fixed costs'!$D$19*'Break even analysis'!$C$24)</f>
        <v>0</v>
      </c>
      <c r="I42" s="103">
        <f>('Business Information'!$B$9*(1+'Sensitivity analysis'!$B42)*'Business Information'!$C$9*(1+'Sensitivity analysis'!I$40))-('Break even analysis'!$C$25*'Business Information'!$C$11*(1+'Sensitivity analysis'!I$40)+'Fixed costs'!$D$19*'Break even analysis'!$C$24)</f>
        <v>0</v>
      </c>
      <c r="J42" s="42"/>
      <c r="K42" s="172"/>
      <c r="L42" s="55">
        <v>-0.2</v>
      </c>
      <c r="M42" s="103">
        <f>('Business Information'!$B$10*(1+'Sensitivity analysis'!$L42)*'Business Information'!$C$10*(1+'Sensitivity analysis'!M$40))-('Break even analysis'!$G$25*'Business Information'!$C$10*(1+'Sensitivity analysis'!M$40)+'Fixed costs'!$D$19*'Break even analysis'!$G$24)</f>
        <v>0</v>
      </c>
      <c r="N42" s="103">
        <f>('Business Information'!$B$10*(1+'Sensitivity analysis'!$L42)*'Business Information'!$C$10*(1+'Sensitivity analysis'!N$40))-('Break even analysis'!$G$25*'Business Information'!$C$10*(1+'Sensitivity analysis'!N$40)+'Fixed costs'!$D$19*'Break even analysis'!$G$24)</f>
        <v>0</v>
      </c>
      <c r="O42" s="103">
        <f>('Business Information'!$B$10*(1+'Sensitivity analysis'!$L42)*'Business Information'!$C$10*(1+'Sensitivity analysis'!O$40))-('Break even analysis'!$G$25*'Business Information'!$C$10*(1+'Sensitivity analysis'!O$40)+'Fixed costs'!$D$19*'Break even analysis'!$G$24)</f>
        <v>0</v>
      </c>
      <c r="P42" s="103">
        <f>('Business Information'!$B$10*(1+'Sensitivity analysis'!$L42)*'Business Information'!$C$10*(1+'Sensitivity analysis'!P$40))-('Break even analysis'!$G$25*'Business Information'!$C$10*(1+'Sensitivity analysis'!P$40)+'Fixed costs'!$D$19*'Break even analysis'!$G$24)</f>
        <v>0</v>
      </c>
      <c r="Q42" s="103">
        <f>('Business Information'!$B$10*(1+'Sensitivity analysis'!$L42)*'Business Information'!$C$10*(1+'Sensitivity analysis'!Q$40))-('Break even analysis'!$G$25*'Business Information'!$C$10*(1+'Sensitivity analysis'!Q$40)+'Fixed costs'!$D$19*'Break even analysis'!$G$24)</f>
        <v>0</v>
      </c>
      <c r="R42" s="103">
        <f>('Business Information'!$B$10*(1+'Sensitivity analysis'!$L42)*'Business Information'!$C$10*(1+'Sensitivity analysis'!R$40))-('Break even analysis'!$G$25*'Business Information'!$C$10*(1+'Sensitivity analysis'!R$40)+'Fixed costs'!$D$19*'Break even analysis'!$G$24)</f>
        <v>0</v>
      </c>
      <c r="S42" s="59">
        <f>('Business Information'!$B$10*(1+'Sensitivity analysis'!$L42)*'Business Information'!$C$10*(1+'Sensitivity analysis'!S$40))-('Break even analysis'!$G$25*'Business Information'!$C$10*(1+'Sensitivity analysis'!S$40)+'Fixed costs'!$D$19*'Break even analysis'!$G$24)</f>
        <v>0</v>
      </c>
    </row>
    <row r="43" spans="1:19" x14ac:dyDescent="0.35">
      <c r="A43" s="172"/>
      <c r="B43" s="55">
        <v>-0.1</v>
      </c>
      <c r="C43" s="103">
        <f>('Business Information'!$B$9*(1+'Sensitivity analysis'!$B43)*'Business Information'!$C$9*(1+'Sensitivity analysis'!C$40))-('Break even analysis'!$C$25*'Business Information'!$C$11*(1+'Sensitivity analysis'!C$40)+'Fixed costs'!$D$19*'Break even analysis'!$C$24)</f>
        <v>0</v>
      </c>
      <c r="D43" s="103">
        <f>('Business Information'!$B$9*(1+'Sensitivity analysis'!$B43)*'Business Information'!$C$9*(1+'Sensitivity analysis'!D$40))-('Break even analysis'!$C$25*'Business Information'!$C$11*(1+'Sensitivity analysis'!D$40)+'Fixed costs'!$D$19*'Break even analysis'!$C$24)</f>
        <v>0</v>
      </c>
      <c r="E43" s="103">
        <f>('Business Information'!$B$9*(1+'Sensitivity analysis'!$B43)*'Business Information'!$C$9*(1+'Sensitivity analysis'!E$40))-('Break even analysis'!$C$25*'Business Information'!$C$11*(1+'Sensitivity analysis'!E$40)+'Fixed costs'!$D$19*'Break even analysis'!$C$24)</f>
        <v>0</v>
      </c>
      <c r="F43" s="103">
        <f>('Business Information'!$B$9*(1+'Sensitivity analysis'!$B43)*'Business Information'!$C$9*(1+'Sensitivity analysis'!F$40))-('Break even analysis'!$C$25*'Business Information'!$C$11*(1+'Sensitivity analysis'!F$40)+'Fixed costs'!$D$19*'Break even analysis'!$C$24)</f>
        <v>0</v>
      </c>
      <c r="G43" s="103">
        <f>('Business Information'!$B$9*(1+'Sensitivity analysis'!$B43)*'Business Information'!$C$9*(1+'Sensitivity analysis'!G$40))-('Break even analysis'!$C$25*'Business Information'!$C$11*(1+'Sensitivity analysis'!G$40)+'Fixed costs'!$D$19*'Break even analysis'!$C$24)</f>
        <v>0</v>
      </c>
      <c r="H43" s="103">
        <f>('Business Information'!$B$9*(1+'Sensitivity analysis'!$B43)*'Business Information'!$C$9*(1+'Sensitivity analysis'!H$40))-('Break even analysis'!$C$25*'Business Information'!$C$11*(1+'Sensitivity analysis'!H$40)+'Fixed costs'!$D$19*'Break even analysis'!$C$24)</f>
        <v>0</v>
      </c>
      <c r="I43" s="103">
        <f>('Business Information'!$B$9*(1+'Sensitivity analysis'!$B43)*'Business Information'!$C$9*(1+'Sensitivity analysis'!I$40))-('Break even analysis'!$C$25*'Business Information'!$C$11*(1+'Sensitivity analysis'!I$40)+'Fixed costs'!$D$19*'Break even analysis'!$C$24)</f>
        <v>0</v>
      </c>
      <c r="J43" s="42"/>
      <c r="K43" s="172"/>
      <c r="L43" s="55">
        <v>-0.1</v>
      </c>
      <c r="M43" s="103">
        <f>('Business Information'!$B$10*(1+'Sensitivity analysis'!$L43)*'Business Information'!$C$10*(1+'Sensitivity analysis'!M$40))-('Break even analysis'!$G$25*'Business Information'!$C$10*(1+'Sensitivity analysis'!M$40)+'Fixed costs'!$D$19*'Break even analysis'!$G$24)</f>
        <v>0</v>
      </c>
      <c r="N43" s="103">
        <f>('Business Information'!$B$10*(1+'Sensitivity analysis'!$L43)*'Business Information'!$C$10*(1+'Sensitivity analysis'!N$40))-('Break even analysis'!$G$25*'Business Information'!$C$10*(1+'Sensitivity analysis'!N$40)+'Fixed costs'!$D$19*'Break even analysis'!$G$24)</f>
        <v>0</v>
      </c>
      <c r="O43" s="103">
        <f>('Business Information'!$B$10*(1+'Sensitivity analysis'!$L43)*'Business Information'!$C$10*(1+'Sensitivity analysis'!O$40))-('Break even analysis'!$G$25*'Business Information'!$C$10*(1+'Sensitivity analysis'!O$40)+'Fixed costs'!$D$19*'Break even analysis'!$G$24)</f>
        <v>0</v>
      </c>
      <c r="P43" s="103">
        <f>('Business Information'!$B$10*(1+'Sensitivity analysis'!$L43)*'Business Information'!$C$10*(1+'Sensitivity analysis'!P$40))-('Break even analysis'!$G$25*'Business Information'!$C$10*(1+'Sensitivity analysis'!P$40)+'Fixed costs'!$D$19*'Break even analysis'!$G$24)</f>
        <v>0</v>
      </c>
      <c r="Q43" s="103">
        <f>('Business Information'!$B$10*(1+'Sensitivity analysis'!$L43)*'Business Information'!$C$10*(1+'Sensitivity analysis'!Q$40))-('Break even analysis'!$G$25*'Business Information'!$C$10*(1+'Sensitivity analysis'!Q$40)+'Fixed costs'!$D$19*'Break even analysis'!$G$24)</f>
        <v>0</v>
      </c>
      <c r="R43" s="103">
        <f>('Business Information'!$B$10*(1+'Sensitivity analysis'!$L43)*'Business Information'!$C$10*(1+'Sensitivity analysis'!R$40))-('Break even analysis'!$G$25*'Business Information'!$C$10*(1+'Sensitivity analysis'!R$40)+'Fixed costs'!$D$19*'Break even analysis'!$G$24)</f>
        <v>0</v>
      </c>
      <c r="S43" s="59">
        <f>('Business Information'!$B$10*(1+'Sensitivity analysis'!$L43)*'Business Information'!$C$10*(1+'Sensitivity analysis'!S$40))-('Break even analysis'!$G$25*'Business Information'!$C$10*(1+'Sensitivity analysis'!S$40)+'Fixed costs'!$D$19*'Break even analysis'!$G$24)</f>
        <v>0</v>
      </c>
    </row>
    <row r="44" spans="1:19" x14ac:dyDescent="0.35">
      <c r="A44" s="172"/>
      <c r="B44" s="55">
        <v>0</v>
      </c>
      <c r="C44" s="103">
        <f>('Business Information'!$B$9*(1+'Sensitivity analysis'!$B44)*'Business Information'!$C$9*(1+'Sensitivity analysis'!C$40))-('Break even analysis'!$C$25*'Business Information'!$C$11*(1+'Sensitivity analysis'!C$40)+'Fixed costs'!$D$19*'Break even analysis'!$C$24)</f>
        <v>0</v>
      </c>
      <c r="D44" s="103">
        <f>('Business Information'!$B$9*(1+'Sensitivity analysis'!$B44)*'Business Information'!$C$9*(1+'Sensitivity analysis'!D$40))-('Break even analysis'!$C$25*'Business Information'!$C$11*(1+'Sensitivity analysis'!D$40)+'Fixed costs'!$D$19*'Break even analysis'!$C$24)</f>
        <v>0</v>
      </c>
      <c r="E44" s="103">
        <f>('Business Information'!$B$9*(1+'Sensitivity analysis'!$B44)*'Business Information'!$C$9*(1+'Sensitivity analysis'!E$40))-('Break even analysis'!$C$25*'Business Information'!$C$11*(1+'Sensitivity analysis'!E$40)+'Fixed costs'!$D$19*'Break even analysis'!$C$24)</f>
        <v>0</v>
      </c>
      <c r="F44" s="104">
        <f>('Business Information'!$B$9*(1+'Sensitivity analysis'!$B44)*'Business Information'!$C$9*(1+'Sensitivity analysis'!F$40))-('Break even analysis'!$C$25*'Business Information'!$C$11*(1+'Sensitivity analysis'!F$40)+'Fixed costs'!$D$19*'Break even analysis'!$C$24)</f>
        <v>0</v>
      </c>
      <c r="G44" s="103">
        <f>('Business Information'!$B$9*(1+'Sensitivity analysis'!$B44)*'Business Information'!$C$9*(1+'Sensitivity analysis'!G$40))-('Break even analysis'!$C$25*'Business Information'!$C$11*(1+'Sensitivity analysis'!G$40)+'Fixed costs'!$D$19*'Break even analysis'!$C$24)</f>
        <v>0</v>
      </c>
      <c r="H44" s="103">
        <f>('Business Information'!$B$9*(1+'Sensitivity analysis'!$B44)*'Business Information'!$C$9*(1+'Sensitivity analysis'!H$40))-('Break even analysis'!$C$25*'Business Information'!$C$11*(1+'Sensitivity analysis'!H$40)+'Fixed costs'!$D$19*'Break even analysis'!$C$24)</f>
        <v>0</v>
      </c>
      <c r="I44" s="103">
        <f>('Business Information'!$B$9*(1+'Sensitivity analysis'!$B44)*'Business Information'!$C$9*(1+'Sensitivity analysis'!I$40))-('Break even analysis'!$C$25*'Business Information'!$C$11*(1+'Sensitivity analysis'!I$40)+'Fixed costs'!$D$19*'Break even analysis'!$C$24)</f>
        <v>0</v>
      </c>
      <c r="J44" s="42"/>
      <c r="K44" s="172"/>
      <c r="L44" s="55">
        <v>0</v>
      </c>
      <c r="M44" s="103">
        <f>('Business Information'!$B$10*(1+'Sensitivity analysis'!$L44)*'Business Information'!$C$10*(1+'Sensitivity analysis'!M$40))-('Break even analysis'!$G$25*'Business Information'!$C$10*(1+'Sensitivity analysis'!M$40)+'Fixed costs'!$D$19*'Break even analysis'!$G$24)</f>
        <v>0</v>
      </c>
      <c r="N44" s="103">
        <f>('Business Information'!$B$10*(1+'Sensitivity analysis'!$L44)*'Business Information'!$C$10*(1+'Sensitivity analysis'!N$40))-('Break even analysis'!$G$25*'Business Information'!$C$10*(1+'Sensitivity analysis'!N$40)+'Fixed costs'!$D$19*'Break even analysis'!$G$24)</f>
        <v>0</v>
      </c>
      <c r="O44" s="103">
        <f>('Business Information'!$B$10*(1+'Sensitivity analysis'!$L44)*'Business Information'!$C$10*(1+'Sensitivity analysis'!O$40))-('Break even analysis'!$G$25*'Business Information'!$C$10*(1+'Sensitivity analysis'!O$40)+'Fixed costs'!$D$19*'Break even analysis'!$G$24)</f>
        <v>0</v>
      </c>
      <c r="P44" s="104">
        <f>('Business Information'!$B$10*(1+'Sensitivity analysis'!$L44)*'Business Information'!$C$10*(1+'Sensitivity analysis'!P$40))-('Break even analysis'!$G$25*'Business Information'!$C$10*(1+'Sensitivity analysis'!P$40)+'Fixed costs'!$D$19*'Break even analysis'!$G$24)</f>
        <v>0</v>
      </c>
      <c r="Q44" s="103">
        <f>('Business Information'!$B$10*(1+'Sensitivity analysis'!$L44)*'Business Information'!$C$10*(1+'Sensitivity analysis'!Q$40))-('Break even analysis'!$G$25*'Business Information'!$C$10*(1+'Sensitivity analysis'!Q$40)+'Fixed costs'!$D$19*'Break even analysis'!$G$24)</f>
        <v>0</v>
      </c>
      <c r="R44" s="103">
        <f>('Business Information'!$B$10*(1+'Sensitivity analysis'!$L44)*'Business Information'!$C$10*(1+'Sensitivity analysis'!R$40))-('Break even analysis'!$G$25*'Business Information'!$C$10*(1+'Sensitivity analysis'!R$40)+'Fixed costs'!$D$19*'Break even analysis'!$G$24)</f>
        <v>0</v>
      </c>
      <c r="S44" s="59">
        <f>('Business Information'!$B$10*(1+'Sensitivity analysis'!$L44)*'Business Information'!$C$10*(1+'Sensitivity analysis'!S$40))-('Break even analysis'!$G$25*'Business Information'!$C$10*(1+'Sensitivity analysis'!S$40)+'Fixed costs'!$D$19*'Break even analysis'!$G$24)</f>
        <v>0</v>
      </c>
    </row>
    <row r="45" spans="1:19" x14ac:dyDescent="0.35">
      <c r="A45" s="172"/>
      <c r="B45" s="55">
        <v>0.1</v>
      </c>
      <c r="C45" s="103">
        <f>('Business Information'!$B$9*(1+'Sensitivity analysis'!$B45)*'Business Information'!$C$9*(1+'Sensitivity analysis'!C$40))-('Break even analysis'!$C$25*'Business Information'!$C$11*(1+'Sensitivity analysis'!C$40)+'Fixed costs'!$D$19*'Break even analysis'!$C$24)</f>
        <v>0</v>
      </c>
      <c r="D45" s="103">
        <f>('Business Information'!$B$9*(1+'Sensitivity analysis'!$B45)*'Business Information'!$C$9*(1+'Sensitivity analysis'!D$40))-('Break even analysis'!$C$25*'Business Information'!$C$11*(1+'Sensitivity analysis'!D$40)+'Fixed costs'!$D$19*'Break even analysis'!$C$24)</f>
        <v>0</v>
      </c>
      <c r="E45" s="103">
        <f>('Business Information'!$B$9*(1+'Sensitivity analysis'!$B45)*'Business Information'!$C$9*(1+'Sensitivity analysis'!E$40))-('Break even analysis'!$C$25*'Business Information'!$C$11*(1+'Sensitivity analysis'!E$40)+'Fixed costs'!$D$19*'Break even analysis'!$C$24)</f>
        <v>0</v>
      </c>
      <c r="F45" s="103">
        <f>('Business Information'!$B$9*(1+'Sensitivity analysis'!$B45)*'Business Information'!$C$9*(1+'Sensitivity analysis'!F$40))-('Break even analysis'!$C$25*'Business Information'!$C$11*(1+'Sensitivity analysis'!F$40)+'Fixed costs'!$D$19*'Break even analysis'!$C$24)</f>
        <v>0</v>
      </c>
      <c r="G45" s="103">
        <f>('Business Information'!$B$9*(1+'Sensitivity analysis'!$B45)*'Business Information'!$C$9*(1+'Sensitivity analysis'!G$40))-('Break even analysis'!$C$25*'Business Information'!$C$11*(1+'Sensitivity analysis'!G$40)+'Fixed costs'!$D$19*'Break even analysis'!$C$24)</f>
        <v>0</v>
      </c>
      <c r="H45" s="103">
        <f>('Business Information'!$B$9*(1+'Sensitivity analysis'!$B45)*'Business Information'!$C$9*(1+'Sensitivity analysis'!H$40))-('Break even analysis'!$C$25*'Business Information'!$C$11*(1+'Sensitivity analysis'!H$40)+'Fixed costs'!$D$19*'Break even analysis'!$C$24)</f>
        <v>0</v>
      </c>
      <c r="I45" s="103">
        <f>('Business Information'!$B$9*(1+'Sensitivity analysis'!$B45)*'Business Information'!$C$9*(1+'Sensitivity analysis'!I$40))-('Break even analysis'!$C$25*'Business Information'!$C$11*(1+'Sensitivity analysis'!I$40)+'Fixed costs'!$D$19*'Break even analysis'!$C$24)</f>
        <v>0</v>
      </c>
      <c r="J45" s="42"/>
      <c r="K45" s="172"/>
      <c r="L45" s="55">
        <v>0.1</v>
      </c>
      <c r="M45" s="103">
        <f>('Business Information'!$B$10*(1+'Sensitivity analysis'!$L45)*'Business Information'!$C$10*(1+'Sensitivity analysis'!M$40))-('Break even analysis'!$G$25*'Business Information'!$C$10*(1+'Sensitivity analysis'!M$40)+'Fixed costs'!$D$19*'Break even analysis'!$G$24)</f>
        <v>0</v>
      </c>
      <c r="N45" s="103">
        <f>('Business Information'!$B$10*(1+'Sensitivity analysis'!$L45)*'Business Information'!$C$10*(1+'Sensitivity analysis'!N$40))-('Break even analysis'!$G$25*'Business Information'!$C$10*(1+'Sensitivity analysis'!N$40)+'Fixed costs'!$D$19*'Break even analysis'!$G$24)</f>
        <v>0</v>
      </c>
      <c r="O45" s="103">
        <f>('Business Information'!$B$10*(1+'Sensitivity analysis'!$L45)*'Business Information'!$C$10*(1+'Sensitivity analysis'!O$40))-('Break even analysis'!$G$25*'Business Information'!$C$10*(1+'Sensitivity analysis'!O$40)+'Fixed costs'!$D$19*'Break even analysis'!$G$24)</f>
        <v>0</v>
      </c>
      <c r="P45" s="103">
        <f>('Business Information'!$B$10*(1+'Sensitivity analysis'!$L45)*'Business Information'!$C$10*(1+'Sensitivity analysis'!P$40))-('Break even analysis'!$G$25*'Business Information'!$C$10*(1+'Sensitivity analysis'!P$40)+'Fixed costs'!$D$19*'Break even analysis'!$G$24)</f>
        <v>0</v>
      </c>
      <c r="Q45" s="103">
        <f>('Business Information'!$B$10*(1+'Sensitivity analysis'!$L45)*'Business Information'!$C$10*(1+'Sensitivity analysis'!Q$40))-('Break even analysis'!$G$25*'Business Information'!$C$10*(1+'Sensitivity analysis'!Q$40)+'Fixed costs'!$D$19*'Break even analysis'!$G$24)</f>
        <v>0</v>
      </c>
      <c r="R45" s="103">
        <f>('Business Information'!$B$10*(1+'Sensitivity analysis'!$L45)*'Business Information'!$C$10*(1+'Sensitivity analysis'!R$40))-('Break even analysis'!$G$25*'Business Information'!$C$10*(1+'Sensitivity analysis'!R$40)+'Fixed costs'!$D$19*'Break even analysis'!$G$24)</f>
        <v>0</v>
      </c>
      <c r="S45" s="59">
        <f>('Business Information'!$B$10*(1+'Sensitivity analysis'!$L45)*'Business Information'!$C$10*(1+'Sensitivity analysis'!S$40))-('Break even analysis'!$G$25*'Business Information'!$C$10*(1+'Sensitivity analysis'!S$40)+'Fixed costs'!$D$19*'Break even analysis'!$G$24)</f>
        <v>0</v>
      </c>
    </row>
    <row r="46" spans="1:19" x14ac:dyDescent="0.35">
      <c r="A46" s="172"/>
      <c r="B46" s="55">
        <v>0.2</v>
      </c>
      <c r="C46" s="103">
        <f>('Business Information'!$B$9*(1+'Sensitivity analysis'!$B46)*'Business Information'!$C$9*(1+'Sensitivity analysis'!C$40))-('Break even analysis'!$C$25*'Business Information'!$C$11*(1+'Sensitivity analysis'!C$40)+'Fixed costs'!$D$19*'Break even analysis'!$C$24)</f>
        <v>0</v>
      </c>
      <c r="D46" s="103">
        <f>('Business Information'!$B$9*(1+'Sensitivity analysis'!$B46)*'Business Information'!$C$9*(1+'Sensitivity analysis'!D$40))-('Break even analysis'!$C$25*'Business Information'!$C$11*(1+'Sensitivity analysis'!D$40)+'Fixed costs'!$D$19*'Break even analysis'!$C$24)</f>
        <v>0</v>
      </c>
      <c r="E46" s="103">
        <f>('Business Information'!$B$9*(1+'Sensitivity analysis'!$B46)*'Business Information'!$C$9*(1+'Sensitivity analysis'!E$40))-('Break even analysis'!$C$25*'Business Information'!$C$11*(1+'Sensitivity analysis'!E$40)+'Fixed costs'!$D$19*'Break even analysis'!$C$24)</f>
        <v>0</v>
      </c>
      <c r="F46" s="103">
        <f>('Business Information'!$B$9*(1+'Sensitivity analysis'!$B46)*'Business Information'!$C$9*(1+'Sensitivity analysis'!F$40))-('Break even analysis'!$C$25*'Business Information'!$C$11*(1+'Sensitivity analysis'!F$40)+'Fixed costs'!$D$19*'Break even analysis'!$C$24)</f>
        <v>0</v>
      </c>
      <c r="G46" s="103">
        <f>('Business Information'!$B$9*(1+'Sensitivity analysis'!$B46)*'Business Information'!$C$9*(1+'Sensitivity analysis'!G$40))-('Break even analysis'!$C$25*'Business Information'!$C$11*(1+'Sensitivity analysis'!G$40)+'Fixed costs'!$D$19*'Break even analysis'!$C$24)</f>
        <v>0</v>
      </c>
      <c r="H46" s="103">
        <f>('Business Information'!$B$9*(1+'Sensitivity analysis'!$B46)*'Business Information'!$C$9*(1+'Sensitivity analysis'!H$40))-('Break even analysis'!$C$25*'Business Information'!$C$11*(1+'Sensitivity analysis'!H$40)+'Fixed costs'!$D$19*'Break even analysis'!$C$24)</f>
        <v>0</v>
      </c>
      <c r="I46" s="103">
        <f>('Business Information'!$B$9*(1+'Sensitivity analysis'!$B46)*'Business Information'!$C$9*(1+'Sensitivity analysis'!I$40))-('Break even analysis'!$C$25*'Business Information'!$C$11*(1+'Sensitivity analysis'!I$40)+'Fixed costs'!$D$19*'Break even analysis'!$C$24)</f>
        <v>0</v>
      </c>
      <c r="J46" s="42"/>
      <c r="K46" s="172"/>
      <c r="L46" s="55">
        <v>0.2</v>
      </c>
      <c r="M46" s="103">
        <f>('Business Information'!$B$10*(1+'Sensitivity analysis'!$L46)*'Business Information'!$C$10*(1+'Sensitivity analysis'!M$40))-('Break even analysis'!$G$25*'Business Information'!$C$10*(1+'Sensitivity analysis'!M$40)+'Fixed costs'!$D$19*'Break even analysis'!$G$24)</f>
        <v>0</v>
      </c>
      <c r="N46" s="103">
        <f>('Business Information'!$B$10*(1+'Sensitivity analysis'!$L46)*'Business Information'!$C$10*(1+'Sensitivity analysis'!N$40))-('Break even analysis'!$G$25*'Business Information'!$C$10*(1+'Sensitivity analysis'!N$40)+'Fixed costs'!$D$19*'Break even analysis'!$G$24)</f>
        <v>0</v>
      </c>
      <c r="O46" s="103">
        <f>('Business Information'!$B$10*(1+'Sensitivity analysis'!$L46)*'Business Information'!$C$10*(1+'Sensitivity analysis'!O$40))-('Break even analysis'!$G$25*'Business Information'!$C$10*(1+'Sensitivity analysis'!O$40)+'Fixed costs'!$D$19*'Break even analysis'!$G$24)</f>
        <v>0</v>
      </c>
      <c r="P46" s="103">
        <f>('Business Information'!$B$10*(1+'Sensitivity analysis'!$L46)*'Business Information'!$C$10*(1+'Sensitivity analysis'!P$40))-('Break even analysis'!$G$25*'Business Information'!$C$10*(1+'Sensitivity analysis'!P$40)+'Fixed costs'!$D$19*'Break even analysis'!$G$24)</f>
        <v>0</v>
      </c>
      <c r="Q46" s="103">
        <f>('Business Information'!$B$10*(1+'Sensitivity analysis'!$L46)*'Business Information'!$C$10*(1+'Sensitivity analysis'!Q$40))-('Break even analysis'!$G$25*'Business Information'!$C$10*(1+'Sensitivity analysis'!Q$40)+'Fixed costs'!$D$19*'Break even analysis'!$G$24)</f>
        <v>0</v>
      </c>
      <c r="R46" s="103">
        <f>('Business Information'!$B$10*(1+'Sensitivity analysis'!$L46)*'Business Information'!$C$10*(1+'Sensitivity analysis'!R$40))-('Break even analysis'!$G$25*'Business Information'!$C$10*(1+'Sensitivity analysis'!R$40)+'Fixed costs'!$D$19*'Break even analysis'!$G$24)</f>
        <v>0</v>
      </c>
      <c r="S46" s="59">
        <f>('Business Information'!$B$10*(1+'Sensitivity analysis'!$L46)*'Business Information'!$C$10*(1+'Sensitivity analysis'!S$40))-('Break even analysis'!$G$25*'Business Information'!$C$10*(1+'Sensitivity analysis'!S$40)+'Fixed costs'!$D$19*'Break even analysis'!$G$24)</f>
        <v>0</v>
      </c>
    </row>
    <row r="47" spans="1:19" ht="15" thickBot="1" x14ac:dyDescent="0.4">
      <c r="A47" s="173"/>
      <c r="B47" s="57">
        <v>0.3</v>
      </c>
      <c r="C47" s="103">
        <f>('Business Information'!$B$9*(1+'Sensitivity analysis'!$B47)*'Business Information'!$C$9*(1+'Sensitivity analysis'!C$40))-('Break even analysis'!$C$25*'Business Information'!$C$11*(1+'Sensitivity analysis'!C$40)+'Fixed costs'!$D$19*'Break even analysis'!$C$24)</f>
        <v>0</v>
      </c>
      <c r="D47" s="103">
        <f>('Business Information'!$B$9*(1+'Sensitivity analysis'!$B47)*'Business Information'!$C$9*(1+'Sensitivity analysis'!D$40))-('Break even analysis'!$C$25*'Business Information'!$C$11*(1+'Sensitivity analysis'!D$40)+'Fixed costs'!$D$19*'Break even analysis'!$C$24)</f>
        <v>0</v>
      </c>
      <c r="E47" s="103">
        <f>('Business Information'!$B$9*(1+'Sensitivity analysis'!$B47)*'Business Information'!$C$9*(1+'Sensitivity analysis'!E$40))-('Break even analysis'!$C$25*'Business Information'!$C$11*(1+'Sensitivity analysis'!E$40)+'Fixed costs'!$D$19*'Break even analysis'!$C$24)</f>
        <v>0</v>
      </c>
      <c r="F47" s="103">
        <f>('Business Information'!$B$9*(1+'Sensitivity analysis'!$B47)*'Business Information'!$C$9*(1+'Sensitivity analysis'!F$40))-('Break even analysis'!$C$25*'Business Information'!$C$11*(1+'Sensitivity analysis'!F$40)+'Fixed costs'!$D$19*'Break even analysis'!$C$24)</f>
        <v>0</v>
      </c>
      <c r="G47" s="103">
        <f>('Business Information'!$B$9*(1+'Sensitivity analysis'!$B47)*'Business Information'!$C$9*(1+'Sensitivity analysis'!G$40))-('Break even analysis'!$C$25*'Business Information'!$C$11*(1+'Sensitivity analysis'!G$40)+'Fixed costs'!$D$19*'Break even analysis'!$C$24)</f>
        <v>0</v>
      </c>
      <c r="H47" s="103">
        <f>('Business Information'!$B$9*(1+'Sensitivity analysis'!$B47)*'Business Information'!$C$9*(1+'Sensitivity analysis'!H$40))-('Break even analysis'!$C$25*'Business Information'!$C$11*(1+'Sensitivity analysis'!H$40)+'Fixed costs'!$D$19*'Break even analysis'!$C$24)</f>
        <v>0</v>
      </c>
      <c r="I47" s="103">
        <f>('Business Information'!$B$9*(1+'Sensitivity analysis'!$B47)*'Business Information'!$C$9*(1+'Sensitivity analysis'!I$40))-('Break even analysis'!$C$25*'Business Information'!$C$11*(1+'Sensitivity analysis'!I$40)+'Fixed costs'!$D$19*'Break even analysis'!$C$24)</f>
        <v>0</v>
      </c>
      <c r="J47" s="61"/>
      <c r="K47" s="173"/>
      <c r="L47" s="57">
        <v>0.3</v>
      </c>
      <c r="M47" s="103">
        <f>('Business Information'!$B$10*(1+'Sensitivity analysis'!$L47)*'Business Information'!$C$10*(1+'Sensitivity analysis'!M$40))-('Break even analysis'!$G$25*'Business Information'!$C$10*(1+'Sensitivity analysis'!M$40)+'Fixed costs'!$D$19*'Break even analysis'!$G$24)</f>
        <v>0</v>
      </c>
      <c r="N47" s="103">
        <f>('Business Information'!$B$10*(1+'Sensitivity analysis'!$L47)*'Business Information'!$C$10*(1+'Sensitivity analysis'!N$40))-('Break even analysis'!$G$25*'Business Information'!$C$10*(1+'Sensitivity analysis'!N$40)+'Fixed costs'!$D$19*'Break even analysis'!$G$24)</f>
        <v>0</v>
      </c>
      <c r="O47" s="103">
        <f>('Business Information'!$B$10*(1+'Sensitivity analysis'!$L47)*'Business Information'!$C$10*(1+'Sensitivity analysis'!O$40))-('Break even analysis'!$G$25*'Business Information'!$C$10*(1+'Sensitivity analysis'!O$40)+'Fixed costs'!$D$19*'Break even analysis'!$G$24)</f>
        <v>0</v>
      </c>
      <c r="P47" s="103">
        <f>('Business Information'!$B$10*(1+'Sensitivity analysis'!$L47)*'Business Information'!$C$10*(1+'Sensitivity analysis'!P$40))-('Break even analysis'!$G$25*'Business Information'!$C$10*(1+'Sensitivity analysis'!P$40)+'Fixed costs'!$D$19*'Break even analysis'!$G$24)</f>
        <v>0</v>
      </c>
      <c r="Q47" s="103">
        <f>('Business Information'!$B$10*(1+'Sensitivity analysis'!$L47)*'Business Information'!$C$10*(1+'Sensitivity analysis'!Q$40))-('Break even analysis'!$G$25*'Business Information'!$C$10*(1+'Sensitivity analysis'!Q$40)+'Fixed costs'!$D$19*'Break even analysis'!$G$24)</f>
        <v>0</v>
      </c>
      <c r="R47" s="103">
        <f>('Business Information'!$B$10*(1+'Sensitivity analysis'!$L47)*'Business Information'!$C$10*(1+'Sensitivity analysis'!R$40))-('Break even analysis'!$G$25*'Business Information'!$C$10*(1+'Sensitivity analysis'!R$40)+'Fixed costs'!$D$19*'Break even analysis'!$G$24)</f>
        <v>0</v>
      </c>
      <c r="S47" s="59">
        <f>('Business Information'!$B$10*(1+'Sensitivity analysis'!$L47)*'Business Information'!$C$10*(1+'Sensitivity analysis'!S$40))-('Break even analysis'!$G$25*'Business Information'!$C$10*(1+'Sensitivity analysis'!S$40)+'Fixed costs'!$D$19*'Break even analysis'!$G$24)</f>
        <v>0</v>
      </c>
    </row>
    <row r="48" spans="1:19" x14ac:dyDescent="0.35">
      <c r="A48" s="46"/>
      <c r="B48" s="42"/>
      <c r="C48" s="42"/>
      <c r="D48" s="42"/>
      <c r="E48" s="42"/>
      <c r="F48" s="42"/>
      <c r="G48" s="42"/>
      <c r="H48" s="42"/>
      <c r="I48" s="42"/>
      <c r="J48" s="42"/>
      <c r="K48" s="42"/>
      <c r="L48" s="42"/>
      <c r="M48" s="42"/>
      <c r="N48" s="42"/>
      <c r="O48" s="42"/>
      <c r="P48" s="42"/>
      <c r="Q48" s="42"/>
      <c r="R48" s="42"/>
      <c r="S48" s="47"/>
    </row>
    <row r="49" spans="1:19" ht="15" thickBot="1" x14ac:dyDescent="0.4">
      <c r="A49" s="46"/>
      <c r="B49" s="42"/>
      <c r="C49" s="42"/>
      <c r="D49" s="42"/>
      <c r="E49" s="42"/>
      <c r="F49" s="42"/>
      <c r="G49" s="42"/>
      <c r="H49" s="42"/>
      <c r="I49" s="42"/>
      <c r="J49" s="42"/>
      <c r="K49" s="42"/>
      <c r="L49" s="42"/>
      <c r="M49" s="42"/>
      <c r="N49" s="42"/>
      <c r="O49" s="42"/>
      <c r="P49" s="42"/>
      <c r="Q49" s="42"/>
      <c r="R49" s="42"/>
      <c r="S49" s="47"/>
    </row>
    <row r="50" spans="1:19" x14ac:dyDescent="0.35">
      <c r="A50" s="155" t="str">
        <f>"Projected net income, " &amp; 'Business Information'!A11</f>
        <v xml:space="preserve">Projected net income, </v>
      </c>
      <c r="B50" s="156"/>
      <c r="C50" s="156"/>
      <c r="D50" s="156"/>
      <c r="E50" s="156"/>
      <c r="F50" s="156"/>
      <c r="G50" s="156"/>
      <c r="H50" s="156"/>
      <c r="I50" s="157"/>
      <c r="J50" s="42"/>
      <c r="K50" s="155" t="str">
        <f>"Projected net income, " &amp; 'Business Information'!A12</f>
        <v xml:space="preserve">Projected net income, </v>
      </c>
      <c r="L50" s="156"/>
      <c r="M50" s="156"/>
      <c r="N50" s="156"/>
      <c r="O50" s="156"/>
      <c r="P50" s="156"/>
      <c r="Q50" s="156"/>
      <c r="R50" s="156"/>
      <c r="S50" s="157"/>
    </row>
    <row r="51" spans="1:19" ht="21" x14ac:dyDescent="0.5">
      <c r="A51" s="169" t="s">
        <v>49</v>
      </c>
      <c r="B51" s="170"/>
      <c r="C51" s="170"/>
      <c r="D51" s="170"/>
      <c r="E51" s="170"/>
      <c r="F51" s="170"/>
      <c r="G51" s="170"/>
      <c r="H51" s="170"/>
      <c r="I51" s="171"/>
      <c r="J51" s="42"/>
      <c r="K51" s="169" t="s">
        <v>49</v>
      </c>
      <c r="L51" s="170"/>
      <c r="M51" s="170"/>
      <c r="N51" s="170"/>
      <c r="O51" s="170"/>
      <c r="P51" s="170"/>
      <c r="Q51" s="170"/>
      <c r="R51" s="170"/>
      <c r="S51" s="171"/>
    </row>
    <row r="52" spans="1:19" x14ac:dyDescent="0.35">
      <c r="A52" s="172" t="s">
        <v>50</v>
      </c>
      <c r="B52" s="54"/>
      <c r="C52" s="53">
        <v>-0.3</v>
      </c>
      <c r="D52" s="53">
        <v>-0.2</v>
      </c>
      <c r="E52" s="53">
        <v>-0.1</v>
      </c>
      <c r="F52" s="53">
        <v>0</v>
      </c>
      <c r="G52" s="53">
        <v>0.1</v>
      </c>
      <c r="H52" s="53">
        <v>0.2</v>
      </c>
      <c r="I52" s="56">
        <v>0.3</v>
      </c>
      <c r="J52" s="42"/>
      <c r="K52" s="172" t="s">
        <v>50</v>
      </c>
      <c r="L52" s="54"/>
      <c r="M52" s="53">
        <v>-0.3</v>
      </c>
      <c r="N52" s="53">
        <v>-0.2</v>
      </c>
      <c r="O52" s="53">
        <v>-0.1</v>
      </c>
      <c r="P52" s="53">
        <v>0</v>
      </c>
      <c r="Q52" s="53">
        <v>0.1</v>
      </c>
      <c r="R52" s="53">
        <v>0.2</v>
      </c>
      <c r="S52" s="56">
        <v>0.3</v>
      </c>
    </row>
    <row r="53" spans="1:19" x14ac:dyDescent="0.35">
      <c r="A53" s="172"/>
      <c r="B53" s="55">
        <v>-0.3</v>
      </c>
      <c r="C53" s="103">
        <f>('Business Information'!$B$11*(1+'Sensitivity analysis'!$B53)*'Business Information'!$C$11*(1+'Sensitivity analysis'!C$52))-('Break even analysis'!$C$32*'Business Information'!$C$11*(1+'Sensitivity analysis'!C$52)+'Fixed costs'!$D$19*'Break even analysis'!$C$31)</f>
        <v>0</v>
      </c>
      <c r="D53" s="103">
        <f>('Business Information'!$B$11*(1+'Sensitivity analysis'!$B53)*'Business Information'!$C$11*(1+'Sensitivity analysis'!D$52))-('Break even analysis'!$C$32*'Business Information'!$C$11*(1+'Sensitivity analysis'!D$52)+'Fixed costs'!$D$19*'Break even analysis'!$C$31)</f>
        <v>0</v>
      </c>
      <c r="E53" s="103">
        <f>('Business Information'!$B$11*(1+'Sensitivity analysis'!$B53)*'Business Information'!$C$11*(1+'Sensitivity analysis'!E$52))-('Break even analysis'!$C$32*'Business Information'!$C$11*(1+'Sensitivity analysis'!E$52)+'Fixed costs'!$D$19*'Break even analysis'!$C$31)</f>
        <v>0</v>
      </c>
      <c r="F53" s="103">
        <f>('Business Information'!$B$11*(1+'Sensitivity analysis'!$B53)*'Business Information'!$C$11*(1+'Sensitivity analysis'!F$52))-('Break even analysis'!$C$32*'Business Information'!$C$11*(1+'Sensitivity analysis'!F$52)+'Fixed costs'!$D$19*'Break even analysis'!$C$31)</f>
        <v>0</v>
      </c>
      <c r="G53" s="103">
        <f>('Business Information'!$B$11*(1+'Sensitivity analysis'!$B53)*'Business Information'!$C$11*(1+'Sensitivity analysis'!G$52))-('Break even analysis'!$C$32*'Business Information'!$C$11*(1+'Sensitivity analysis'!G$52)+'Fixed costs'!$D$19*'Break even analysis'!$C$31)</f>
        <v>0</v>
      </c>
      <c r="H53" s="103">
        <f>('Business Information'!$B$11*(1+'Sensitivity analysis'!$B53)*'Business Information'!$C$11*(1+'Sensitivity analysis'!H$52))-('Break even analysis'!$C$32*'Business Information'!$C$11*(1+'Sensitivity analysis'!H$52)+'Fixed costs'!$D$19*'Break even analysis'!$C$31)</f>
        <v>0</v>
      </c>
      <c r="I53" s="103">
        <f>('Business Information'!$B$11*(1+'Sensitivity analysis'!$B53)*'Business Information'!$C$11*(1+'Sensitivity analysis'!I$52))-('Break even analysis'!$C$32*'Business Information'!$C$11*(1+'Sensitivity analysis'!I$52)+'Fixed costs'!$D$19*'Break even analysis'!$C$31)</f>
        <v>0</v>
      </c>
      <c r="J53" s="42"/>
      <c r="K53" s="172"/>
      <c r="L53" s="55">
        <v>-0.3</v>
      </c>
      <c r="M53" s="103">
        <f>('Business Information'!$B$12*(1+'Sensitivity analysis'!$L53)*'Business Information'!$C$12*(1+'Sensitivity analysis'!M$52))-('Break even analysis'!$G$32*'Business Information'!$C$12*(1+'Sensitivity analysis'!M$52)+'Fixed costs'!$D$19*'Break even analysis'!$G$31)</f>
        <v>0</v>
      </c>
      <c r="N53" s="103">
        <f>('Business Information'!$B$12*(1+'Sensitivity analysis'!$L53)*'Business Information'!$C$12*(1+'Sensitivity analysis'!N$52))-('Break even analysis'!$G$32*'Business Information'!$C$12*(1+'Sensitivity analysis'!N$52)+'Fixed costs'!$D$19*'Break even analysis'!$G$31)</f>
        <v>0</v>
      </c>
      <c r="O53" s="103">
        <f>('Business Information'!$B$12*(1+'Sensitivity analysis'!$L53)*'Business Information'!$C$12*(1+'Sensitivity analysis'!O$52))-('Break even analysis'!$G$32*'Business Information'!$C$12*(1+'Sensitivity analysis'!O$52)+'Fixed costs'!$D$19*'Break even analysis'!$G$31)</f>
        <v>0</v>
      </c>
      <c r="P53" s="103">
        <f>('Business Information'!$B$12*(1+'Sensitivity analysis'!$L53)*'Business Information'!$C$12*(1+'Sensitivity analysis'!P$52))-('Break even analysis'!$G$32*'Business Information'!$C$12*(1+'Sensitivity analysis'!P$52)+'Fixed costs'!$D$19*'Break even analysis'!$G$31)</f>
        <v>0</v>
      </c>
      <c r="Q53" s="103">
        <f>('Business Information'!$B$12*(1+'Sensitivity analysis'!$L53)*'Business Information'!$C$12*(1+'Sensitivity analysis'!Q$52))-('Break even analysis'!$G$32*'Business Information'!$C$12*(1+'Sensitivity analysis'!Q$52)+'Fixed costs'!$D$19*'Break even analysis'!$G$31)</f>
        <v>0</v>
      </c>
      <c r="R53" s="103">
        <f>('Business Information'!$B$12*(1+'Sensitivity analysis'!$L53)*'Business Information'!$C$12*(1+'Sensitivity analysis'!R$52))-('Break even analysis'!$G$32*'Business Information'!$C$12*(1+'Sensitivity analysis'!R$52)+'Fixed costs'!$D$19*'Break even analysis'!$G$31)</f>
        <v>0</v>
      </c>
      <c r="S53" s="59">
        <f>('Business Information'!$B$12*(1+'Sensitivity analysis'!$L53)*'Business Information'!$C$12*(1+'Sensitivity analysis'!S$52))-('Break even analysis'!$G$32*'Business Information'!$C$12*(1+'Sensitivity analysis'!S$52)+'Fixed costs'!$D$19*'Break even analysis'!$G$31)</f>
        <v>0</v>
      </c>
    </row>
    <row r="54" spans="1:19" x14ac:dyDescent="0.35">
      <c r="A54" s="172"/>
      <c r="B54" s="55">
        <v>-0.2</v>
      </c>
      <c r="C54" s="103">
        <f>('Business Information'!$B$11*(1+'Sensitivity analysis'!$B54)*'Business Information'!$C$11*(1+'Sensitivity analysis'!C$52))-('Break even analysis'!$C$32*'Business Information'!$C$11*(1+'Sensitivity analysis'!C$52)+'Fixed costs'!$D$19*'Break even analysis'!$C$31)</f>
        <v>0</v>
      </c>
      <c r="D54" s="103">
        <f>('Business Information'!$B$11*(1+'Sensitivity analysis'!$B54)*'Business Information'!$C$11*(1+'Sensitivity analysis'!D$52))-('Break even analysis'!$C$32*'Business Information'!$C$11*(1+'Sensitivity analysis'!D$52)+'Fixed costs'!$D$19*'Break even analysis'!$C$31)</f>
        <v>0</v>
      </c>
      <c r="E54" s="103">
        <f>('Business Information'!$B$11*(1+'Sensitivity analysis'!$B54)*'Business Information'!$C$11*(1+'Sensitivity analysis'!E$52))-('Break even analysis'!$C$32*'Business Information'!$C$11*(1+'Sensitivity analysis'!E$52)+'Fixed costs'!$D$19*'Break even analysis'!$C$31)</f>
        <v>0</v>
      </c>
      <c r="F54" s="103">
        <f>('Business Information'!$B$11*(1+'Sensitivity analysis'!$B54)*'Business Information'!$C$11*(1+'Sensitivity analysis'!F$52))-('Break even analysis'!$C$32*'Business Information'!$C$11*(1+'Sensitivity analysis'!F$52)+'Fixed costs'!$D$19*'Break even analysis'!$C$31)</f>
        <v>0</v>
      </c>
      <c r="G54" s="103">
        <f>('Business Information'!$B$11*(1+'Sensitivity analysis'!$B54)*'Business Information'!$C$11*(1+'Sensitivity analysis'!G$52))-('Break even analysis'!$C$32*'Business Information'!$C$11*(1+'Sensitivity analysis'!G$52)+'Fixed costs'!$D$19*'Break even analysis'!$C$31)</f>
        <v>0</v>
      </c>
      <c r="H54" s="103">
        <f>('Business Information'!$B$11*(1+'Sensitivity analysis'!$B54)*'Business Information'!$C$11*(1+'Sensitivity analysis'!H$52))-('Break even analysis'!$C$32*'Business Information'!$C$11*(1+'Sensitivity analysis'!H$52)+'Fixed costs'!$D$19*'Break even analysis'!$C$31)</f>
        <v>0</v>
      </c>
      <c r="I54" s="103">
        <f>('Business Information'!$B$11*(1+'Sensitivity analysis'!$B54)*'Business Information'!$C$11*(1+'Sensitivity analysis'!I$52))-('Break even analysis'!$C$32*'Business Information'!$C$11*(1+'Sensitivity analysis'!I$52)+'Fixed costs'!$D$19*'Break even analysis'!$C$31)</f>
        <v>0</v>
      </c>
      <c r="J54" s="42"/>
      <c r="K54" s="172"/>
      <c r="L54" s="55">
        <v>-0.2</v>
      </c>
      <c r="M54" s="103">
        <f>('Business Information'!$B$12*(1+'Sensitivity analysis'!$L54)*'Business Information'!$C$12*(1+'Sensitivity analysis'!M$52))-('Break even analysis'!$G$32*'Business Information'!$C$12*(1+'Sensitivity analysis'!M$52)+'Fixed costs'!$D$19*'Break even analysis'!$G$31)</f>
        <v>0</v>
      </c>
      <c r="N54" s="103">
        <f>('Business Information'!$B$12*(1+'Sensitivity analysis'!$L54)*'Business Information'!$C$12*(1+'Sensitivity analysis'!N$52))-('Break even analysis'!$G$32*'Business Information'!$C$12*(1+'Sensitivity analysis'!N$52)+'Fixed costs'!$D$19*'Break even analysis'!$G$31)</f>
        <v>0</v>
      </c>
      <c r="O54" s="103">
        <f>('Business Information'!$B$12*(1+'Sensitivity analysis'!$L54)*'Business Information'!$C$12*(1+'Sensitivity analysis'!O$52))-('Break even analysis'!$G$32*'Business Information'!$C$12*(1+'Sensitivity analysis'!O$52)+'Fixed costs'!$D$19*'Break even analysis'!$G$31)</f>
        <v>0</v>
      </c>
      <c r="P54" s="103">
        <f>('Business Information'!$B$12*(1+'Sensitivity analysis'!$L54)*'Business Information'!$C$12*(1+'Sensitivity analysis'!P$52))-('Break even analysis'!$G$32*'Business Information'!$C$12*(1+'Sensitivity analysis'!P$52)+'Fixed costs'!$D$19*'Break even analysis'!$G$31)</f>
        <v>0</v>
      </c>
      <c r="Q54" s="103">
        <f>('Business Information'!$B$12*(1+'Sensitivity analysis'!$L54)*'Business Information'!$C$12*(1+'Sensitivity analysis'!Q$52))-('Break even analysis'!$G$32*'Business Information'!$C$12*(1+'Sensitivity analysis'!Q$52)+'Fixed costs'!$D$19*'Break even analysis'!$G$31)</f>
        <v>0</v>
      </c>
      <c r="R54" s="103">
        <f>('Business Information'!$B$12*(1+'Sensitivity analysis'!$L54)*'Business Information'!$C$12*(1+'Sensitivity analysis'!R$52))-('Break even analysis'!$G$32*'Business Information'!$C$12*(1+'Sensitivity analysis'!R$52)+'Fixed costs'!$D$19*'Break even analysis'!$G$31)</f>
        <v>0</v>
      </c>
      <c r="S54" s="59">
        <f>('Business Information'!$B$12*(1+'Sensitivity analysis'!$L54)*'Business Information'!$C$12*(1+'Sensitivity analysis'!S$52))-('Break even analysis'!$G$32*'Business Information'!$C$12*(1+'Sensitivity analysis'!S$52)+'Fixed costs'!$D$19*'Break even analysis'!$G$31)</f>
        <v>0</v>
      </c>
    </row>
    <row r="55" spans="1:19" x14ac:dyDescent="0.35">
      <c r="A55" s="172"/>
      <c r="B55" s="55">
        <v>-0.1</v>
      </c>
      <c r="C55" s="103">
        <f>('Business Information'!$B$11*(1+'Sensitivity analysis'!$B55)*'Business Information'!$C$11*(1+'Sensitivity analysis'!C$52))-('Break even analysis'!$C$32*'Business Information'!$C$11*(1+'Sensitivity analysis'!C$52)+'Fixed costs'!$D$19*'Break even analysis'!$C$31)</f>
        <v>0</v>
      </c>
      <c r="D55" s="103">
        <f>('Business Information'!$B$11*(1+'Sensitivity analysis'!$B55)*'Business Information'!$C$11*(1+'Sensitivity analysis'!D$52))-('Break even analysis'!$C$32*'Business Information'!$C$11*(1+'Sensitivity analysis'!D$52)+'Fixed costs'!$D$19*'Break even analysis'!$C$31)</f>
        <v>0</v>
      </c>
      <c r="E55" s="103">
        <f>('Business Information'!$B$11*(1+'Sensitivity analysis'!$B55)*'Business Information'!$C$11*(1+'Sensitivity analysis'!E$52))-('Break even analysis'!$C$32*'Business Information'!$C$11*(1+'Sensitivity analysis'!E$52)+'Fixed costs'!$D$19*'Break even analysis'!$C$31)</f>
        <v>0</v>
      </c>
      <c r="F55" s="103">
        <f>('Business Information'!$B$11*(1+'Sensitivity analysis'!$B55)*'Business Information'!$C$11*(1+'Sensitivity analysis'!F$52))-('Break even analysis'!$C$32*'Business Information'!$C$11*(1+'Sensitivity analysis'!F$52)+'Fixed costs'!$D$19*'Break even analysis'!$C$31)</f>
        <v>0</v>
      </c>
      <c r="G55" s="103">
        <f>('Business Information'!$B$11*(1+'Sensitivity analysis'!$B55)*'Business Information'!$C$11*(1+'Sensitivity analysis'!G$52))-('Break even analysis'!$C$32*'Business Information'!$C$11*(1+'Sensitivity analysis'!G$52)+'Fixed costs'!$D$19*'Break even analysis'!$C$31)</f>
        <v>0</v>
      </c>
      <c r="H55" s="103">
        <f>('Business Information'!$B$11*(1+'Sensitivity analysis'!$B55)*'Business Information'!$C$11*(1+'Sensitivity analysis'!H$52))-('Break even analysis'!$C$32*'Business Information'!$C$11*(1+'Sensitivity analysis'!H$52)+'Fixed costs'!$D$19*'Break even analysis'!$C$31)</f>
        <v>0</v>
      </c>
      <c r="I55" s="103">
        <f>('Business Information'!$B$11*(1+'Sensitivity analysis'!$B55)*'Business Information'!$C$11*(1+'Sensitivity analysis'!I$52))-('Break even analysis'!$C$32*'Business Information'!$C$11*(1+'Sensitivity analysis'!I$52)+'Fixed costs'!$D$19*'Break even analysis'!$C$31)</f>
        <v>0</v>
      </c>
      <c r="J55" s="42"/>
      <c r="K55" s="172"/>
      <c r="L55" s="55">
        <v>-0.1</v>
      </c>
      <c r="M55" s="103">
        <f>('Business Information'!$B$12*(1+'Sensitivity analysis'!$L55)*'Business Information'!$C$12*(1+'Sensitivity analysis'!M$52))-('Break even analysis'!$G$32*'Business Information'!$C$12*(1+'Sensitivity analysis'!M$52)+'Fixed costs'!$D$19*'Break even analysis'!$G$31)</f>
        <v>0</v>
      </c>
      <c r="N55" s="103">
        <f>('Business Information'!$B$12*(1+'Sensitivity analysis'!$L55)*'Business Information'!$C$12*(1+'Sensitivity analysis'!N$52))-('Break even analysis'!$G$32*'Business Information'!$C$12*(1+'Sensitivity analysis'!N$52)+'Fixed costs'!$D$19*'Break even analysis'!$G$31)</f>
        <v>0</v>
      </c>
      <c r="O55" s="103">
        <f>('Business Information'!$B$12*(1+'Sensitivity analysis'!$L55)*'Business Information'!$C$12*(1+'Sensitivity analysis'!O$52))-('Break even analysis'!$G$32*'Business Information'!$C$12*(1+'Sensitivity analysis'!O$52)+'Fixed costs'!$D$19*'Break even analysis'!$G$31)</f>
        <v>0</v>
      </c>
      <c r="P55" s="103">
        <f>('Business Information'!$B$12*(1+'Sensitivity analysis'!$L55)*'Business Information'!$C$12*(1+'Sensitivity analysis'!P$52))-('Break even analysis'!$G$32*'Business Information'!$C$12*(1+'Sensitivity analysis'!P$52)+'Fixed costs'!$D$19*'Break even analysis'!$G$31)</f>
        <v>0</v>
      </c>
      <c r="Q55" s="103">
        <f>('Business Information'!$B$12*(1+'Sensitivity analysis'!$L55)*'Business Information'!$C$12*(1+'Sensitivity analysis'!Q$52))-('Break even analysis'!$G$32*'Business Information'!$C$12*(1+'Sensitivity analysis'!Q$52)+'Fixed costs'!$D$19*'Break even analysis'!$G$31)</f>
        <v>0</v>
      </c>
      <c r="R55" s="103">
        <f>('Business Information'!$B$12*(1+'Sensitivity analysis'!$L55)*'Business Information'!$C$12*(1+'Sensitivity analysis'!R$52))-('Break even analysis'!$G$32*'Business Information'!$C$12*(1+'Sensitivity analysis'!R$52)+'Fixed costs'!$D$19*'Break even analysis'!$G$31)</f>
        <v>0</v>
      </c>
      <c r="S55" s="59">
        <f>('Business Information'!$B$12*(1+'Sensitivity analysis'!$L55)*'Business Information'!$C$12*(1+'Sensitivity analysis'!S$52))-('Break even analysis'!$G$32*'Business Information'!$C$12*(1+'Sensitivity analysis'!S$52)+'Fixed costs'!$D$19*'Break even analysis'!$G$31)</f>
        <v>0</v>
      </c>
    </row>
    <row r="56" spans="1:19" x14ac:dyDescent="0.35">
      <c r="A56" s="172"/>
      <c r="B56" s="55">
        <v>0</v>
      </c>
      <c r="C56" s="103">
        <f>('Business Information'!$B$11*(1+'Sensitivity analysis'!$B56)*'Business Information'!$C$11*(1+'Sensitivity analysis'!C$52))-('Break even analysis'!$C$32*'Business Information'!$C$11*(1+'Sensitivity analysis'!C$52)+'Fixed costs'!$D$19*'Break even analysis'!$C$31)</f>
        <v>0</v>
      </c>
      <c r="D56" s="103">
        <f>('Business Information'!$B$11*(1+'Sensitivity analysis'!$B56)*'Business Information'!$C$11*(1+'Sensitivity analysis'!D$52))-('Break even analysis'!$C$32*'Business Information'!$C$11*(1+'Sensitivity analysis'!D$52)+'Fixed costs'!$D$19*'Break even analysis'!$C$31)</f>
        <v>0</v>
      </c>
      <c r="E56" s="103">
        <f>('Business Information'!$B$11*(1+'Sensitivity analysis'!$B56)*'Business Information'!$C$11*(1+'Sensitivity analysis'!E$52))-('Break even analysis'!$C$32*'Business Information'!$C$11*(1+'Sensitivity analysis'!E$52)+'Fixed costs'!$D$19*'Break even analysis'!$C$31)</f>
        <v>0</v>
      </c>
      <c r="F56" s="104">
        <f>('Business Information'!$B$11*(1+'Sensitivity analysis'!$B56)*'Business Information'!$C$11*(1+'Sensitivity analysis'!F$52))-('Break even analysis'!$C$32*'Business Information'!$C$11*(1+'Sensitivity analysis'!F$52)+'Fixed costs'!$D$19*'Break even analysis'!$C$31)</f>
        <v>0</v>
      </c>
      <c r="G56" s="103">
        <f>('Business Information'!$B$11*(1+'Sensitivity analysis'!$B56)*'Business Information'!$C$11*(1+'Sensitivity analysis'!G$52))-('Break even analysis'!$C$32*'Business Information'!$C$11*(1+'Sensitivity analysis'!G$52)+'Fixed costs'!$D$19*'Break even analysis'!$C$31)</f>
        <v>0</v>
      </c>
      <c r="H56" s="103">
        <f>('Business Information'!$B$11*(1+'Sensitivity analysis'!$B56)*'Business Information'!$C$11*(1+'Sensitivity analysis'!H$52))-('Break even analysis'!$C$32*'Business Information'!$C$11*(1+'Sensitivity analysis'!H$52)+'Fixed costs'!$D$19*'Break even analysis'!$C$31)</f>
        <v>0</v>
      </c>
      <c r="I56" s="103">
        <f>('Business Information'!$B$11*(1+'Sensitivity analysis'!$B56)*'Business Information'!$C$11*(1+'Sensitivity analysis'!I$52))-('Break even analysis'!$C$32*'Business Information'!$C$11*(1+'Sensitivity analysis'!I$52)+'Fixed costs'!$D$19*'Break even analysis'!$C$31)</f>
        <v>0</v>
      </c>
      <c r="J56" s="42"/>
      <c r="K56" s="172"/>
      <c r="L56" s="55">
        <v>0</v>
      </c>
      <c r="M56" s="103">
        <f>('Business Information'!$B$12*(1+'Sensitivity analysis'!$L56)*'Business Information'!$C$12*(1+'Sensitivity analysis'!M$52))-('Break even analysis'!$G$32*'Business Information'!$C$12*(1+'Sensitivity analysis'!M$52)+'Fixed costs'!$D$19*'Break even analysis'!$G$31)</f>
        <v>0</v>
      </c>
      <c r="N56" s="103">
        <f>('Business Information'!$B$12*(1+'Sensitivity analysis'!$L56)*'Business Information'!$C$12*(1+'Sensitivity analysis'!N$52))-('Break even analysis'!$G$32*'Business Information'!$C$12*(1+'Sensitivity analysis'!N$52)+'Fixed costs'!$D$19*'Break even analysis'!$G$31)</f>
        <v>0</v>
      </c>
      <c r="O56" s="103">
        <f>('Business Information'!$B$12*(1+'Sensitivity analysis'!$L56)*'Business Information'!$C$12*(1+'Sensitivity analysis'!O$52))-('Break even analysis'!$G$32*'Business Information'!$C$12*(1+'Sensitivity analysis'!O$52)+'Fixed costs'!$D$19*'Break even analysis'!$G$31)</f>
        <v>0</v>
      </c>
      <c r="P56" s="104">
        <f>('Business Information'!$B$12*(1+'Sensitivity analysis'!$L56)*'Business Information'!$C$12*(1+'Sensitivity analysis'!P$52))-('Break even analysis'!$G$32*'Business Information'!$C$12*(1+'Sensitivity analysis'!P$52)+'Fixed costs'!$D$19*'Break even analysis'!$G$31)</f>
        <v>0</v>
      </c>
      <c r="Q56" s="103">
        <f>('Business Information'!$B$12*(1+'Sensitivity analysis'!$L56)*'Business Information'!$C$12*(1+'Sensitivity analysis'!Q$52))-('Break even analysis'!$G$32*'Business Information'!$C$12*(1+'Sensitivity analysis'!Q$52)+'Fixed costs'!$D$19*'Break even analysis'!$G$31)</f>
        <v>0</v>
      </c>
      <c r="R56" s="103">
        <f>('Business Information'!$B$12*(1+'Sensitivity analysis'!$L56)*'Business Information'!$C$12*(1+'Sensitivity analysis'!R$52))-('Break even analysis'!$G$32*'Business Information'!$C$12*(1+'Sensitivity analysis'!R$52)+'Fixed costs'!$D$19*'Break even analysis'!$G$31)</f>
        <v>0</v>
      </c>
      <c r="S56" s="59">
        <f>('Business Information'!$B$12*(1+'Sensitivity analysis'!$L56)*'Business Information'!$C$12*(1+'Sensitivity analysis'!S$52))-('Break even analysis'!$G$32*'Business Information'!$C$12*(1+'Sensitivity analysis'!S$52)+'Fixed costs'!$D$19*'Break even analysis'!$G$31)</f>
        <v>0</v>
      </c>
    </row>
    <row r="57" spans="1:19" x14ac:dyDescent="0.35">
      <c r="A57" s="172"/>
      <c r="B57" s="55">
        <v>0.1</v>
      </c>
      <c r="C57" s="103">
        <f>('Business Information'!$B$11*(1+'Sensitivity analysis'!$B57)*'Business Information'!$C$11*(1+'Sensitivity analysis'!C$52))-('Break even analysis'!$C$32*'Business Information'!$C$11*(1+'Sensitivity analysis'!C$52)+'Fixed costs'!$D$19*'Break even analysis'!$C$31)</f>
        <v>0</v>
      </c>
      <c r="D57" s="103">
        <f>('Business Information'!$B$11*(1+'Sensitivity analysis'!$B57)*'Business Information'!$C$11*(1+'Sensitivity analysis'!D$52))-('Break even analysis'!$C$32*'Business Information'!$C$11*(1+'Sensitivity analysis'!D$52)+'Fixed costs'!$D$19*'Break even analysis'!$C$31)</f>
        <v>0</v>
      </c>
      <c r="E57" s="103">
        <f>('Business Information'!$B$11*(1+'Sensitivity analysis'!$B57)*'Business Information'!$C$11*(1+'Sensitivity analysis'!E$52))-('Break even analysis'!$C$32*'Business Information'!$C$11*(1+'Sensitivity analysis'!E$52)+'Fixed costs'!$D$19*'Break even analysis'!$C$31)</f>
        <v>0</v>
      </c>
      <c r="F57" s="103">
        <f>('Business Information'!$B$11*(1+'Sensitivity analysis'!$B57)*'Business Information'!$C$11*(1+'Sensitivity analysis'!F$52))-('Break even analysis'!$C$32*'Business Information'!$C$11*(1+'Sensitivity analysis'!F$52)+'Fixed costs'!$D$19*'Break even analysis'!$C$31)</f>
        <v>0</v>
      </c>
      <c r="G57" s="103">
        <f>('Business Information'!$B$11*(1+'Sensitivity analysis'!$B57)*'Business Information'!$C$11*(1+'Sensitivity analysis'!G$52))-('Break even analysis'!$C$32*'Business Information'!$C$11*(1+'Sensitivity analysis'!G$52)+'Fixed costs'!$D$19*'Break even analysis'!$C$31)</f>
        <v>0</v>
      </c>
      <c r="H57" s="103">
        <f>('Business Information'!$B$11*(1+'Sensitivity analysis'!$B57)*'Business Information'!$C$11*(1+'Sensitivity analysis'!H$52))-('Break even analysis'!$C$32*'Business Information'!$C$11*(1+'Sensitivity analysis'!H$52)+'Fixed costs'!$D$19*'Break even analysis'!$C$31)</f>
        <v>0</v>
      </c>
      <c r="I57" s="103">
        <f>('Business Information'!$B$11*(1+'Sensitivity analysis'!$B57)*'Business Information'!$C$11*(1+'Sensitivity analysis'!I$52))-('Break even analysis'!$C$32*'Business Information'!$C$11*(1+'Sensitivity analysis'!I$52)+'Fixed costs'!$D$19*'Break even analysis'!$C$31)</f>
        <v>0</v>
      </c>
      <c r="J57" s="42"/>
      <c r="K57" s="172"/>
      <c r="L57" s="55">
        <v>0.1</v>
      </c>
      <c r="M57" s="103">
        <f>('Business Information'!$B$12*(1+'Sensitivity analysis'!$L57)*'Business Information'!$C$12*(1+'Sensitivity analysis'!M$52))-('Break even analysis'!$G$32*'Business Information'!$C$12*(1+'Sensitivity analysis'!M$52)+'Fixed costs'!$D$19*'Break even analysis'!$G$31)</f>
        <v>0</v>
      </c>
      <c r="N57" s="103">
        <f>('Business Information'!$B$12*(1+'Sensitivity analysis'!$L57)*'Business Information'!$C$12*(1+'Sensitivity analysis'!N$52))-('Break even analysis'!$G$32*'Business Information'!$C$12*(1+'Sensitivity analysis'!N$52)+'Fixed costs'!$D$19*'Break even analysis'!$G$31)</f>
        <v>0</v>
      </c>
      <c r="O57" s="103">
        <f>('Business Information'!$B$12*(1+'Sensitivity analysis'!$L57)*'Business Information'!$C$12*(1+'Sensitivity analysis'!O$52))-('Break even analysis'!$G$32*'Business Information'!$C$12*(1+'Sensitivity analysis'!O$52)+'Fixed costs'!$D$19*'Break even analysis'!$G$31)</f>
        <v>0</v>
      </c>
      <c r="P57" s="103">
        <f>('Business Information'!$B$12*(1+'Sensitivity analysis'!$L57)*'Business Information'!$C$12*(1+'Sensitivity analysis'!P$52))-('Break even analysis'!$G$32*'Business Information'!$C$12*(1+'Sensitivity analysis'!P$52)+'Fixed costs'!$D$19*'Break even analysis'!$G$31)</f>
        <v>0</v>
      </c>
      <c r="Q57" s="103">
        <f>('Business Information'!$B$12*(1+'Sensitivity analysis'!$L57)*'Business Information'!$C$12*(1+'Sensitivity analysis'!Q$52))-('Break even analysis'!$G$32*'Business Information'!$C$12*(1+'Sensitivity analysis'!Q$52)+'Fixed costs'!$D$19*'Break even analysis'!$G$31)</f>
        <v>0</v>
      </c>
      <c r="R57" s="103">
        <f>('Business Information'!$B$12*(1+'Sensitivity analysis'!$L57)*'Business Information'!$C$12*(1+'Sensitivity analysis'!R$52))-('Break even analysis'!$G$32*'Business Information'!$C$12*(1+'Sensitivity analysis'!R$52)+'Fixed costs'!$D$19*'Break even analysis'!$G$31)</f>
        <v>0</v>
      </c>
      <c r="S57" s="59">
        <f>('Business Information'!$B$12*(1+'Sensitivity analysis'!$L57)*'Business Information'!$C$12*(1+'Sensitivity analysis'!S$52))-('Break even analysis'!$G$32*'Business Information'!$C$12*(1+'Sensitivity analysis'!S$52)+'Fixed costs'!$D$19*'Break even analysis'!$G$31)</f>
        <v>0</v>
      </c>
    </row>
    <row r="58" spans="1:19" x14ac:dyDescent="0.35">
      <c r="A58" s="172"/>
      <c r="B58" s="55">
        <v>0.2</v>
      </c>
      <c r="C58" s="103">
        <f>('Business Information'!$B$11*(1+'Sensitivity analysis'!$B58)*'Business Information'!$C$11*(1+'Sensitivity analysis'!C$52))-('Break even analysis'!$C$32*'Business Information'!$C$11*(1+'Sensitivity analysis'!C$52)+'Fixed costs'!$D$19*'Break even analysis'!$C$31)</f>
        <v>0</v>
      </c>
      <c r="D58" s="103">
        <f>('Business Information'!$B$11*(1+'Sensitivity analysis'!$B58)*'Business Information'!$C$11*(1+'Sensitivity analysis'!D$52))-('Break even analysis'!$C$32*'Business Information'!$C$11*(1+'Sensitivity analysis'!D$52)+'Fixed costs'!$D$19*'Break even analysis'!$C$31)</f>
        <v>0</v>
      </c>
      <c r="E58" s="103">
        <f>('Business Information'!$B$11*(1+'Sensitivity analysis'!$B58)*'Business Information'!$C$11*(1+'Sensitivity analysis'!E$52))-('Break even analysis'!$C$32*'Business Information'!$C$11*(1+'Sensitivity analysis'!E$52)+'Fixed costs'!$D$19*'Break even analysis'!$C$31)</f>
        <v>0</v>
      </c>
      <c r="F58" s="103">
        <f>('Business Information'!$B$11*(1+'Sensitivity analysis'!$B58)*'Business Information'!$C$11*(1+'Sensitivity analysis'!F$52))-('Break even analysis'!$C$32*'Business Information'!$C$11*(1+'Sensitivity analysis'!F$52)+'Fixed costs'!$D$19*'Break even analysis'!$C$31)</f>
        <v>0</v>
      </c>
      <c r="G58" s="103">
        <f>('Business Information'!$B$11*(1+'Sensitivity analysis'!$B58)*'Business Information'!$C$11*(1+'Sensitivity analysis'!G$52))-('Break even analysis'!$C$32*'Business Information'!$C$11*(1+'Sensitivity analysis'!G$52)+'Fixed costs'!$D$19*'Break even analysis'!$C$31)</f>
        <v>0</v>
      </c>
      <c r="H58" s="103">
        <f>('Business Information'!$B$11*(1+'Sensitivity analysis'!$B58)*'Business Information'!$C$11*(1+'Sensitivity analysis'!H$52))-('Break even analysis'!$C$32*'Business Information'!$C$11*(1+'Sensitivity analysis'!H$52)+'Fixed costs'!$D$19*'Break even analysis'!$C$31)</f>
        <v>0</v>
      </c>
      <c r="I58" s="103">
        <f>('Business Information'!$B$11*(1+'Sensitivity analysis'!$B58)*'Business Information'!$C$11*(1+'Sensitivity analysis'!I$52))-('Break even analysis'!$C$32*'Business Information'!$C$11*(1+'Sensitivity analysis'!I$52)+'Fixed costs'!$D$19*'Break even analysis'!$C$31)</f>
        <v>0</v>
      </c>
      <c r="J58" s="42"/>
      <c r="K58" s="172"/>
      <c r="L58" s="55">
        <v>0.2</v>
      </c>
      <c r="M58" s="103">
        <f>('Business Information'!$B$12*(1+'Sensitivity analysis'!$L58)*'Business Information'!$C$12*(1+'Sensitivity analysis'!M$52))-('Break even analysis'!$G$32*'Business Information'!$C$12*(1+'Sensitivity analysis'!M$52)+'Fixed costs'!$D$19*'Break even analysis'!$G$31)</f>
        <v>0</v>
      </c>
      <c r="N58" s="103">
        <f>('Business Information'!$B$12*(1+'Sensitivity analysis'!$L58)*'Business Information'!$C$12*(1+'Sensitivity analysis'!N$52))-('Break even analysis'!$G$32*'Business Information'!$C$12*(1+'Sensitivity analysis'!N$52)+'Fixed costs'!$D$19*'Break even analysis'!$G$31)</f>
        <v>0</v>
      </c>
      <c r="O58" s="103">
        <f>('Business Information'!$B$12*(1+'Sensitivity analysis'!$L58)*'Business Information'!$C$12*(1+'Sensitivity analysis'!O$52))-('Break even analysis'!$G$32*'Business Information'!$C$12*(1+'Sensitivity analysis'!O$52)+'Fixed costs'!$D$19*'Break even analysis'!$G$31)</f>
        <v>0</v>
      </c>
      <c r="P58" s="103">
        <f>('Business Information'!$B$12*(1+'Sensitivity analysis'!$L58)*'Business Information'!$C$12*(1+'Sensitivity analysis'!P$52))-('Break even analysis'!$G$32*'Business Information'!$C$12*(1+'Sensitivity analysis'!P$52)+'Fixed costs'!$D$19*'Break even analysis'!$G$31)</f>
        <v>0</v>
      </c>
      <c r="Q58" s="103">
        <f>('Business Information'!$B$12*(1+'Sensitivity analysis'!$L58)*'Business Information'!$C$12*(1+'Sensitivity analysis'!Q$52))-('Break even analysis'!$G$32*'Business Information'!$C$12*(1+'Sensitivity analysis'!Q$52)+'Fixed costs'!$D$19*'Break even analysis'!$G$31)</f>
        <v>0</v>
      </c>
      <c r="R58" s="103">
        <f>('Business Information'!$B$12*(1+'Sensitivity analysis'!$L58)*'Business Information'!$C$12*(1+'Sensitivity analysis'!R$52))-('Break even analysis'!$G$32*'Business Information'!$C$12*(1+'Sensitivity analysis'!R$52)+'Fixed costs'!$D$19*'Break even analysis'!$G$31)</f>
        <v>0</v>
      </c>
      <c r="S58" s="59">
        <f>('Business Information'!$B$12*(1+'Sensitivity analysis'!$L58)*'Business Information'!$C$12*(1+'Sensitivity analysis'!S$52))-('Break even analysis'!$G$32*'Business Information'!$C$12*(1+'Sensitivity analysis'!S$52)+'Fixed costs'!$D$19*'Break even analysis'!$G$31)</f>
        <v>0</v>
      </c>
    </row>
    <row r="59" spans="1:19" ht="15" thickBot="1" x14ac:dyDescent="0.4">
      <c r="A59" s="173"/>
      <c r="B59" s="57">
        <v>0.3</v>
      </c>
      <c r="C59" s="60">
        <f>('Business Information'!$B$11*(1+'Sensitivity analysis'!$B59)*'Business Information'!$C$11*(1+'Sensitivity analysis'!C$52))-('Break even analysis'!$C$32*'Business Information'!$C$11*(1+'Sensitivity analysis'!C$52)+'Fixed costs'!$D$19*'Break even analysis'!$C$31)</f>
        <v>0</v>
      </c>
      <c r="D59" s="60">
        <f>('Business Information'!$B$11*(1+'Sensitivity analysis'!$B59)*'Business Information'!$C$11*(1+'Sensitivity analysis'!D$52))-('Break even analysis'!$C$32*'Business Information'!$C$11*(1+'Sensitivity analysis'!D$52)+'Fixed costs'!$D$19*'Break even analysis'!$C$31)</f>
        <v>0</v>
      </c>
      <c r="E59" s="60">
        <f>('Business Information'!$B$11*(1+'Sensitivity analysis'!$B59)*'Business Information'!$C$11*(1+'Sensitivity analysis'!E$52))-('Break even analysis'!$C$32*'Business Information'!$C$11*(1+'Sensitivity analysis'!E$52)+'Fixed costs'!$D$19*'Break even analysis'!$C$31)</f>
        <v>0</v>
      </c>
      <c r="F59" s="60">
        <f>('Business Information'!$B$11*(1+'Sensitivity analysis'!$B59)*'Business Information'!$C$11*(1+'Sensitivity analysis'!F$52))-('Break even analysis'!$C$32*'Business Information'!$C$11*(1+'Sensitivity analysis'!F$52)+'Fixed costs'!$D$19*'Break even analysis'!$C$31)</f>
        <v>0</v>
      </c>
      <c r="G59" s="60">
        <f>('Business Information'!$B$11*(1+'Sensitivity analysis'!$B59)*'Business Information'!$C$11*(1+'Sensitivity analysis'!G$52))-('Break even analysis'!$C$32*'Business Information'!$C$11*(1+'Sensitivity analysis'!G$52)+'Fixed costs'!$D$19*'Break even analysis'!$C$31)</f>
        <v>0</v>
      </c>
      <c r="H59" s="60">
        <f>('Business Information'!$B$11*(1+'Sensitivity analysis'!$B59)*'Business Information'!$C$11*(1+'Sensitivity analysis'!H$52))-('Break even analysis'!$C$32*'Business Information'!$C$11*(1+'Sensitivity analysis'!H$52)+'Fixed costs'!$D$19*'Break even analysis'!$C$31)</f>
        <v>0</v>
      </c>
      <c r="I59" s="60">
        <f>('Business Information'!$B$11*(1+'Sensitivity analysis'!$B59)*'Business Information'!$C$11*(1+'Sensitivity analysis'!I$52))-('Break even analysis'!$C$32*'Business Information'!$C$11*(1+'Sensitivity analysis'!I$52)+'Fixed costs'!$D$19*'Break even analysis'!$C$31)</f>
        <v>0</v>
      </c>
      <c r="J59" s="61"/>
      <c r="K59" s="173"/>
      <c r="L59" s="57">
        <v>0.3</v>
      </c>
      <c r="M59" s="60">
        <f>('Business Information'!$B$12*(1+'Sensitivity analysis'!$L59)*'Business Information'!$C$12*(1+'Sensitivity analysis'!M$52))-('Break even analysis'!$G$32*'Business Information'!$C$12*(1+'Sensitivity analysis'!M$52)+'Fixed costs'!$D$19*'Break even analysis'!$G$31)</f>
        <v>0</v>
      </c>
      <c r="N59" s="60">
        <f>('Business Information'!$B$12*(1+'Sensitivity analysis'!$L59)*'Business Information'!$C$12*(1+'Sensitivity analysis'!N$52))-('Break even analysis'!$G$32*'Business Information'!$C$12*(1+'Sensitivity analysis'!N$52)+'Fixed costs'!$D$19*'Break even analysis'!$G$31)</f>
        <v>0</v>
      </c>
      <c r="O59" s="60">
        <f>('Business Information'!$B$12*(1+'Sensitivity analysis'!$L59)*'Business Information'!$C$12*(1+'Sensitivity analysis'!O$52))-('Break even analysis'!$G$32*'Business Information'!$C$12*(1+'Sensitivity analysis'!O$52)+'Fixed costs'!$D$19*'Break even analysis'!$G$31)</f>
        <v>0</v>
      </c>
      <c r="P59" s="60">
        <f>('Business Information'!$B$12*(1+'Sensitivity analysis'!$L59)*'Business Information'!$C$12*(1+'Sensitivity analysis'!P$52))-('Break even analysis'!$G$32*'Business Information'!$C$12*(1+'Sensitivity analysis'!P$52)+'Fixed costs'!$D$19*'Break even analysis'!$G$31)</f>
        <v>0</v>
      </c>
      <c r="Q59" s="60">
        <f>('Business Information'!$B$12*(1+'Sensitivity analysis'!$L59)*'Business Information'!$C$12*(1+'Sensitivity analysis'!Q$52))-('Break even analysis'!$G$32*'Business Information'!$C$12*(1+'Sensitivity analysis'!Q$52)+'Fixed costs'!$D$19*'Break even analysis'!$G$31)</f>
        <v>0</v>
      </c>
      <c r="R59" s="60">
        <f>('Business Information'!$B$12*(1+'Sensitivity analysis'!$L59)*'Business Information'!$C$12*(1+'Sensitivity analysis'!R$52))-('Break even analysis'!$G$32*'Business Information'!$C$12*(1+'Sensitivity analysis'!R$52)+'Fixed costs'!$D$19*'Break even analysis'!$G$31)</f>
        <v>0</v>
      </c>
      <c r="S59" s="62">
        <f>('Business Information'!$B$12*(1+'Sensitivity analysis'!$L59)*'Business Information'!$C$12*(1+'Sensitivity analysis'!S$52))-('Break even analysis'!$G$32*'Business Information'!$C$12*(1+'Sensitivity analysis'!S$52)+'Fixed costs'!$D$19*'Break even analysis'!$G$31)</f>
        <v>0</v>
      </c>
    </row>
    <row r="60" spans="1:19" x14ac:dyDescent="0.35"/>
    <row r="61" spans="1:19" x14ac:dyDescent="0.35"/>
  </sheetData>
  <sheetProtection sheet="1" objects="1" scenarios="1"/>
  <mergeCells count="35">
    <mergeCell ref="A38:I38"/>
    <mergeCell ref="K38:S38"/>
    <mergeCell ref="A39:I39"/>
    <mergeCell ref="K39:S39"/>
    <mergeCell ref="A52:A59"/>
    <mergeCell ref="K52:K59"/>
    <mergeCell ref="A40:A47"/>
    <mergeCell ref="K40:K47"/>
    <mergeCell ref="A50:I50"/>
    <mergeCell ref="K50:S50"/>
    <mergeCell ref="A51:I51"/>
    <mergeCell ref="K51:S51"/>
    <mergeCell ref="A26:I26"/>
    <mergeCell ref="K26:S26"/>
    <mergeCell ref="A27:I27"/>
    <mergeCell ref="K27:S27"/>
    <mergeCell ref="A28:A35"/>
    <mergeCell ref="K28:K35"/>
    <mergeCell ref="A1:S1"/>
    <mergeCell ref="K2:S2"/>
    <mergeCell ref="K3:S3"/>
    <mergeCell ref="K4:K11"/>
    <mergeCell ref="K14:S14"/>
    <mergeCell ref="A4:A11"/>
    <mergeCell ref="A3:I3"/>
    <mergeCell ref="A2:I2"/>
    <mergeCell ref="U4:X6"/>
    <mergeCell ref="A14:I14"/>
    <mergeCell ref="A15:I15"/>
    <mergeCell ref="A16:A23"/>
    <mergeCell ref="K15:S15"/>
    <mergeCell ref="K16:K23"/>
    <mergeCell ref="U11:W11"/>
    <mergeCell ref="U12:W12"/>
    <mergeCell ref="U13:W13"/>
  </mergeCells>
  <conditionalFormatting sqref="C5:I11">
    <cfRule type="cellIs" dxfId="3" priority="7" operator="lessThan">
      <formula>0</formula>
    </cfRule>
  </conditionalFormatting>
  <conditionalFormatting sqref="C17:I23 C29:I35 C41:I47 C53:I59">
    <cfRule type="cellIs" dxfId="2" priority="1" operator="lessThan">
      <formula>0</formula>
    </cfRule>
  </conditionalFormatting>
  <conditionalFormatting sqref="M5:S11">
    <cfRule type="cellIs" dxfId="1" priority="3" operator="lessThan">
      <formula>0</formula>
    </cfRule>
  </conditionalFormatting>
  <conditionalFormatting sqref="M17:S23 M29:S35 M41:S47 M53:S59">
    <cfRule type="cellIs" dxfId="0" priority="2" operator="lessThan">
      <formula>0</formula>
    </cfRule>
  </conditionalFormatting>
  <hyperlinks>
    <hyperlink ref="U4:X6" location="Help!A51:A53" display="I need help here!!" xr:uid="{1C484F53-E6B1-4677-A06F-8869A687B66F}"/>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764F-B4EF-4BF6-A77C-24D26F7F09A0}">
  <dimension ref="A1:J57"/>
  <sheetViews>
    <sheetView workbookViewId="0">
      <selection sqref="A1:J2"/>
    </sheetView>
  </sheetViews>
  <sheetFormatPr defaultColWidth="0" defaultRowHeight="14.5" zeroHeight="1" x14ac:dyDescent="0.35"/>
  <cols>
    <col min="1" max="10" width="9.1796875" customWidth="1"/>
    <col min="11" max="16384" width="9.1796875" hidden="1"/>
  </cols>
  <sheetData>
    <row r="1" spans="1:10" x14ac:dyDescent="0.35">
      <c r="A1" s="187" t="s">
        <v>65</v>
      </c>
      <c r="B1" s="188"/>
      <c r="C1" s="188"/>
      <c r="D1" s="188"/>
      <c r="E1" s="188"/>
      <c r="F1" s="188"/>
      <c r="G1" s="188"/>
      <c r="H1" s="188"/>
      <c r="I1" s="188"/>
      <c r="J1" s="189"/>
    </row>
    <row r="2" spans="1:10" ht="15" thickBot="1" x14ac:dyDescent="0.4">
      <c r="A2" s="190"/>
      <c r="B2" s="191"/>
      <c r="C2" s="191"/>
      <c r="D2" s="191"/>
      <c r="E2" s="191"/>
      <c r="F2" s="191"/>
      <c r="G2" s="191"/>
      <c r="H2" s="191"/>
      <c r="I2" s="191"/>
      <c r="J2" s="192"/>
    </row>
    <row r="3" spans="1:10" ht="15" customHeight="1" x14ac:dyDescent="0.35">
      <c r="A3" s="177" t="s">
        <v>66</v>
      </c>
      <c r="B3" s="178"/>
      <c r="C3" s="178"/>
      <c r="D3" s="178"/>
      <c r="E3" s="178"/>
      <c r="F3" s="178"/>
      <c r="G3" s="178"/>
      <c r="H3" s="178"/>
      <c r="I3" s="178"/>
      <c r="J3" s="179"/>
    </row>
    <row r="4" spans="1:10" x14ac:dyDescent="0.35">
      <c r="A4" s="180"/>
      <c r="B4" s="181"/>
      <c r="C4" s="181"/>
      <c r="D4" s="181"/>
      <c r="E4" s="181"/>
      <c r="F4" s="181"/>
      <c r="G4" s="181"/>
      <c r="H4" s="181"/>
      <c r="I4" s="181"/>
      <c r="J4" s="182"/>
    </row>
    <row r="5" spans="1:10" x14ac:dyDescent="0.35">
      <c r="A5" s="180" t="s">
        <v>67</v>
      </c>
      <c r="B5" s="181"/>
      <c r="C5" s="181"/>
      <c r="D5" s="181"/>
      <c r="E5" s="181"/>
      <c r="F5" s="181"/>
      <c r="G5" s="181"/>
      <c r="H5" s="181"/>
      <c r="I5" s="181"/>
      <c r="J5" s="182"/>
    </row>
    <row r="6" spans="1:10" x14ac:dyDescent="0.35">
      <c r="A6" s="180"/>
      <c r="B6" s="181"/>
      <c r="C6" s="181"/>
      <c r="D6" s="181"/>
      <c r="E6" s="181"/>
      <c r="F6" s="181"/>
      <c r="G6" s="181"/>
      <c r="H6" s="181"/>
      <c r="I6" s="181"/>
      <c r="J6" s="182"/>
    </row>
    <row r="7" spans="1:10" x14ac:dyDescent="0.35">
      <c r="A7" s="180" t="s">
        <v>70</v>
      </c>
      <c r="B7" s="181"/>
      <c r="C7" s="181"/>
      <c r="D7" s="181"/>
      <c r="E7" s="181"/>
      <c r="F7" s="181"/>
      <c r="G7" s="181"/>
      <c r="H7" s="181"/>
      <c r="I7" s="181"/>
      <c r="J7" s="182"/>
    </row>
    <row r="8" spans="1:10" x14ac:dyDescent="0.35">
      <c r="A8" s="180"/>
      <c r="B8" s="181"/>
      <c r="C8" s="181"/>
      <c r="D8" s="181"/>
      <c r="E8" s="181"/>
      <c r="F8" s="181"/>
      <c r="G8" s="181"/>
      <c r="H8" s="181"/>
      <c r="I8" s="181"/>
      <c r="J8" s="182"/>
    </row>
    <row r="9" spans="1:10" x14ac:dyDescent="0.35">
      <c r="A9" s="180" t="s">
        <v>68</v>
      </c>
      <c r="B9" s="181"/>
      <c r="C9" s="181"/>
      <c r="D9" s="181"/>
      <c r="E9" s="181"/>
      <c r="F9" s="181"/>
      <c r="G9" s="181"/>
      <c r="H9" s="181"/>
      <c r="I9" s="181"/>
      <c r="J9" s="182"/>
    </row>
    <row r="10" spans="1:10" ht="31.5" customHeight="1" x14ac:dyDescent="0.35">
      <c r="A10" s="180"/>
      <c r="B10" s="181"/>
      <c r="C10" s="181"/>
      <c r="D10" s="181"/>
      <c r="E10" s="181"/>
      <c r="F10" s="181"/>
      <c r="G10" s="181"/>
      <c r="H10" s="181"/>
      <c r="I10" s="181"/>
      <c r="J10" s="182"/>
    </row>
    <row r="11" spans="1:10" x14ac:dyDescent="0.35">
      <c r="A11" s="180" t="s">
        <v>69</v>
      </c>
      <c r="B11" s="181"/>
      <c r="C11" s="181"/>
      <c r="D11" s="181"/>
      <c r="E11" s="181"/>
      <c r="F11" s="181"/>
      <c r="G11" s="181"/>
      <c r="H11" s="181"/>
      <c r="I11" s="181"/>
      <c r="J11" s="182"/>
    </row>
    <row r="12" spans="1:10" ht="30.75" customHeight="1" x14ac:dyDescent="0.35">
      <c r="A12" s="180"/>
      <c r="B12" s="181"/>
      <c r="C12" s="181"/>
      <c r="D12" s="181"/>
      <c r="E12" s="181"/>
      <c r="F12" s="181"/>
      <c r="G12" s="181"/>
      <c r="H12" s="181"/>
      <c r="I12" s="181"/>
      <c r="J12" s="182"/>
    </row>
    <row r="13" spans="1:10" x14ac:dyDescent="0.35">
      <c r="A13" s="180" t="s">
        <v>71</v>
      </c>
      <c r="B13" s="181"/>
      <c r="C13" s="181"/>
      <c r="D13" s="181"/>
      <c r="E13" s="181"/>
      <c r="F13" s="181"/>
      <c r="G13" s="181"/>
      <c r="H13" s="181"/>
      <c r="I13" s="181"/>
      <c r="J13" s="182"/>
    </row>
    <row r="14" spans="1:10" ht="60" customHeight="1" thickBot="1" x14ac:dyDescent="0.4">
      <c r="A14" s="183"/>
      <c r="B14" s="184"/>
      <c r="C14" s="184"/>
      <c r="D14" s="184"/>
      <c r="E14" s="184"/>
      <c r="F14" s="184"/>
      <c r="G14" s="184"/>
      <c r="H14" s="184"/>
      <c r="I14" s="184"/>
      <c r="J14" s="185"/>
    </row>
    <row r="15" spans="1:10" ht="240" customHeight="1" thickBot="1" x14ac:dyDescent="0.4">
      <c r="A15" s="107"/>
      <c r="B15" s="107"/>
      <c r="C15" s="107"/>
      <c r="D15" s="107"/>
      <c r="E15" s="107"/>
      <c r="F15" s="107"/>
      <c r="G15" s="107"/>
      <c r="H15" s="107"/>
      <c r="I15" s="107"/>
      <c r="J15" s="107"/>
    </row>
    <row r="16" spans="1:10" ht="31.5" thickBot="1" x14ac:dyDescent="0.4">
      <c r="A16" s="174" t="s">
        <v>72</v>
      </c>
      <c r="B16" s="175"/>
      <c r="C16" s="175"/>
      <c r="D16" s="175"/>
      <c r="E16" s="175"/>
      <c r="F16" s="175"/>
      <c r="G16" s="175"/>
      <c r="H16" s="175"/>
      <c r="I16" s="175"/>
      <c r="J16" s="176"/>
    </row>
    <row r="17" spans="1:10" x14ac:dyDescent="0.35">
      <c r="A17" s="178" t="s">
        <v>73</v>
      </c>
      <c r="B17" s="178"/>
      <c r="C17" s="178"/>
      <c r="D17" s="178"/>
      <c r="E17" s="178"/>
      <c r="F17" s="178"/>
      <c r="G17" s="178"/>
      <c r="H17" s="178"/>
      <c r="I17" s="178"/>
      <c r="J17" s="178"/>
    </row>
    <row r="18" spans="1:10" ht="32.25" customHeight="1" x14ac:dyDescent="0.35">
      <c r="A18" s="181"/>
      <c r="B18" s="181"/>
      <c r="C18" s="181"/>
      <c r="D18" s="181"/>
      <c r="E18" s="181"/>
      <c r="F18" s="181"/>
      <c r="G18" s="181"/>
      <c r="H18" s="181"/>
      <c r="I18" s="181"/>
      <c r="J18" s="181"/>
    </row>
    <row r="19" spans="1:10" x14ac:dyDescent="0.35">
      <c r="A19" s="181" t="s">
        <v>76</v>
      </c>
      <c r="B19" s="181"/>
      <c r="C19" s="181"/>
      <c r="D19" s="181"/>
      <c r="E19" s="181"/>
      <c r="F19" s="181"/>
      <c r="G19" s="181"/>
      <c r="H19" s="181"/>
      <c r="I19" s="181"/>
      <c r="J19" s="181"/>
    </row>
    <row r="20" spans="1:10" x14ac:dyDescent="0.35">
      <c r="A20" s="181"/>
      <c r="B20" s="181"/>
      <c r="C20" s="181"/>
      <c r="D20" s="181"/>
      <c r="E20" s="181"/>
      <c r="F20" s="181"/>
      <c r="G20" s="181"/>
      <c r="H20" s="181"/>
      <c r="I20" s="181"/>
      <c r="J20" s="181"/>
    </row>
    <row r="21" spans="1:10" x14ac:dyDescent="0.35">
      <c r="A21" s="181" t="s">
        <v>74</v>
      </c>
      <c r="B21" s="181"/>
      <c r="C21" s="181"/>
      <c r="D21" s="181"/>
      <c r="E21" s="181"/>
      <c r="F21" s="181"/>
      <c r="G21" s="181"/>
      <c r="H21" s="181"/>
      <c r="I21" s="181"/>
      <c r="J21" s="181"/>
    </row>
    <row r="22" spans="1:10" x14ac:dyDescent="0.35">
      <c r="A22" s="181"/>
      <c r="B22" s="181"/>
      <c r="C22" s="181"/>
      <c r="D22" s="181"/>
      <c r="E22" s="181"/>
      <c r="F22" s="181"/>
      <c r="G22" s="181"/>
      <c r="H22" s="181"/>
      <c r="I22" s="181"/>
      <c r="J22" s="181"/>
    </row>
    <row r="23" spans="1:10" x14ac:dyDescent="0.35">
      <c r="A23" s="181" t="s">
        <v>77</v>
      </c>
      <c r="B23" s="181"/>
      <c r="C23" s="181"/>
      <c r="D23" s="181"/>
      <c r="E23" s="181"/>
      <c r="F23" s="181"/>
      <c r="G23" s="181"/>
      <c r="H23" s="181"/>
      <c r="I23" s="181"/>
      <c r="J23" s="181"/>
    </row>
    <row r="24" spans="1:10" ht="32.25" customHeight="1" x14ac:dyDescent="0.35">
      <c r="A24" s="181"/>
      <c r="B24" s="181"/>
      <c r="C24" s="181"/>
      <c r="D24" s="181"/>
      <c r="E24" s="181"/>
      <c r="F24" s="181"/>
      <c r="G24" s="181"/>
      <c r="H24" s="181"/>
      <c r="I24" s="181"/>
      <c r="J24" s="181"/>
    </row>
    <row r="25" spans="1:10" x14ac:dyDescent="0.35">
      <c r="A25" s="181" t="s">
        <v>78</v>
      </c>
      <c r="B25" s="181"/>
      <c r="C25" s="181"/>
      <c r="D25" s="181"/>
      <c r="E25" s="181"/>
      <c r="F25" s="181"/>
      <c r="G25" s="181"/>
      <c r="H25" s="181"/>
      <c r="I25" s="181"/>
      <c r="J25" s="181"/>
    </row>
    <row r="26" spans="1:10" ht="62.25" customHeight="1" x14ac:dyDescent="0.35">
      <c r="A26" s="181"/>
      <c r="B26" s="181"/>
      <c r="C26" s="181"/>
      <c r="D26" s="181"/>
      <c r="E26" s="181"/>
      <c r="F26" s="181"/>
      <c r="G26" s="181"/>
      <c r="H26" s="181"/>
      <c r="I26" s="181"/>
      <c r="J26" s="181"/>
    </row>
    <row r="27" spans="1:10" x14ac:dyDescent="0.35">
      <c r="A27" s="181" t="s">
        <v>79</v>
      </c>
      <c r="B27" s="181"/>
      <c r="C27" s="181"/>
      <c r="D27" s="181"/>
      <c r="E27" s="181"/>
      <c r="F27" s="181"/>
      <c r="G27" s="181"/>
      <c r="H27" s="181"/>
      <c r="I27" s="181"/>
      <c r="J27" s="181"/>
    </row>
    <row r="28" spans="1:10" ht="61.5" customHeight="1" x14ac:dyDescent="0.35">
      <c r="A28" s="181"/>
      <c r="B28" s="181"/>
      <c r="C28" s="181"/>
      <c r="D28" s="181"/>
      <c r="E28" s="181"/>
      <c r="F28" s="181"/>
      <c r="G28" s="181"/>
      <c r="H28" s="181"/>
      <c r="I28" s="181"/>
      <c r="J28" s="181"/>
    </row>
    <row r="29" spans="1:10" s="15" customFormat="1" ht="257.25" customHeight="1" thickBot="1" x14ac:dyDescent="0.4"/>
    <row r="30" spans="1:10" ht="31.5" thickBot="1" x14ac:dyDescent="0.4">
      <c r="A30" s="174" t="s">
        <v>80</v>
      </c>
      <c r="B30" s="175"/>
      <c r="C30" s="175"/>
      <c r="D30" s="175"/>
      <c r="E30" s="175"/>
      <c r="F30" s="175"/>
      <c r="G30" s="175"/>
      <c r="H30" s="175"/>
      <c r="I30" s="175"/>
      <c r="J30" s="176"/>
    </row>
    <row r="31" spans="1:10" x14ac:dyDescent="0.35">
      <c r="A31" s="177" t="s">
        <v>94</v>
      </c>
      <c r="B31" s="178"/>
      <c r="C31" s="178"/>
      <c r="D31" s="178"/>
      <c r="E31" s="178"/>
      <c r="F31" s="178"/>
      <c r="G31" s="178"/>
      <c r="H31" s="178"/>
      <c r="I31" s="178"/>
      <c r="J31" s="179"/>
    </row>
    <row r="32" spans="1:10" ht="33" customHeight="1" x14ac:dyDescent="0.35">
      <c r="A32" s="180"/>
      <c r="B32" s="181"/>
      <c r="C32" s="181"/>
      <c r="D32" s="181"/>
      <c r="E32" s="181"/>
      <c r="F32" s="181"/>
      <c r="G32" s="181"/>
      <c r="H32" s="181"/>
      <c r="I32" s="181"/>
      <c r="J32" s="182"/>
    </row>
    <row r="33" spans="1:10" x14ac:dyDescent="0.35">
      <c r="A33" s="180" t="s">
        <v>81</v>
      </c>
      <c r="B33" s="181"/>
      <c r="C33" s="181"/>
      <c r="D33" s="181"/>
      <c r="E33" s="181"/>
      <c r="F33" s="181"/>
      <c r="G33" s="181"/>
      <c r="H33" s="181"/>
      <c r="I33" s="181"/>
      <c r="J33" s="182"/>
    </row>
    <row r="34" spans="1:10" x14ac:dyDescent="0.35">
      <c r="A34" s="180"/>
      <c r="B34" s="181"/>
      <c r="C34" s="181"/>
      <c r="D34" s="181"/>
      <c r="E34" s="181"/>
      <c r="F34" s="181"/>
      <c r="G34" s="181"/>
      <c r="H34" s="181"/>
      <c r="I34" s="181"/>
      <c r="J34" s="182"/>
    </row>
    <row r="35" spans="1:10" x14ac:dyDescent="0.35">
      <c r="A35" s="180" t="s">
        <v>82</v>
      </c>
      <c r="B35" s="181"/>
      <c r="C35" s="181"/>
      <c r="D35" s="181"/>
      <c r="E35" s="181"/>
      <c r="F35" s="181"/>
      <c r="G35" s="181"/>
      <c r="H35" s="181"/>
      <c r="I35" s="181"/>
      <c r="J35" s="182"/>
    </row>
    <row r="36" spans="1:10" x14ac:dyDescent="0.35">
      <c r="A36" s="180"/>
      <c r="B36" s="181"/>
      <c r="C36" s="181"/>
      <c r="D36" s="181"/>
      <c r="E36" s="181"/>
      <c r="F36" s="181"/>
      <c r="G36" s="181"/>
      <c r="H36" s="181"/>
      <c r="I36" s="181"/>
      <c r="J36" s="182"/>
    </row>
    <row r="37" spans="1:10" x14ac:dyDescent="0.35">
      <c r="A37" s="180" t="s">
        <v>83</v>
      </c>
      <c r="B37" s="181"/>
      <c r="C37" s="181"/>
      <c r="D37" s="181"/>
      <c r="E37" s="181"/>
      <c r="F37" s="181"/>
      <c r="G37" s="181"/>
      <c r="H37" s="181"/>
      <c r="I37" s="181"/>
      <c r="J37" s="182"/>
    </row>
    <row r="38" spans="1:10" ht="15" thickBot="1" x14ac:dyDescent="0.4">
      <c r="A38" s="183"/>
      <c r="B38" s="184"/>
      <c r="C38" s="184"/>
      <c r="D38" s="184"/>
      <c r="E38" s="184"/>
      <c r="F38" s="184"/>
      <c r="G38" s="184"/>
      <c r="H38" s="184"/>
      <c r="I38" s="184"/>
      <c r="J38" s="185"/>
    </row>
    <row r="39" spans="1:10" x14ac:dyDescent="0.35">
      <c r="A39" s="186"/>
      <c r="B39" s="186"/>
      <c r="C39" s="186"/>
      <c r="D39" s="186"/>
      <c r="E39" s="186"/>
      <c r="F39" s="186"/>
      <c r="G39" s="186"/>
      <c r="H39" s="186"/>
      <c r="I39" s="186"/>
      <c r="J39" s="186"/>
    </row>
    <row r="40" spans="1:10" ht="341.25" customHeight="1" thickBot="1" x14ac:dyDescent="0.4">
      <c r="A40" s="186"/>
      <c r="B40" s="186"/>
      <c r="C40" s="186"/>
      <c r="D40" s="186"/>
      <c r="E40" s="186"/>
      <c r="F40" s="186"/>
      <c r="G40" s="186"/>
      <c r="H40" s="186"/>
      <c r="I40" s="186"/>
      <c r="J40" s="186"/>
    </row>
    <row r="41" spans="1:10" ht="31.5" thickBot="1" x14ac:dyDescent="0.4">
      <c r="A41" s="174" t="s">
        <v>84</v>
      </c>
      <c r="B41" s="175"/>
      <c r="C41" s="175"/>
      <c r="D41" s="175"/>
      <c r="E41" s="175"/>
      <c r="F41" s="175"/>
      <c r="G41" s="175"/>
      <c r="H41" s="175"/>
      <c r="I41" s="175"/>
      <c r="J41" s="176"/>
    </row>
    <row r="42" spans="1:10" x14ac:dyDescent="0.35">
      <c r="A42" s="177" t="s">
        <v>85</v>
      </c>
      <c r="B42" s="178"/>
      <c r="C42" s="178"/>
      <c r="D42" s="178"/>
      <c r="E42" s="178"/>
      <c r="F42" s="178"/>
      <c r="G42" s="178"/>
      <c r="H42" s="178"/>
      <c r="I42" s="178"/>
      <c r="J42" s="179"/>
    </row>
    <row r="43" spans="1:10" x14ac:dyDescent="0.35">
      <c r="A43" s="180"/>
      <c r="B43" s="181"/>
      <c r="C43" s="181"/>
      <c r="D43" s="181"/>
      <c r="E43" s="181"/>
      <c r="F43" s="181"/>
      <c r="G43" s="181"/>
      <c r="H43" s="181"/>
      <c r="I43" s="181"/>
      <c r="J43" s="182"/>
    </row>
    <row r="44" spans="1:10" x14ac:dyDescent="0.35">
      <c r="A44" s="180" t="s">
        <v>86</v>
      </c>
      <c r="B44" s="181"/>
      <c r="C44" s="181"/>
      <c r="D44" s="181"/>
      <c r="E44" s="181"/>
      <c r="F44" s="181"/>
      <c r="G44" s="181"/>
      <c r="H44" s="181"/>
      <c r="I44" s="181"/>
      <c r="J44" s="182"/>
    </row>
    <row r="45" spans="1:10" x14ac:dyDescent="0.35">
      <c r="A45" s="180"/>
      <c r="B45" s="181"/>
      <c r="C45" s="181"/>
      <c r="D45" s="181"/>
      <c r="E45" s="181"/>
      <c r="F45" s="181"/>
      <c r="G45" s="181"/>
      <c r="H45" s="181"/>
      <c r="I45" s="181"/>
      <c r="J45" s="182"/>
    </row>
    <row r="46" spans="1:10" x14ac:dyDescent="0.35">
      <c r="A46" s="180" t="s">
        <v>87</v>
      </c>
      <c r="B46" s="181"/>
      <c r="C46" s="181"/>
      <c r="D46" s="181"/>
      <c r="E46" s="181"/>
      <c r="F46" s="181"/>
      <c r="G46" s="181"/>
      <c r="H46" s="181"/>
      <c r="I46" s="181"/>
      <c r="J46" s="182"/>
    </row>
    <row r="47" spans="1:10" ht="98.25" customHeight="1" x14ac:dyDescent="0.35">
      <c r="A47" s="180"/>
      <c r="B47" s="181"/>
      <c r="C47" s="181"/>
      <c r="D47" s="181"/>
      <c r="E47" s="181"/>
      <c r="F47" s="181"/>
      <c r="G47" s="181"/>
      <c r="H47" s="181"/>
      <c r="I47" s="181"/>
      <c r="J47" s="182"/>
    </row>
    <row r="48" spans="1:10" x14ac:dyDescent="0.35">
      <c r="A48" s="180" t="s">
        <v>89</v>
      </c>
      <c r="B48" s="181"/>
      <c r="C48" s="181"/>
      <c r="D48" s="181"/>
      <c r="E48" s="181"/>
      <c r="F48" s="181"/>
      <c r="G48" s="181"/>
      <c r="H48" s="181"/>
      <c r="I48" s="181"/>
      <c r="J48" s="182"/>
    </row>
    <row r="49" spans="1:10" ht="62.25" customHeight="1" thickBot="1" x14ac:dyDescent="0.4">
      <c r="A49" s="183"/>
      <c r="B49" s="184"/>
      <c r="C49" s="184"/>
      <c r="D49" s="184"/>
      <c r="E49" s="184"/>
      <c r="F49" s="184"/>
      <c r="G49" s="184"/>
      <c r="H49" s="184"/>
      <c r="I49" s="184"/>
      <c r="J49" s="185"/>
    </row>
    <row r="50" spans="1:10" s="15" customFormat="1" ht="344.25" customHeight="1" thickBot="1" x14ac:dyDescent="0.4"/>
    <row r="51" spans="1:10" ht="31.5" thickBot="1" x14ac:dyDescent="0.4">
      <c r="A51" s="174" t="s">
        <v>91</v>
      </c>
      <c r="B51" s="175"/>
      <c r="C51" s="175"/>
      <c r="D51" s="175"/>
      <c r="E51" s="175"/>
      <c r="F51" s="175"/>
      <c r="G51" s="175"/>
      <c r="H51" s="175"/>
      <c r="I51" s="175"/>
      <c r="J51" s="176"/>
    </row>
    <row r="52" spans="1:10" x14ac:dyDescent="0.35">
      <c r="A52" s="177" t="s">
        <v>92</v>
      </c>
      <c r="B52" s="178"/>
      <c r="C52" s="178"/>
      <c r="D52" s="178"/>
      <c r="E52" s="178"/>
      <c r="F52" s="178"/>
      <c r="G52" s="178"/>
      <c r="H52" s="178"/>
      <c r="I52" s="178"/>
      <c r="J52" s="179"/>
    </row>
    <row r="53" spans="1:10" ht="56.25" customHeight="1" x14ac:dyDescent="0.35">
      <c r="A53" s="180"/>
      <c r="B53" s="181"/>
      <c r="C53" s="181"/>
      <c r="D53" s="181"/>
      <c r="E53" s="181"/>
      <c r="F53" s="181"/>
      <c r="G53" s="181"/>
      <c r="H53" s="181"/>
      <c r="I53" s="181"/>
      <c r="J53" s="182"/>
    </row>
    <row r="54" spans="1:10" ht="17.25" hidden="1" customHeight="1" x14ac:dyDescent="0.35">
      <c r="A54" s="180"/>
      <c r="B54" s="181"/>
      <c r="C54" s="181"/>
      <c r="D54" s="181"/>
      <c r="E54" s="181"/>
      <c r="F54" s="181"/>
      <c r="G54" s="181"/>
      <c r="H54" s="181"/>
      <c r="I54" s="181"/>
      <c r="J54" s="182"/>
    </row>
    <row r="55" spans="1:10" hidden="1" x14ac:dyDescent="0.35">
      <c r="A55" s="180"/>
      <c r="B55" s="181"/>
      <c r="C55" s="181"/>
      <c r="D55" s="181"/>
      <c r="E55" s="181"/>
      <c r="F55" s="181"/>
      <c r="G55" s="181"/>
      <c r="H55" s="181"/>
      <c r="I55" s="181"/>
      <c r="J55" s="182"/>
    </row>
    <row r="56" spans="1:10" hidden="1" x14ac:dyDescent="0.35">
      <c r="A56" s="180"/>
      <c r="B56" s="181"/>
      <c r="C56" s="181"/>
      <c r="D56" s="181"/>
      <c r="E56" s="181"/>
      <c r="F56" s="181"/>
      <c r="G56" s="181"/>
      <c r="H56" s="181"/>
      <c r="I56" s="181"/>
      <c r="J56" s="182"/>
    </row>
    <row r="57" spans="1:10" hidden="1" x14ac:dyDescent="0.35">
      <c r="A57" s="180"/>
      <c r="B57" s="181"/>
      <c r="C57" s="181"/>
      <c r="D57" s="181"/>
      <c r="E57" s="181"/>
      <c r="F57" s="181"/>
      <c r="G57" s="181"/>
      <c r="H57" s="181"/>
      <c r="I57" s="181"/>
      <c r="J57" s="182"/>
    </row>
  </sheetData>
  <sheetProtection sheet="1" objects="1" scenarios="1"/>
  <mergeCells count="29">
    <mergeCell ref="A11:J12"/>
    <mergeCell ref="A13:J14"/>
    <mergeCell ref="A16:J16"/>
    <mergeCell ref="A1:J2"/>
    <mergeCell ref="A3:J4"/>
    <mergeCell ref="A5:J6"/>
    <mergeCell ref="A7:J8"/>
    <mergeCell ref="A9:J10"/>
    <mergeCell ref="A39:J40"/>
    <mergeCell ref="A17:J18"/>
    <mergeCell ref="A19:J20"/>
    <mergeCell ref="A21:J22"/>
    <mergeCell ref="A23:J24"/>
    <mergeCell ref="A25:J26"/>
    <mergeCell ref="A27:J28"/>
    <mergeCell ref="A30:J30"/>
    <mergeCell ref="A31:J32"/>
    <mergeCell ref="A33:J34"/>
    <mergeCell ref="A35:J36"/>
    <mergeCell ref="A37:J38"/>
    <mergeCell ref="A51:J51"/>
    <mergeCell ref="A52:J53"/>
    <mergeCell ref="A54:J55"/>
    <mergeCell ref="A56:J57"/>
    <mergeCell ref="A41:J41"/>
    <mergeCell ref="A42:J43"/>
    <mergeCell ref="A44:J45"/>
    <mergeCell ref="A46:J47"/>
    <mergeCell ref="A48:J4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Business Information</vt:lpstr>
      <vt:lpstr>Variable costs</vt:lpstr>
      <vt:lpstr>Fixed costs</vt:lpstr>
      <vt:lpstr>Break even analysis</vt:lpstr>
      <vt:lpstr>Sensitivity analysis</vt:lpstr>
      <vt:lpstr>Help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2024-05-21T21:11:52Z</dcterms:modified>
</cp:coreProperties>
</file>