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435" documentId="13_ncr:1_{1CD8DE09-79F5-BA4D-8CFD-A2F23CD7BA4B}" xr6:coauthVersionLast="47" xr6:coauthVersionMax="47" xr10:uidLastSave="{AB2701F1-ECDB-4335-B56C-0D0E78F21941}"/>
  <bookViews>
    <workbookView xWindow="735" yWindow="735" windowWidth="27480" windowHeight="13530" xr2:uid="{AC7FCFD3-19C5-49CF-AFF8-17580F85FBF1}"/>
  </bookViews>
  <sheets>
    <sheet name="Introducción" sheetId="2" r:id="rId1"/>
    <sheet name="Información de la Empresa" sheetId="5" r:id="rId2"/>
    <sheet name="Costos variables" sheetId="3" r:id="rId3"/>
    <sheet name="Costos fijos" sheetId="4" r:id="rId4"/>
    <sheet name="Análisis de Punto de Eq." sheetId="1" r:id="rId5"/>
    <sheet name="Análisis de Sensibilidad" sheetId="7" r:id="rId6"/>
    <sheet name="Ayuda"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 l="1"/>
  <c r="A14" i="1"/>
  <c r="E36" i="1"/>
  <c r="A36" i="1"/>
  <c r="E29" i="1"/>
  <c r="A29" i="1"/>
  <c r="E22" i="1"/>
  <c r="A22" i="1"/>
  <c r="E15" i="1"/>
  <c r="A15" i="1"/>
  <c r="E8" i="1"/>
  <c r="E35" i="1"/>
  <c r="A35" i="1"/>
  <c r="E28" i="1"/>
  <c r="A28" i="1"/>
  <c r="E21" i="1"/>
  <c r="A21" i="1"/>
  <c r="E7" i="1"/>
  <c r="A7" i="1"/>
  <c r="D12" i="5"/>
  <c r="D11" i="5"/>
  <c r="D10" i="5"/>
  <c r="D9" i="5"/>
  <c r="D8" i="5"/>
  <c r="D7" i="5"/>
  <c r="D6" i="5"/>
  <c r="D4" i="5"/>
  <c r="D3" i="5"/>
  <c r="A1" i="3"/>
  <c r="A1" i="1" l="1"/>
  <c r="A2" i="7"/>
  <c r="K50" i="7"/>
  <c r="A50" i="7"/>
  <c r="K38" i="7"/>
  <c r="A38" i="7"/>
  <c r="K26" i="7"/>
  <c r="A26" i="7"/>
  <c r="K14" i="7"/>
  <c r="A14" i="7"/>
  <c r="K2" i="7"/>
  <c r="A1" i="7"/>
  <c r="A3" i="4"/>
  <c r="A79" i="3"/>
  <c r="A80" i="3"/>
  <c r="A81" i="3"/>
  <c r="A82" i="3"/>
  <c r="A83" i="3"/>
  <c r="A84" i="3"/>
  <c r="A85" i="3"/>
  <c r="A86" i="3"/>
  <c r="A87" i="3"/>
  <c r="A88" i="3"/>
  <c r="A78" i="3"/>
  <c r="J52" i="3"/>
  <c r="J51" i="3"/>
  <c r="E52" i="3"/>
  <c r="E51" i="3"/>
  <c r="J37" i="3"/>
  <c r="J38" i="3"/>
  <c r="E38" i="3"/>
  <c r="E37" i="3"/>
  <c r="E66" i="3"/>
  <c r="E65" i="3"/>
  <c r="J65" i="3"/>
  <c r="J66" i="3"/>
  <c r="E31" i="1" l="1"/>
  <c r="A31" i="1"/>
  <c r="E24" i="1"/>
  <c r="A24" i="1"/>
  <c r="E17" i="1"/>
  <c r="A17" i="1"/>
  <c r="E10" i="1"/>
  <c r="A10" i="1"/>
  <c r="E3" i="1"/>
  <c r="A3" i="1"/>
  <c r="F58" i="3"/>
  <c r="A58" i="3"/>
  <c r="F44" i="3"/>
  <c r="A44" i="3"/>
  <c r="F30" i="3"/>
  <c r="A30" i="3"/>
  <c r="F16" i="3"/>
  <c r="A16" i="3"/>
  <c r="F3" i="3"/>
  <c r="J69" i="3"/>
  <c r="E69" i="3"/>
  <c r="J68" i="3"/>
  <c r="E68" i="3"/>
  <c r="J67" i="3"/>
  <c r="E67" i="3"/>
  <c r="J64" i="3"/>
  <c r="E64" i="3"/>
  <c r="J63" i="3"/>
  <c r="E63" i="3"/>
  <c r="J62" i="3"/>
  <c r="E62" i="3"/>
  <c r="J61" i="3"/>
  <c r="E61" i="3"/>
  <c r="J60" i="3"/>
  <c r="E60" i="3"/>
  <c r="J55" i="3"/>
  <c r="E55" i="3"/>
  <c r="J54" i="3"/>
  <c r="E54" i="3"/>
  <c r="J53" i="3"/>
  <c r="E53" i="3"/>
  <c r="J50" i="3"/>
  <c r="E50" i="3"/>
  <c r="J49" i="3"/>
  <c r="E49" i="3"/>
  <c r="J48" i="3"/>
  <c r="E48" i="3"/>
  <c r="J47" i="3"/>
  <c r="E47" i="3"/>
  <c r="J46" i="3"/>
  <c r="E46" i="3"/>
  <c r="J41" i="3"/>
  <c r="E41" i="3"/>
  <c r="J40" i="3"/>
  <c r="E40" i="3"/>
  <c r="J39" i="3"/>
  <c r="E39" i="3"/>
  <c r="J36" i="3"/>
  <c r="E36" i="3"/>
  <c r="J35" i="3"/>
  <c r="E35" i="3"/>
  <c r="J34" i="3"/>
  <c r="E34" i="3"/>
  <c r="J33" i="3"/>
  <c r="E33" i="3"/>
  <c r="J32" i="3"/>
  <c r="E32" i="3"/>
  <c r="J20" i="3"/>
  <c r="E20" i="3"/>
  <c r="J9" i="3"/>
  <c r="J8" i="3"/>
  <c r="E8" i="3"/>
  <c r="E9" i="3"/>
  <c r="D6" i="4"/>
  <c r="D7" i="4"/>
  <c r="D8" i="4"/>
  <c r="D9" i="4"/>
  <c r="D10" i="4"/>
  <c r="D11" i="4"/>
  <c r="D12" i="4"/>
  <c r="D13" i="4"/>
  <c r="D14" i="4"/>
  <c r="D15" i="4"/>
  <c r="D16" i="4"/>
  <c r="D17" i="4"/>
  <c r="D18" i="4"/>
  <c r="D5" i="4"/>
  <c r="E42" i="3" l="1"/>
  <c r="C82" i="3" s="1"/>
  <c r="J56" i="3"/>
  <c r="C85" i="3" s="1"/>
  <c r="E70" i="3"/>
  <c r="C86" i="3" s="1"/>
  <c r="J70" i="3"/>
  <c r="C87" i="3" s="1"/>
  <c r="J42" i="3"/>
  <c r="C83" i="3" s="1"/>
  <c r="E56" i="3"/>
  <c r="C84" i="3" s="1"/>
  <c r="A8" i="1"/>
  <c r="E25" i="3"/>
  <c r="E26" i="3"/>
  <c r="J25" i="3"/>
  <c r="J26" i="3"/>
  <c r="J11" i="3"/>
  <c r="J12" i="3"/>
  <c r="E11" i="3"/>
  <c r="E12" i="3"/>
  <c r="A3" i="3"/>
  <c r="C14" i="5"/>
  <c r="J27" i="3"/>
  <c r="J22" i="3"/>
  <c r="J21" i="3"/>
  <c r="J19" i="3"/>
  <c r="J18" i="3"/>
  <c r="E27" i="3"/>
  <c r="E22" i="3"/>
  <c r="E21" i="3"/>
  <c r="E19" i="3"/>
  <c r="E18" i="3"/>
  <c r="J13" i="3"/>
  <c r="J7" i="3"/>
  <c r="J6" i="3"/>
  <c r="J5" i="3"/>
  <c r="E6" i="3"/>
  <c r="E7" i="3"/>
  <c r="E10" i="3"/>
  <c r="E13" i="3"/>
  <c r="E5" i="3"/>
  <c r="K10" i="1" l="1"/>
  <c r="D5" i="5"/>
  <c r="C25" i="1"/>
  <c r="G18" i="1"/>
  <c r="G32" i="1"/>
  <c r="C32" i="1"/>
  <c r="G25" i="1"/>
  <c r="C18" i="1"/>
  <c r="B78" i="3"/>
  <c r="D19" i="4"/>
  <c r="E28" i="3"/>
  <c r="C80" i="3" s="1"/>
  <c r="J14" i="3"/>
  <c r="J28" i="3"/>
  <c r="C81" i="3" s="1"/>
  <c r="E14" i="3"/>
  <c r="C78" i="3" s="1"/>
  <c r="G4" i="1" l="1"/>
  <c r="C79" i="3"/>
  <c r="C88" i="3" s="1"/>
  <c r="J71" i="3" s="1"/>
  <c r="K11" i="1" s="1"/>
  <c r="K12" i="1" s="1"/>
  <c r="G24" i="1"/>
  <c r="J44" i="3"/>
  <c r="B85" i="3"/>
  <c r="C31" i="1"/>
  <c r="E58" i="3"/>
  <c r="B86" i="3"/>
  <c r="C36" i="1"/>
  <c r="B87" i="3"/>
  <c r="J58" i="3"/>
  <c r="G31" i="1"/>
  <c r="B79" i="3"/>
  <c r="J3" i="3"/>
  <c r="G3" i="1"/>
  <c r="B81" i="3"/>
  <c r="J16" i="3"/>
  <c r="G10" i="1"/>
  <c r="B80" i="3"/>
  <c r="E16" i="3"/>
  <c r="C10" i="1"/>
  <c r="C12" i="1" s="1"/>
  <c r="E30" i="3"/>
  <c r="C17" i="1"/>
  <c r="C19" i="1"/>
  <c r="C21" i="1" s="1"/>
  <c r="B82" i="3"/>
  <c r="C24" i="1"/>
  <c r="E44" i="3"/>
  <c r="B84" i="3"/>
  <c r="J30" i="3"/>
  <c r="G17" i="1"/>
  <c r="B83" i="3"/>
  <c r="C4" i="1"/>
  <c r="N5" i="3"/>
  <c r="N10" i="3"/>
  <c r="G11" i="1"/>
  <c r="N7" i="3"/>
  <c r="C11" i="1"/>
  <c r="N6" i="3"/>
  <c r="D21" i="1" l="1"/>
  <c r="G19" i="1"/>
  <c r="G21" i="1" s="1"/>
  <c r="H21" i="1"/>
  <c r="C29" i="1"/>
  <c r="G15" i="1"/>
  <c r="G36" i="1"/>
  <c r="C33" i="1"/>
  <c r="C35" i="1" s="1"/>
  <c r="D35" i="1"/>
  <c r="G26" i="1"/>
  <c r="G28" i="1" s="1"/>
  <c r="H28" i="1"/>
  <c r="C26" i="1"/>
  <c r="C28" i="1" s="1"/>
  <c r="D28" i="1" s="1"/>
  <c r="G33" i="1"/>
  <c r="G35" i="1" s="1"/>
  <c r="H35" i="1" s="1"/>
  <c r="B88" i="3"/>
  <c r="G12" i="1"/>
  <c r="M6" i="7"/>
  <c r="R7" i="7"/>
  <c r="P9" i="7"/>
  <c r="N11" i="7"/>
  <c r="M5" i="7"/>
  <c r="Q6" i="7"/>
  <c r="M10" i="7"/>
  <c r="R6" i="7"/>
  <c r="P8" i="7"/>
  <c r="S11" i="7"/>
  <c r="N6" i="7"/>
  <c r="S7" i="7"/>
  <c r="Q9" i="7"/>
  <c r="O11" i="7"/>
  <c r="O6" i="7"/>
  <c r="M8" i="7"/>
  <c r="R9" i="7"/>
  <c r="P11" i="7"/>
  <c r="O8" i="7"/>
  <c r="P6" i="7"/>
  <c r="N8" i="7"/>
  <c r="S9" i="7"/>
  <c r="Q11" i="7"/>
  <c r="R11" i="7"/>
  <c r="N10" i="7"/>
  <c r="Q7" i="7"/>
  <c r="M11" i="7"/>
  <c r="P5" i="7"/>
  <c r="R5" i="7"/>
  <c r="S5" i="7"/>
  <c r="O10" i="7"/>
  <c r="M7" i="7"/>
  <c r="N7" i="7"/>
  <c r="P7" i="7"/>
  <c r="Q8" i="7"/>
  <c r="N5" i="7"/>
  <c r="S8" i="7"/>
  <c r="Q5" i="7"/>
  <c r="N9" i="7"/>
  <c r="O9" i="7"/>
  <c r="Q10" i="7"/>
  <c r="R10" i="7"/>
  <c r="R8" i="7"/>
  <c r="O5" i="7"/>
  <c r="M9" i="7"/>
  <c r="S6" i="7"/>
  <c r="P10" i="7"/>
  <c r="O7" i="7"/>
  <c r="S10" i="7"/>
  <c r="D18" i="7"/>
  <c r="I19" i="7"/>
  <c r="G21" i="7"/>
  <c r="E23" i="7"/>
  <c r="H18" i="7"/>
  <c r="I18" i="7"/>
  <c r="G20" i="7"/>
  <c r="E22" i="7"/>
  <c r="D17" i="7"/>
  <c r="E18" i="7"/>
  <c r="C20" i="7"/>
  <c r="H21" i="7"/>
  <c r="F23" i="7"/>
  <c r="I23" i="7"/>
  <c r="F18" i="7"/>
  <c r="D20" i="7"/>
  <c r="I21" i="7"/>
  <c r="G23" i="7"/>
  <c r="F20" i="7"/>
  <c r="G18" i="7"/>
  <c r="E20" i="7"/>
  <c r="C22" i="7"/>
  <c r="H23" i="7"/>
  <c r="D22" i="7"/>
  <c r="H19" i="7"/>
  <c r="D23" i="7"/>
  <c r="C21" i="7"/>
  <c r="H17" i="7"/>
  <c r="E21" i="7"/>
  <c r="F21" i="7"/>
  <c r="C19" i="7"/>
  <c r="E19" i="7"/>
  <c r="I22" i="7"/>
  <c r="H20" i="7"/>
  <c r="E17" i="7"/>
  <c r="D21" i="7"/>
  <c r="C18" i="7"/>
  <c r="F22" i="7"/>
  <c r="G22" i="7"/>
  <c r="C23" i="7"/>
  <c r="I20" i="7"/>
  <c r="F17" i="7"/>
  <c r="G17" i="7"/>
  <c r="I17" i="7"/>
  <c r="C17" i="7"/>
  <c r="D19" i="7"/>
  <c r="H22" i="7"/>
  <c r="G19" i="7"/>
  <c r="F19" i="7"/>
  <c r="G5" i="1"/>
  <c r="G7" i="1" s="1"/>
  <c r="H7" i="1" s="1"/>
  <c r="N30" i="7"/>
  <c r="S31" i="7"/>
  <c r="Q33" i="7"/>
  <c r="O35" i="7"/>
  <c r="P32" i="7"/>
  <c r="Q32" i="7"/>
  <c r="N29" i="7"/>
  <c r="R32" i="7"/>
  <c r="O29" i="7"/>
  <c r="O30" i="7"/>
  <c r="M32" i="7"/>
  <c r="R33" i="7"/>
  <c r="P35" i="7"/>
  <c r="N34" i="7"/>
  <c r="P30" i="7"/>
  <c r="N32" i="7"/>
  <c r="S33" i="7"/>
  <c r="Q35" i="7"/>
  <c r="R30" i="7"/>
  <c r="S35" i="7"/>
  <c r="Q30" i="7"/>
  <c r="O32" i="7"/>
  <c r="M34" i="7"/>
  <c r="R35" i="7"/>
  <c r="S30" i="7"/>
  <c r="O34" i="7"/>
  <c r="M31" i="7"/>
  <c r="P34" i="7"/>
  <c r="M33" i="7"/>
  <c r="S29" i="7"/>
  <c r="P33" i="7"/>
  <c r="Q34" i="7"/>
  <c r="R34" i="7"/>
  <c r="N31" i="7"/>
  <c r="O31" i="7"/>
  <c r="P29" i="7"/>
  <c r="R31" i="7"/>
  <c r="N33" i="7"/>
  <c r="M29" i="7"/>
  <c r="M30" i="7"/>
  <c r="S34" i="7"/>
  <c r="M35" i="7"/>
  <c r="P31" i="7"/>
  <c r="R29" i="7"/>
  <c r="O33" i="7"/>
  <c r="N35" i="7"/>
  <c r="Q31" i="7"/>
  <c r="Q29" i="7"/>
  <c r="S32" i="7"/>
  <c r="R54" i="7"/>
  <c r="P56" i="7"/>
  <c r="N58" i="7"/>
  <c r="S59" i="7"/>
  <c r="R58" i="7"/>
  <c r="N57" i="7"/>
  <c r="S54" i="7"/>
  <c r="Q56" i="7"/>
  <c r="O58" i="7"/>
  <c r="N53" i="7"/>
  <c r="O55" i="7"/>
  <c r="Q53" i="7"/>
  <c r="M55" i="7"/>
  <c r="R56" i="7"/>
  <c r="P58" i="7"/>
  <c r="O53" i="7"/>
  <c r="M57" i="7"/>
  <c r="N55" i="7"/>
  <c r="S56" i="7"/>
  <c r="Q58" i="7"/>
  <c r="P53" i="7"/>
  <c r="P55" i="7"/>
  <c r="S58" i="7"/>
  <c r="R53" i="7"/>
  <c r="Q55" i="7"/>
  <c r="O57" i="7"/>
  <c r="M59" i="7"/>
  <c r="S53" i="7"/>
  <c r="M56" i="7"/>
  <c r="R59" i="7"/>
  <c r="M54" i="7"/>
  <c r="N54" i="7"/>
  <c r="M58" i="7"/>
  <c r="N59" i="7"/>
  <c r="O59" i="7"/>
  <c r="P59" i="7"/>
  <c r="S55" i="7"/>
  <c r="N56" i="7"/>
  <c r="M53" i="7"/>
  <c r="Q57" i="7"/>
  <c r="S57" i="7"/>
  <c r="O56" i="7"/>
  <c r="P57" i="7"/>
  <c r="R57" i="7"/>
  <c r="O54" i="7"/>
  <c r="P54" i="7"/>
  <c r="Q54" i="7"/>
  <c r="R55" i="7"/>
  <c r="Q59" i="7"/>
  <c r="P42" i="7"/>
  <c r="N44" i="7"/>
  <c r="S45" i="7"/>
  <c r="Q47" i="7"/>
  <c r="M43" i="7"/>
  <c r="O41" i="7"/>
  <c r="S44" i="7"/>
  <c r="P41" i="7"/>
  <c r="O43" i="7"/>
  <c r="Q41" i="7"/>
  <c r="Q42" i="7"/>
  <c r="O44" i="7"/>
  <c r="M46" i="7"/>
  <c r="R47" i="7"/>
  <c r="R44" i="7"/>
  <c r="R42" i="7"/>
  <c r="P44" i="7"/>
  <c r="N46" i="7"/>
  <c r="S47" i="7"/>
  <c r="P46" i="7"/>
  <c r="S42" i="7"/>
  <c r="Q44" i="7"/>
  <c r="O46" i="7"/>
  <c r="N41" i="7"/>
  <c r="N43" i="7"/>
  <c r="Q46" i="7"/>
  <c r="M45" i="7"/>
  <c r="R46" i="7"/>
  <c r="N42" i="7"/>
  <c r="S46" i="7"/>
  <c r="P47" i="7"/>
  <c r="R41" i="7"/>
  <c r="M44" i="7"/>
  <c r="N45" i="7"/>
  <c r="O45" i="7"/>
  <c r="P45" i="7"/>
  <c r="Q45" i="7"/>
  <c r="M42" i="7"/>
  <c r="O42" i="7"/>
  <c r="M47" i="7"/>
  <c r="Q43" i="7"/>
  <c r="R43" i="7"/>
  <c r="S43" i="7"/>
  <c r="P43" i="7"/>
  <c r="N47" i="7"/>
  <c r="O47" i="7"/>
  <c r="S41" i="7"/>
  <c r="M41" i="7"/>
  <c r="R45" i="7"/>
  <c r="G29" i="1"/>
  <c r="E30" i="7"/>
  <c r="C32" i="7"/>
  <c r="I33" i="7"/>
  <c r="G35" i="7"/>
  <c r="E29" i="7"/>
  <c r="C31" i="7"/>
  <c r="H32" i="7"/>
  <c r="F29" i="7"/>
  <c r="F30" i="7"/>
  <c r="D32" i="7"/>
  <c r="C34" i="7"/>
  <c r="H35" i="7"/>
  <c r="I30" i="7"/>
  <c r="G30" i="7"/>
  <c r="E32" i="7"/>
  <c r="D34" i="7"/>
  <c r="I35" i="7"/>
  <c r="F34" i="7"/>
  <c r="H30" i="7"/>
  <c r="F32" i="7"/>
  <c r="E34" i="7"/>
  <c r="D29" i="7"/>
  <c r="G32" i="7"/>
  <c r="G34" i="7"/>
  <c r="I31" i="7"/>
  <c r="F35" i="7"/>
  <c r="D33" i="7"/>
  <c r="C29" i="7"/>
  <c r="H34" i="7"/>
  <c r="E31" i="7"/>
  <c r="D35" i="7"/>
  <c r="H31" i="7"/>
  <c r="I32" i="7"/>
  <c r="G29" i="7"/>
  <c r="I29" i="7"/>
  <c r="F33" i="7"/>
  <c r="G33" i="7"/>
  <c r="H33" i="7"/>
  <c r="F31" i="7"/>
  <c r="G31" i="7"/>
  <c r="C33" i="7"/>
  <c r="H29" i="7"/>
  <c r="E33" i="7"/>
  <c r="C30" i="7"/>
  <c r="D30" i="7"/>
  <c r="D31" i="7"/>
  <c r="I34" i="7"/>
  <c r="C35" i="7"/>
  <c r="E35" i="7"/>
  <c r="C22" i="1"/>
  <c r="G54" i="7"/>
  <c r="E56" i="7"/>
  <c r="C58" i="7"/>
  <c r="H59" i="7"/>
  <c r="I56" i="7"/>
  <c r="E55" i="7"/>
  <c r="G53" i="7"/>
  <c r="D57" i="7"/>
  <c r="H54" i="7"/>
  <c r="F56" i="7"/>
  <c r="D58" i="7"/>
  <c r="I59" i="7"/>
  <c r="G58" i="7"/>
  <c r="I54" i="7"/>
  <c r="G56" i="7"/>
  <c r="E58" i="7"/>
  <c r="D53" i="7"/>
  <c r="D55" i="7"/>
  <c r="F53" i="7"/>
  <c r="C55" i="7"/>
  <c r="H56" i="7"/>
  <c r="F58" i="7"/>
  <c r="E53" i="7"/>
  <c r="C57" i="7"/>
  <c r="H58" i="7"/>
  <c r="F55" i="7"/>
  <c r="I58" i="7"/>
  <c r="H53" i="7"/>
  <c r="F57" i="7"/>
  <c r="D54" i="7"/>
  <c r="C59" i="7"/>
  <c r="D59" i="7"/>
  <c r="G57" i="7"/>
  <c r="F54" i="7"/>
  <c r="E59" i="7"/>
  <c r="H55" i="7"/>
  <c r="I55" i="7"/>
  <c r="D56" i="7"/>
  <c r="C53" i="7"/>
  <c r="E57" i="7"/>
  <c r="C54" i="7"/>
  <c r="H57" i="7"/>
  <c r="I57" i="7"/>
  <c r="E54" i="7"/>
  <c r="G55" i="7"/>
  <c r="F59" i="7"/>
  <c r="G59" i="7"/>
  <c r="C56" i="7"/>
  <c r="I53" i="7"/>
  <c r="G8" i="1"/>
  <c r="C15" i="1"/>
  <c r="E42" i="7"/>
  <c r="C44" i="7"/>
  <c r="H45" i="7"/>
  <c r="F47" i="7"/>
  <c r="E46" i="7"/>
  <c r="H44" i="7"/>
  <c r="E41" i="7"/>
  <c r="I44" i="7"/>
  <c r="F41" i="7"/>
  <c r="F42" i="7"/>
  <c r="D44" i="7"/>
  <c r="I45" i="7"/>
  <c r="G47" i="7"/>
  <c r="I42" i="7"/>
  <c r="D41" i="7"/>
  <c r="G42" i="7"/>
  <c r="E44" i="7"/>
  <c r="C46" i="7"/>
  <c r="H47" i="7"/>
  <c r="G44" i="7"/>
  <c r="H42" i="7"/>
  <c r="F44" i="7"/>
  <c r="D46" i="7"/>
  <c r="I47" i="7"/>
  <c r="C43" i="7"/>
  <c r="F46" i="7"/>
  <c r="D43" i="7"/>
  <c r="G46" i="7"/>
  <c r="G43" i="7"/>
  <c r="E47" i="7"/>
  <c r="C45" i="7"/>
  <c r="H46" i="7"/>
  <c r="I46" i="7"/>
  <c r="D47" i="7"/>
  <c r="H43" i="7"/>
  <c r="G41" i="7"/>
  <c r="C41" i="7"/>
  <c r="F45" i="7"/>
  <c r="G45" i="7"/>
  <c r="C47" i="7"/>
  <c r="F43" i="7"/>
  <c r="I43" i="7"/>
  <c r="H41" i="7"/>
  <c r="I41" i="7"/>
  <c r="D45" i="7"/>
  <c r="E45" i="7"/>
  <c r="C42" i="7"/>
  <c r="D42" i="7"/>
  <c r="E43" i="7"/>
  <c r="O18" i="7"/>
  <c r="M20" i="7"/>
  <c r="R21" i="7"/>
  <c r="P23" i="7"/>
  <c r="M19" i="7"/>
  <c r="P22" i="7"/>
  <c r="O17" i="7"/>
  <c r="P18" i="7"/>
  <c r="N20" i="7"/>
  <c r="S21" i="7"/>
  <c r="Q23" i="7"/>
  <c r="S18" i="7"/>
  <c r="N17" i="7"/>
  <c r="Q18" i="7"/>
  <c r="O20" i="7"/>
  <c r="M22" i="7"/>
  <c r="R23" i="7"/>
  <c r="Q20" i="7"/>
  <c r="R18" i="7"/>
  <c r="P20" i="7"/>
  <c r="N22" i="7"/>
  <c r="S23" i="7"/>
  <c r="O22" i="7"/>
  <c r="R20" i="7"/>
  <c r="S19" i="7"/>
  <c r="O23" i="7"/>
  <c r="R17" i="7"/>
  <c r="P21" i="7"/>
  <c r="N18" i="7"/>
  <c r="R22" i="7"/>
  <c r="P19" i="7"/>
  <c r="N23" i="7"/>
  <c r="S20" i="7"/>
  <c r="P17" i="7"/>
  <c r="O21" i="7"/>
  <c r="M17" i="7"/>
  <c r="N19" i="7"/>
  <c r="O19" i="7"/>
  <c r="M23" i="7"/>
  <c r="R19" i="7"/>
  <c r="M21" i="7"/>
  <c r="Q17" i="7"/>
  <c r="N21" i="7"/>
  <c r="S17" i="7"/>
  <c r="M18" i="7"/>
  <c r="Q21" i="7"/>
  <c r="Q22" i="7"/>
  <c r="S22" i="7"/>
  <c r="Q19" i="7"/>
  <c r="G22" i="1"/>
  <c r="G14" i="1"/>
  <c r="H14" i="1" s="1"/>
  <c r="C14" i="1"/>
  <c r="D14" i="1" s="1"/>
  <c r="E3" i="3" l="1"/>
  <c r="C3" i="1" l="1"/>
  <c r="F8" i="7" s="1"/>
  <c r="X11" i="7" s="1"/>
  <c r="C5" i="1" l="1"/>
  <c r="C7" i="1" s="1"/>
  <c r="D7" i="1" s="1"/>
  <c r="C8" i="1"/>
  <c r="H7" i="7"/>
  <c r="H8" i="7"/>
  <c r="D10" i="7"/>
  <c r="E11" i="7"/>
  <c r="G5" i="7"/>
  <c r="D9" i="7"/>
  <c r="F10" i="7"/>
  <c r="E7" i="7"/>
  <c r="C9" i="7"/>
  <c r="E6" i="7"/>
  <c r="I10" i="7"/>
  <c r="C10" i="7"/>
  <c r="D11" i="7"/>
  <c r="G6" i="7"/>
  <c r="E5" i="7"/>
  <c r="F11" i="7"/>
  <c r="H6" i="7"/>
  <c r="F9" i="7"/>
  <c r="C11" i="7"/>
  <c r="F7" i="7"/>
  <c r="H11" i="7"/>
  <c r="I7" i="7"/>
  <c r="I6" i="7"/>
  <c r="C6" i="7"/>
  <c r="I5" i="7"/>
  <c r="H10" i="7"/>
  <c r="G8" i="7"/>
  <c r="G7" i="7"/>
  <c r="D8" i="7"/>
  <c r="D5" i="7"/>
  <c r="E8" i="7"/>
  <c r="F5" i="7"/>
  <c r="I11" i="7"/>
  <c r="X13" i="7" s="1"/>
  <c r="C7" i="7"/>
  <c r="I8" i="7"/>
  <c r="I9" i="7"/>
  <c r="E9" i="7"/>
  <c r="G11" i="7"/>
  <c r="E10" i="7"/>
  <c r="F6" i="7"/>
  <c r="H5" i="7"/>
  <c r="C5" i="7"/>
  <c r="X12" i="7" s="1"/>
  <c r="H9" i="7"/>
  <c r="G10" i="7"/>
  <c r="D6" i="7"/>
  <c r="G9" i="7"/>
  <c r="C8" i="7"/>
  <c r="D7" i="7"/>
</calcChain>
</file>

<file path=xl/sharedStrings.xml><?xml version="1.0" encoding="utf-8"?>
<sst xmlns="http://schemas.openxmlformats.org/spreadsheetml/2006/main" count="270" uniqueCount="103">
  <si>
    <t>Herramienta de Análisis del Punto de Equilibrio</t>
  </si>
  <si>
    <t>Actualizado: 12/2023</t>
  </si>
  <si>
    <t>Desarrollado por:</t>
  </si>
  <si>
    <t xml:space="preserve">Drew Kientzy </t>
  </si>
  <si>
    <t>Extensión de la Universidad de Missouri</t>
  </si>
  <si>
    <r>
      <rPr>
        <sz val="10"/>
        <color rgb="FF000000"/>
        <rFont val="Segoe UI"/>
      </rPr>
      <t>Esta herramienta fue diseñada para ayudar a empresas pequeñas a tomar decisiones relacionadas con sus costos de equilibrio y rendimiento. Los usuarios pueden calcular sus puntos de equilibrio avanzando de izquierda a derecha en las hojas que se muestran en las pestañas divisoras en la parte inferior de la pantalla. Comience ingresando la información solicitada en la hoja de </t>
    </r>
    <r>
      <rPr>
        <b/>
        <sz val="10"/>
        <color rgb="FF000000"/>
        <rFont val="Segoe UI"/>
      </rPr>
      <t>"Información de la Empresa"</t>
    </r>
    <r>
      <rPr>
        <sz val="10"/>
        <color rgb="FF000000"/>
        <rFont val="Segoe UI"/>
      </rPr>
      <t xml:space="preserve">, incluyendo el nombre de su empresa, nombre(s) de producto(s), precio de venta y cantidad estimada vendida anualmente en las celdas grises. A continuación, ingrese los costos por unidad de insumo y la cantidad de materias primas necesarias para producir cada uno de los productos en la hoja de </t>
    </r>
    <r>
      <rPr>
        <b/>
        <sz val="10"/>
        <color rgb="FF000000"/>
        <rFont val="Segoe UI"/>
      </rPr>
      <t>"Costos variables"</t>
    </r>
    <r>
      <rPr>
        <sz val="10"/>
        <color rgb="FF000000"/>
        <rFont val="Segoe UI"/>
      </rPr>
      <t xml:space="preserve">. Los costos que no están directamente vinculados a la producción pueden ingresarse en la hoja de </t>
    </r>
    <r>
      <rPr>
        <b/>
        <sz val="10"/>
        <color rgb="FF000000"/>
        <rFont val="Segoe UI"/>
      </rPr>
      <t>"Costos fijos"</t>
    </r>
    <r>
      <rPr>
        <sz val="10"/>
        <color rgb="FF000000"/>
        <rFont val="Segoe UI"/>
      </rPr>
      <t xml:space="preserve">. La hoja de </t>
    </r>
    <r>
      <rPr>
        <b/>
        <sz val="10"/>
        <color rgb="FF000000"/>
        <rFont val="Segoe UI"/>
      </rPr>
      <t>"Análisis de Punto de Equilibrio"</t>
    </r>
    <r>
      <rPr>
        <sz val="10"/>
        <color rgb="FF000000"/>
        <rFont val="Segoe UI"/>
      </rPr>
      <t xml:space="preserve"> mostrará el rendimiento de equilibrio con un precio fijo y el precio de equilibrio con un rendimiento establecido. La hoja de </t>
    </r>
    <r>
      <rPr>
        <b/>
        <sz val="10"/>
        <color rgb="FF000000"/>
        <rFont val="Segoe UI"/>
      </rPr>
      <t xml:space="preserve">"Análisis de Sensibilidad" </t>
    </r>
    <r>
      <rPr>
        <sz val="10"/>
        <color rgb="FF000000"/>
        <rFont val="Segoe UI"/>
      </rPr>
      <t>mostrará el impacto en los retornos del negocio si la cantidad vendida o el precio recibido varía un 10%, 20% o 30% en cualquier dirección.</t>
    </r>
  </si>
  <si>
    <r>
      <rPr>
        <sz val="10"/>
        <color rgb="FF000000"/>
        <rFont val="Segoe UI"/>
      </rPr>
      <t>Si necesita ayuda para utilizar esta herramienta, haga clic en el botón</t>
    </r>
    <r>
      <rPr>
        <b/>
        <sz val="10"/>
        <color rgb="FF000000"/>
        <rFont val="Segoe UI"/>
      </rPr>
      <t xml:space="preserve"> "¡Clic aquí si necesita ayuda!"</t>
    </r>
    <r>
      <rPr>
        <sz val="10"/>
        <color rgb="FF000000"/>
        <rFont val="Segoe UI"/>
      </rPr>
      <t xml:space="preserve"> al lado derecho de cada hoja. Los botones lo dirigirán a consejos específicos sobre cómo usar la hoja correspondiente.</t>
    </r>
  </si>
  <si>
    <t>Las celdas en color gris requieren el ingreso de su información. No completarlas puede generar resultados incorrectos. Si no tiene información para ingresar en una celda gris que actualmente contiene un valor, elimínelo para asegurar la precisión.</t>
  </si>
  <si>
    <t>Esta hoja de cálculo es solo para fines educativos y el usuario asume todos los riesgos asociados con su uso.</t>
  </si>
  <si>
    <t>Nombre de la empresa</t>
  </si>
  <si>
    <t>Productos vendidos</t>
  </si>
  <si>
    <t>Precios de venta</t>
  </si>
  <si>
    <t>Ventas anuales (unidades)</t>
  </si>
  <si>
    <t>% de ventas de la empresa</t>
  </si>
  <si>
    <t>¡Clic aquí si necesita ayuda!</t>
  </si>
  <si>
    <t>Nombre de los productos aquí</t>
  </si>
  <si>
    <t>Porcentaje de la empresa no incluido en el análisis*</t>
  </si>
  <si>
    <t>Ingresos totales por ventas</t>
  </si>
  <si>
    <t>* Si tiene partes de su empresa que comparten costos generales, pero que no desea incluir en el análisis del punto de equilibrio, inserte en la celda gris inferior derecha la porción de las ventas totales que estas áreas representan. Al hacerlo, los costos generales se asignarán correctamente.</t>
  </si>
  <si>
    <t>Porcentaje del valor total de ventas</t>
  </si>
  <si>
    <t>Tipo de insumo</t>
  </si>
  <si>
    <t>Unidad de medida</t>
  </si>
  <si>
    <t>Costo por unidad</t>
  </si>
  <si>
    <t>Insumo:Producción</t>
  </si>
  <si>
    <t>Costo total</t>
  </si>
  <si>
    <t>Liste los insumos de producción aquí</t>
  </si>
  <si>
    <t>Mano de obra de producción</t>
  </si>
  <si>
    <t>horas</t>
  </si>
  <si>
    <t>Total de costos variables</t>
  </si>
  <si>
    <t>Costos variables de la empresa</t>
  </si>
  <si>
    <t>Product</t>
  </si>
  <si>
    <t>Revenue</t>
  </si>
  <si>
    <t>Total Variable Costs</t>
  </si>
  <si>
    <t>Los costos fijos son aquellos que la empresa incurre y que son difíciles de asignar a cada unidad de producción. Elija un término para el método de asignación de cada costo a su operación e ingrese el costo aproximado por término en la columna gris de la derecha.</t>
  </si>
  <si>
    <t>Artículo</t>
  </si>
  <si>
    <t xml:space="preserve"> Término</t>
  </si>
  <si>
    <t>Costo/Término</t>
  </si>
  <si>
    <t>Renta</t>
  </si>
  <si>
    <t>Servicios públicos</t>
  </si>
  <si>
    <t>Mantenimiento</t>
  </si>
  <si>
    <t>Mensual</t>
  </si>
  <si>
    <t>Reparaciones</t>
  </si>
  <si>
    <t>Trimestre</t>
  </si>
  <si>
    <t>Mercadeo</t>
  </si>
  <si>
    <t>Annual</t>
  </si>
  <si>
    <t>Publicidad</t>
  </si>
  <si>
    <t>Diario</t>
  </si>
  <si>
    <t>Suministros</t>
  </si>
  <si>
    <t>Semanal</t>
  </si>
  <si>
    <t>Honorarios profesionales</t>
  </si>
  <si>
    <t>Quincenal</t>
  </si>
  <si>
    <t>Costos administrativos</t>
  </si>
  <si>
    <t>Seguros</t>
  </si>
  <si>
    <t>Depreciación</t>
  </si>
  <si>
    <t>Intereses</t>
  </si>
  <si>
    <t>Impuestos</t>
  </si>
  <si>
    <t>Otros</t>
  </si>
  <si>
    <t>Costos generales totales</t>
  </si>
  <si>
    <t>Si no incurre en gastos en ninguna de las categorías anteriores, deje la celda de "Costo / Término" en blanco. Si incurre en otros gastos no listados, regístrelos en la fila de "Otros".</t>
  </si>
  <si>
    <t>Porcentaje del valor total de las ventas</t>
  </si>
  <si>
    <t>Costos variables por unidad</t>
  </si>
  <si>
    <t>Costos fijos atribuidos por unidad</t>
  </si>
  <si>
    <t>Ventas y precio esperados</t>
  </si>
  <si>
    <t>¿Cumple con las expectativas?</t>
  </si>
  <si>
    <t>Precio de equilibrio a ventas esperadas</t>
  </si>
  <si>
    <t>Unidades de equilibrio vendidas al precio esperado*</t>
  </si>
  <si>
    <t>Ingresos totales esperados</t>
  </si>
  <si>
    <t>Ingresos totales de equilibrio*</t>
  </si>
  <si>
    <t>Ingreso neto esperado</t>
  </si>
  <si>
    <t>*Los ingresos totales de equilibrio son iguales a los costos totales de la empresa.</t>
  </si>
  <si>
    <t>*El cálculo de las unidades de equilibrio vendidas asume que las proporciones de cada producto vendido permanecen iguales a las estimadas por el usuario.</t>
  </si>
  <si>
    <t>Cambio en las ventas</t>
  </si>
  <si>
    <t>Cambio en el precio</t>
  </si>
  <si>
    <t>Resumen</t>
  </si>
  <si>
    <t>Ingreso neto del escenario actual</t>
  </si>
  <si>
    <t>Ingreso neto del peor escenario</t>
  </si>
  <si>
    <t>Ingreso neto del mejor escenario</t>
  </si>
  <si>
    <t>Ayuda de información de la empresa:</t>
  </si>
  <si>
    <t xml:space="preserve">La hoja de "Información del Negocio" solicita algunos datos básicos sobre su empresa. Para usar correctamente esta hoja, siga estos pasos:
</t>
  </si>
  <si>
    <t>1.Ingrese el nombre de su empresa. En la celda B1, haga clic para ingresar el nombre bajo el cual opera su empresa. Esto personalizará el resto de la herramienta para usted.</t>
  </si>
  <si>
    <t>2. Ingrese los nombres de sus productos en las celdas A3-A6. Hay espacio para hasta 4 productos únicos en esta herramienta. Si desea analizar más productos que esos, consulte el paso 5 para obtener instrucciones.</t>
  </si>
  <si>
    <t>3. Ingrese el precio que espera recibir por cada producto en la celda respectiva de la columna B. Si no está seguro de cuál es un precio adecuado, utilice su mejor estimación y la herramienta le ayudará a encontrar un precio más adecuado.</t>
  </si>
  <si>
    <t>4. Ingrese la cantidad de unidades de cada producto que espera vender en un año en la columna C. Si no está seguro de cuál es el potencial de ventas que puede alcanzar, utilice una cantidad que considere fácilmente alcanzable y la herramienta le ayudará a refinar sus expectativas.</t>
  </si>
  <si>
    <t>5. La celda D7 es donde puede contabilizar productos o partes de su negocio que no están incluidos en los productos 1-4 mencionados anteriormente. Los valores en las celdas D3-D6 representan la proporción de las ventas anuales que cada producto aporta. Si no todas sus ventas esperadas están cubiertas por los productos listados, ingrese el porcentaje aproximado de ventas que provienen de productos no listados. Al hacer esto, los costos fijos de su negocio serán correctamente contabilizados.</t>
  </si>
  <si>
    <t>Ayuda de costos variables:</t>
  </si>
  <si>
    <t>La hoja de costos variables solicita los costos de producción por unidad que incurre cada producto. Los ejemplos pueden incluir materias primas, insumos comprados, empaque y mano de obra de producción. Para utilizar esta hoja, siga los siguientes pasos:</t>
  </si>
  <si>
    <t xml:space="preserve">1. En la sección "Tipo de insumo", ponga un listado de los insumos utilizados para crear una unidad de su producto.
</t>
  </si>
  <si>
    <t>2.En la columna "Unidad de medida", ponga las unidades en las que se mide cada insumo.</t>
  </si>
  <si>
    <t>3. En la columna "costo/unidad", ingrese el costo por unidad de insumo. Si compra insumos al por mayor (100 insumos por $10.99), el valor adecuado para ingresar es "10.99". Este costo/envase se transformará para relacionarse con las unidades de salida en el paso 4.</t>
  </si>
  <si>
    <t>4. En la columna "Insumo:Producción ", se ingresa la proporción de insumos a productos. Por ejemplo, si usa 6 libras de manzanas para hacer 1 galón de sidra de manzana, el valor que se ingresa sería 6. Si utiliza 1 tarro de un paquete de 12 para envasar su sidra, estaría utilizando 0.08333 paquetes de tarros por galón de sidra vendido. La herramienta multiplicará la fracción de un paquete utilizado por galón de sidra vendido, contabilizando correctamente el costo de un paquete de tarros en la columna "costo/unidad".</t>
  </si>
  <si>
    <t xml:space="preserve">5. La mano de obra de producción es el tiempo que usted, su familia o sus empleados dedican directamente al producto que se va a vender. Cualquier trabajo que se pueda atribuir al producto por unidad vendida entra en esta categoría. Ejemplos incluyen el tiempo empleado en procesar, empaquetar o manipular el producto. El tiempo dedicado a funciones administrativas del negocio no se contabiliza aquí, porque no se puede atribuir fácilmente a cada unidad vendida.
</t>
  </si>
  <si>
    <t>Ayuda de costos fijos:</t>
  </si>
  <si>
    <t>La hoja de costos fijos es donde ingresa los costos que no puede asignar a cada unidad producida. Ejemplos de esto son el alquiler, la publicidad, los servicios públicos, los honorarios contables y su tiempo dedicado al trabajo administrativo que su negocio requiere. Siga los pasos a continuación para aprender cómo utilizar esta hoja.</t>
  </si>
  <si>
    <t>1. En la columna de "Término", elija la frecuencia con la que paga o le facturan el gasto correspondiente. Si el gasto listado no es incurrido por su negocio, su elección aquí no importará, ya que deberá dejar la fila en blanco mientras termina el paso 2.</t>
  </si>
  <si>
    <t xml:space="preserve">2. En la columna "Costo/término", ingrese su costo para ese gasto según el término que identificó en el paso 1. Si hay algún costo que no tiene, ingrese un 0.
</t>
  </si>
  <si>
    <t>3. Si tiene costos significativos que no están incluidos en las categorías proporcionadas, regístrelos en la fila de "Otros".</t>
  </si>
  <si>
    <t>Ayuda de análisis del punto de equilibrio:</t>
  </si>
  <si>
    <t>Esta hoja es donde obtiene los resultados de lo que ya ha ingresado. Las áreas clave para entender si su negocio está alcanzando el punto de equilibrio se muestran con sombreado azul claro.</t>
  </si>
  <si>
    <r>
      <rPr>
        <sz val="11"/>
        <color rgb="FF000000"/>
        <rFont val="Calibri"/>
        <family val="2"/>
        <scheme val="minor"/>
      </rPr>
      <t>1. </t>
    </r>
    <r>
      <rPr>
        <b/>
        <sz val="11"/>
        <color rgb="FF000000"/>
        <rFont val="Calibri"/>
        <family val="2"/>
        <scheme val="minor"/>
      </rPr>
      <t xml:space="preserve">¿Cumple con las expectativas? </t>
    </r>
    <r>
      <rPr>
        <sz val="11"/>
        <color rgb="FF000000"/>
        <rFont val="Calibri"/>
        <family val="2"/>
        <scheme val="minor"/>
      </rPr>
      <t>Estas celdas devuelven "SÍ" o "NO". Si un producto devuelve "SÍ", entonces su producto es rentable con el precio, las ventas esperadas y el costo que usted estimó. Si devuelve "NO", es posible que deba regresar a las hojas anteriores y reevaluar diferentes escenarios para ver si este producto podría volverse rentable de manera realista.</t>
    </r>
  </si>
  <si>
    <t>2. Los números a la izquierda de las celdas de "cumple con las expectativas" explican la variación entre el punto de equilibrio de su negocio y el precio de venta y la cantidad que anticipó. La columna más a la izquierda de la sección contiene la cantidad y el precio esperados que utilizó en la hoja de "Información del negocio". Compare estos números con los de la derecha. Los números a la derecha son la cantidad y el precio de equilibrio dados su precio y cantidad esperados, respectivamente. Si su precio es más alto que el precio de equilibrio, su negocio es rentable. De manera similar, si su cantidad vendida es más alta que la cantidad de equilibrio vendida, también será rentable.</t>
  </si>
  <si>
    <t>3. La segunda tabla pequeña en la parte inferior de la hoja muestra los ingresos esperados del negocio dados sus ventas y precio esperados, y los ingresos de equilibrio dados los costos que ingresó. La tercera línea muestra las ganancias que podría obtener si las condiciones que modeló se mantienen. Los valores negativos significan que el negocio no es rentable, y los precios, ventas y costos de sus productos deben ser reevaluados.</t>
  </si>
  <si>
    <t>Ayuda de análisis de sensibilidad:</t>
  </si>
  <si>
    <t>Esta hoja es donde puede analizar los efectos de los cambios en el precio o la cantidad de ventas sobre la rentabilidad de su negocio. El cuadro sombreado en azul en cada producto muestra la ganancia (pérdida) que puede esperar obtener dado su precio y cantidad de ventas esperadas. Los números en el eje izquierdo y superior reflejan los cambios en las ventas y el precio. Consulte la tabla secundaria a continuación para un resumen de la rentabilidad del negocio.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</si>
</sst>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1"/>
      <color rgb="FF3F3F3F"/>
      <name val="Calibri"/>
      <family val="2"/>
      <scheme val="minor"/>
    </font>
    <font>
      <sz val="10"/>
      <color theme="1"/>
      <name val="Segoe UI"/>
      <family val="2"/>
    </font>
    <font>
      <sz val="11"/>
      <color theme="1"/>
      <name val="Segoe UI"/>
      <family val="2"/>
    </font>
    <font>
      <b/>
      <sz val="16"/>
      <color rgb="FFF1B82D"/>
      <name val="Segoe UI"/>
      <family val="2"/>
    </font>
    <font>
      <b/>
      <sz val="11"/>
      <color theme="1"/>
      <name val="Segoe UI"/>
      <family val="2"/>
    </font>
    <font>
      <b/>
      <sz val="11"/>
      <color rgb="FF3F3F3F"/>
      <name val="Segoe UI"/>
      <family val="2"/>
    </font>
    <font>
      <b/>
      <sz val="14"/>
      <color rgb="FFF1B82D"/>
      <name val="Segoe UI"/>
      <family val="2"/>
    </font>
    <font>
      <sz val="8"/>
      <name val="Calibri"/>
      <family val="2"/>
      <scheme val="minor"/>
    </font>
    <font>
      <b/>
      <sz val="12"/>
      <color theme="1"/>
      <name val="Calibri"/>
      <family val="2"/>
      <scheme val="minor"/>
    </font>
    <font>
      <b/>
      <sz val="20"/>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b/>
      <u/>
      <sz val="24"/>
      <color theme="10"/>
      <name val="Calibri"/>
      <family val="2"/>
      <scheme val="minor"/>
    </font>
    <font>
      <b/>
      <sz val="11"/>
      <color rgb="FF000000"/>
      <name val="Calibri"/>
      <family val="2"/>
      <scheme val="minor"/>
    </font>
    <font>
      <sz val="11"/>
      <color rgb="FF000000"/>
      <name val="Calibri"/>
      <family val="2"/>
      <scheme val="minor"/>
    </font>
    <font>
      <sz val="10"/>
      <color rgb="FF000000"/>
      <name val="Segoe UI"/>
      <family val="2"/>
    </font>
    <font>
      <sz val="10"/>
      <color rgb="FF000000"/>
      <name val="Segoe UI"/>
    </font>
    <font>
      <b/>
      <sz val="10"/>
      <color rgb="FF000000"/>
      <name val="Segoe UI"/>
    </font>
    <font>
      <sz val="11"/>
      <color rgb="FF000000"/>
      <name val="Calibri"/>
      <scheme val="minor"/>
    </font>
  </fonts>
  <fills count="11">
    <fill>
      <patternFill patternType="none"/>
    </fill>
    <fill>
      <patternFill patternType="gray125"/>
    </fill>
    <fill>
      <patternFill patternType="solid">
        <fgColor rgb="FFF2F2F2"/>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4.9989318521683403E-2"/>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style="medium">
        <color indexed="64"/>
      </right>
      <top style="thin">
        <color auto="1"/>
      </top>
      <bottom style="thin">
        <color auto="1"/>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medium">
        <color rgb="FF000000"/>
      </bottom>
      <diagonal/>
    </border>
    <border>
      <left/>
      <right/>
      <top/>
      <bottom style="medium">
        <color rgb="FF000000"/>
      </bottom>
      <diagonal/>
    </border>
    <border>
      <left/>
      <right style="medium">
        <color indexed="64"/>
      </right>
      <top/>
      <bottom style="medium">
        <color rgb="FF000000"/>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0" fontId="4" fillId="2" borderId="12" applyNumberFormat="0" applyAlignment="0" applyProtection="0"/>
    <xf numFmtId="0" fontId="1" fillId="0" borderId="0"/>
    <xf numFmtId="9" fontId="1" fillId="0" borderId="0" applyFont="0" applyFill="0" applyBorder="0" applyAlignment="0" applyProtection="0"/>
    <xf numFmtId="0" fontId="16" fillId="0" borderId="0" applyNumberFormat="0" applyFill="0" applyBorder="0" applyAlignment="0" applyProtection="0"/>
  </cellStyleXfs>
  <cellXfs count="214">
    <xf numFmtId="0" fontId="0" fillId="0" borderId="0" xfId="0"/>
    <xf numFmtId="0" fontId="2" fillId="0" borderId="6" xfId="0" applyFont="1" applyBorder="1"/>
    <xf numFmtId="0" fontId="2" fillId="0" borderId="0" xfId="0" applyFont="1"/>
    <xf numFmtId="10" fontId="2" fillId="0" borderId="0" xfId="0" applyNumberFormat="1" applyFont="1"/>
    <xf numFmtId="0" fontId="2" fillId="0" borderId="7" xfId="0" applyFont="1" applyBorder="1"/>
    <xf numFmtId="0" fontId="2" fillId="0" borderId="7" xfId="0" applyFont="1" applyBorder="1" applyAlignment="1">
      <alignment horizontal="center"/>
    </xf>
    <xf numFmtId="0" fontId="6" fillId="5" borderId="0" xfId="4" applyFont="1" applyFill="1"/>
    <xf numFmtId="0" fontId="0" fillId="5" borderId="0" xfId="0" applyFill="1"/>
    <xf numFmtId="0" fontId="8" fillId="5" borderId="0" xfId="4" applyFont="1" applyFill="1"/>
    <xf numFmtId="0" fontId="8" fillId="5" borderId="0" xfId="4" applyFont="1" applyFill="1" applyAlignment="1">
      <alignment horizontal="left" indent="4"/>
    </xf>
    <xf numFmtId="0" fontId="5" fillId="5" borderId="0" xfId="4" applyFont="1" applyFill="1" applyAlignment="1">
      <alignment vertical="top" wrapText="1"/>
    </xf>
    <xf numFmtId="0" fontId="2" fillId="0" borderId="2" xfId="0" applyFont="1" applyBorder="1" applyAlignment="1">
      <alignment horizontal="center"/>
    </xf>
    <xf numFmtId="44" fontId="1" fillId="6" borderId="0" xfId="1" applyFont="1" applyFill="1" applyBorder="1"/>
    <xf numFmtId="2" fontId="0" fillId="0" borderId="8" xfId="0" applyNumberFormat="1" applyBorder="1" applyAlignment="1">
      <alignment horizontal="right" indent="1"/>
    </xf>
    <xf numFmtId="0" fontId="0" fillId="6" borderId="0" xfId="0" applyFill="1"/>
    <xf numFmtId="0" fontId="0" fillId="0" borderId="11" xfId="0" applyBorder="1"/>
    <xf numFmtId="0" fontId="2" fillId="0" borderId="17" xfId="0" applyFont="1" applyBorder="1" applyAlignment="1">
      <alignment horizontal="right"/>
    </xf>
    <xf numFmtId="0" fontId="0" fillId="0" borderId="18" xfId="0" applyBorder="1" applyAlignment="1">
      <alignment horizontal="right"/>
    </xf>
    <xf numFmtId="44" fontId="1" fillId="6" borderId="18" xfId="1" applyFont="1" applyFill="1" applyBorder="1"/>
    <xf numFmtId="43" fontId="0" fillId="0" borderId="19" xfId="2" applyFont="1" applyBorder="1"/>
    <xf numFmtId="2" fontId="1" fillId="6" borderId="0" xfId="2" applyNumberFormat="1" applyFont="1" applyFill="1" applyBorder="1"/>
    <xf numFmtId="2" fontId="1" fillId="6" borderId="18" xfId="2" applyNumberFormat="1" applyFont="1" applyFill="1" applyBorder="1"/>
    <xf numFmtId="44" fontId="2" fillId="0" borderId="8" xfId="1" applyFont="1" applyBorder="1"/>
    <xf numFmtId="0" fontId="2" fillId="0" borderId="11" xfId="0" applyFont="1" applyBorder="1"/>
    <xf numFmtId="0" fontId="0" fillId="0" borderId="5" xfId="0" applyBorder="1"/>
    <xf numFmtId="44" fontId="0" fillId="0" borderId="0" xfId="0" applyNumberFormat="1"/>
    <xf numFmtId="44" fontId="0" fillId="6" borderId="0" xfId="1" applyFont="1" applyFill="1" applyBorder="1"/>
    <xf numFmtId="44" fontId="0" fillId="0" borderId="8" xfId="0" applyNumberFormat="1" applyBorder="1"/>
    <xf numFmtId="0" fontId="2" fillId="0" borderId="9" xfId="0" applyFont="1" applyBorder="1"/>
    <xf numFmtId="44" fontId="2" fillId="0" borderId="5" xfId="0" applyNumberFormat="1" applyFont="1" applyBorder="1"/>
    <xf numFmtId="0" fontId="0" fillId="0" borderId="17" xfId="0" applyBorder="1"/>
    <xf numFmtId="0" fontId="0" fillId="6" borderId="18" xfId="0" applyFill="1" applyBorder="1"/>
    <xf numFmtId="44" fontId="0" fillId="6" borderId="18" xfId="1" applyFont="1" applyFill="1" applyBorder="1"/>
    <xf numFmtId="44" fontId="0" fillId="0" borderId="19" xfId="0" applyNumberFormat="1" applyBorder="1"/>
    <xf numFmtId="0" fontId="0" fillId="0" borderId="18" xfId="0" applyBorder="1"/>
    <xf numFmtId="0" fontId="0" fillId="0" borderId="19" xfId="0" applyBorder="1"/>
    <xf numFmtId="44" fontId="0" fillId="0" borderId="5" xfId="0" applyNumberFormat="1" applyBorder="1"/>
    <xf numFmtId="0" fontId="2" fillId="0" borderId="17" xfId="0" applyFont="1" applyBorder="1" applyAlignment="1">
      <alignment horizontal="left"/>
    </xf>
    <xf numFmtId="0" fontId="2" fillId="0" borderId="18" xfId="0" applyFont="1" applyBorder="1" applyAlignment="1">
      <alignment horizontal="left"/>
    </xf>
    <xf numFmtId="0" fontId="2" fillId="0" borderId="19" xfId="0" applyFont="1" applyBorder="1" applyAlignment="1">
      <alignment horizontal="left"/>
    </xf>
    <xf numFmtId="0" fontId="0" fillId="4" borderId="0" xfId="0" applyFill="1"/>
    <xf numFmtId="2" fontId="0" fillId="0" borderId="19" xfId="0" applyNumberFormat="1" applyBorder="1" applyAlignment="1">
      <alignment horizontal="right" indent="1"/>
    </xf>
    <xf numFmtId="2" fontId="0" fillId="0" borderId="0" xfId="0" applyNumberFormat="1" applyAlignment="1">
      <alignment horizontal="right" indent="1"/>
    </xf>
    <xf numFmtId="2" fontId="0" fillId="0" borderId="18" xfId="0" applyNumberFormat="1" applyBorder="1" applyAlignment="1">
      <alignment horizontal="right" indent="1"/>
    </xf>
    <xf numFmtId="0" fontId="0" fillId="4" borderId="7" xfId="0" applyFill="1" applyBorder="1"/>
    <xf numFmtId="0" fontId="0" fillId="4" borderId="8" xfId="0" applyFill="1" applyBorder="1"/>
    <xf numFmtId="9" fontId="2" fillId="0" borderId="2" xfId="0" applyNumberFormat="1" applyFont="1" applyBorder="1" applyAlignment="1">
      <alignment horizontal="center"/>
    </xf>
    <xf numFmtId="9" fontId="2" fillId="0" borderId="3" xfId="0" applyNumberFormat="1" applyFont="1" applyBorder="1" applyAlignment="1">
      <alignment horizontal="center"/>
    </xf>
    <xf numFmtId="0" fontId="2" fillId="0" borderId="22" xfId="0" applyFont="1" applyBorder="1"/>
    <xf numFmtId="0" fontId="2" fillId="0" borderId="23" xfId="0" applyFont="1" applyBorder="1"/>
    <xf numFmtId="44" fontId="2" fillId="0" borderId="24" xfId="1" applyFont="1" applyBorder="1"/>
    <xf numFmtId="9" fontId="2" fillId="0" borderId="26" xfId="0" applyNumberFormat="1" applyFont="1" applyBorder="1" applyAlignment="1">
      <alignment horizontal="center"/>
    </xf>
    <xf numFmtId="0" fontId="0" fillId="0" borderId="27" xfId="0" applyBorder="1"/>
    <xf numFmtId="9" fontId="2" fillId="0" borderId="25" xfId="0" applyNumberFormat="1" applyFont="1" applyBorder="1"/>
    <xf numFmtId="9" fontId="2" fillId="0" borderId="28" xfId="0" applyNumberFormat="1" applyFont="1" applyBorder="1" applyAlignment="1">
      <alignment horizontal="center"/>
    </xf>
    <xf numFmtId="9" fontId="2" fillId="0" borderId="29" xfId="0" applyNumberFormat="1" applyFont="1" applyBorder="1"/>
    <xf numFmtId="0" fontId="0" fillId="4" borderId="13" xfId="0" applyFill="1" applyBorder="1"/>
    <xf numFmtId="44" fontId="2" fillId="0" borderId="8" xfId="0" applyNumberFormat="1" applyFont="1" applyBorder="1" applyAlignment="1">
      <alignment horizontal="center"/>
    </xf>
    <xf numFmtId="44" fontId="2" fillId="0" borderId="11" xfId="0" applyNumberFormat="1" applyFont="1" applyBorder="1" applyAlignment="1">
      <alignment horizontal="center"/>
    </xf>
    <xf numFmtId="0" fontId="0" fillId="4" borderId="11" xfId="0" applyFill="1" applyBorder="1"/>
    <xf numFmtId="44" fontId="2" fillId="0" borderId="5" xfId="0" applyNumberFormat="1" applyFont="1" applyBorder="1" applyAlignment="1">
      <alignment horizontal="center"/>
    </xf>
    <xf numFmtId="0" fontId="2" fillId="0" borderId="8" xfId="0" applyFont="1" applyBorder="1"/>
    <xf numFmtId="0" fontId="0" fillId="6" borderId="7" xfId="0" applyFill="1" applyBorder="1"/>
    <xf numFmtId="9" fontId="0" fillId="6" borderId="8" xfId="5" applyFont="1" applyFill="1" applyBorder="1"/>
    <xf numFmtId="44" fontId="0" fillId="0" borderId="11" xfId="1" applyFont="1" applyBorder="1"/>
    <xf numFmtId="44" fontId="14" fillId="0" borderId="0" xfId="0" applyNumberFormat="1" applyFont="1"/>
    <xf numFmtId="164" fontId="0" fillId="6" borderId="0" xfId="2" applyNumberFormat="1" applyFont="1" applyFill="1"/>
    <xf numFmtId="9" fontId="0" fillId="0" borderId="0" xfId="0" applyNumberFormat="1"/>
    <xf numFmtId="0" fontId="0" fillId="0" borderId="0" xfId="0" applyAlignment="1">
      <alignment horizontal="left"/>
    </xf>
    <xf numFmtId="0" fontId="2" fillId="3" borderId="9" xfId="0" applyFont="1" applyFill="1" applyBorder="1" applyAlignment="1">
      <alignment horizontal="left"/>
    </xf>
    <xf numFmtId="0" fontId="2" fillId="3" borderId="6" xfId="0" applyFont="1" applyFill="1" applyBorder="1" applyAlignment="1">
      <alignment horizontal="left"/>
    </xf>
    <xf numFmtId="44" fontId="2" fillId="7" borderId="8" xfId="1" applyFont="1" applyFill="1" applyBorder="1"/>
    <xf numFmtId="0" fontId="2" fillId="3" borderId="17" xfId="0" applyFont="1" applyFill="1" applyBorder="1" applyAlignment="1">
      <alignment horizontal="left"/>
    </xf>
    <xf numFmtId="0" fontId="0" fillId="0" borderId="0" xfId="0" applyAlignment="1">
      <alignment wrapText="1"/>
    </xf>
    <xf numFmtId="0" fontId="14" fillId="0" borderId="0" xfId="0" applyFont="1"/>
    <xf numFmtId="9" fontId="0" fillId="0" borderId="8" xfId="5" applyFont="1" applyBorder="1" applyAlignment="1">
      <alignment horizontal="center"/>
    </xf>
    <xf numFmtId="0" fontId="2" fillId="0" borderId="42" xfId="0" applyFont="1" applyBorder="1" applyAlignment="1">
      <alignment horizontal="left"/>
    </xf>
    <xf numFmtId="43" fontId="1" fillId="0" borderId="43" xfId="2" applyFont="1" applyBorder="1" applyAlignment="1">
      <alignment horizontal="right"/>
    </xf>
    <xf numFmtId="44" fontId="0" fillId="0" borderId="43" xfId="1" applyFont="1" applyBorder="1" applyAlignment="1">
      <alignment horizontal="right"/>
    </xf>
    <xf numFmtId="44" fontId="2" fillId="0" borderId="42" xfId="1" applyFont="1" applyBorder="1"/>
    <xf numFmtId="44" fontId="1" fillId="0" borderId="43" xfId="1" applyFont="1" applyBorder="1"/>
    <xf numFmtId="164" fontId="1" fillId="0" borderId="44" xfId="2" applyNumberFormat="1" applyFont="1" applyBorder="1"/>
    <xf numFmtId="164" fontId="1" fillId="0" borderId="43" xfId="2" applyNumberFormat="1" applyFont="1" applyBorder="1"/>
    <xf numFmtId="44" fontId="0" fillId="4" borderId="0" xfId="0" applyNumberFormat="1" applyFill="1" applyAlignment="1">
      <alignment horizontal="left"/>
    </xf>
    <xf numFmtId="164" fontId="1" fillId="4" borderId="0" xfId="2" applyNumberFormat="1" applyFont="1" applyFill="1" applyBorder="1"/>
    <xf numFmtId="44" fontId="2" fillId="4" borderId="0" xfId="1" applyFont="1" applyFill="1" applyBorder="1" applyAlignment="1">
      <alignment horizontal="center" vertical="center"/>
    </xf>
    <xf numFmtId="0" fontId="12" fillId="3" borderId="14" xfId="0" applyFont="1" applyFill="1" applyBorder="1"/>
    <xf numFmtId="0" fontId="12" fillId="3" borderId="15" xfId="0" applyFont="1" applyFill="1" applyBorder="1"/>
    <xf numFmtId="0" fontId="12" fillId="3" borderId="16" xfId="0" applyFont="1" applyFill="1" applyBorder="1"/>
    <xf numFmtId="0" fontId="2" fillId="6" borderId="7" xfId="0" applyFont="1" applyFill="1" applyBorder="1" applyAlignment="1">
      <alignment horizontal="left"/>
    </xf>
    <xf numFmtId="0" fontId="2" fillId="8" borderId="1" xfId="0" applyFont="1" applyFill="1" applyBorder="1"/>
    <xf numFmtId="0" fontId="0" fillId="0" borderId="2" xfId="0" applyBorder="1"/>
    <xf numFmtId="44" fontId="2" fillId="0" borderId="3" xfId="1" applyFont="1" applyBorder="1"/>
    <xf numFmtId="44" fontId="2" fillId="0" borderId="0" xfId="0" applyNumberFormat="1" applyFont="1" applyAlignment="1">
      <alignment horizontal="center"/>
    </xf>
    <xf numFmtId="44" fontId="2" fillId="9" borderId="0" xfId="0" applyNumberFormat="1" applyFont="1" applyFill="1" applyAlignment="1">
      <alignment horizontal="center"/>
    </xf>
    <xf numFmtId="0" fontId="2" fillId="8" borderId="1" xfId="0" applyFont="1" applyFill="1" applyBorder="1" applyAlignment="1">
      <alignment horizontal="left"/>
    </xf>
    <xf numFmtId="0" fontId="2" fillId="8" borderId="2" xfId="0" applyFont="1" applyFill="1" applyBorder="1" applyAlignment="1">
      <alignment horizontal="left"/>
    </xf>
    <xf numFmtId="0" fontId="0" fillId="10" borderId="0" xfId="0" applyFill="1" applyAlignment="1">
      <alignment vertical="top" wrapText="1"/>
    </xf>
    <xf numFmtId="0" fontId="2" fillId="0" borderId="1" xfId="0" applyFont="1" applyBorder="1" applyAlignment="1">
      <alignment horizontal="left" vertical="top"/>
    </xf>
    <xf numFmtId="0" fontId="0" fillId="0" borderId="46" xfId="0" applyBorder="1"/>
    <xf numFmtId="0" fontId="0" fillId="0" borderId="47" xfId="0" applyBorder="1"/>
    <xf numFmtId="0" fontId="18" fillId="0" borderId="42" xfId="0" applyFont="1" applyBorder="1" applyAlignment="1">
      <alignment horizontal="left"/>
    </xf>
    <xf numFmtId="0" fontId="19" fillId="0" borderId="0" xfId="0" applyFont="1"/>
    <xf numFmtId="0" fontId="19" fillId="0" borderId="0" xfId="0" applyFont="1" applyAlignment="1">
      <alignment horizontal="left"/>
    </xf>
    <xf numFmtId="43" fontId="19" fillId="0" borderId="43" xfId="0" applyNumberFormat="1" applyFont="1" applyBorder="1" applyAlignment="1">
      <alignment horizontal="right"/>
    </xf>
    <xf numFmtId="0" fontId="19" fillId="0" borderId="11" xfId="0" applyFont="1" applyBorder="1"/>
    <xf numFmtId="2" fontId="0" fillId="0" borderId="10" xfId="0" applyNumberFormat="1" applyBorder="1" applyAlignment="1">
      <alignment horizontal="right" indent="1"/>
    </xf>
    <xf numFmtId="2" fontId="0" fillId="0" borderId="4" xfId="0" applyNumberFormat="1" applyBorder="1" applyAlignment="1">
      <alignment horizontal="right" indent="1"/>
    </xf>
    <xf numFmtId="0" fontId="18" fillId="0" borderId="39" xfId="0" applyFont="1" applyBorder="1" applyAlignment="1">
      <alignment horizontal="left"/>
    </xf>
    <xf numFmtId="43" fontId="19" fillId="0" borderId="40" xfId="0" applyNumberFormat="1" applyFont="1" applyBorder="1" applyAlignment="1">
      <alignment horizontal="right"/>
    </xf>
    <xf numFmtId="9" fontId="0" fillId="0" borderId="8" xfId="5" applyFont="1" applyBorder="1" applyAlignment="1">
      <alignment horizontal="center" wrapText="1"/>
    </xf>
    <xf numFmtId="43" fontId="1" fillId="0" borderId="43" xfId="2" applyFont="1" applyBorder="1" applyAlignment="1">
      <alignment horizontal="right" wrapText="1"/>
    </xf>
    <xf numFmtId="44" fontId="0" fillId="0" borderId="48" xfId="1" applyFont="1" applyBorder="1" applyAlignment="1">
      <alignment horizontal="right"/>
    </xf>
    <xf numFmtId="0" fontId="19" fillId="0" borderId="49" xfId="0" applyFont="1" applyBorder="1"/>
    <xf numFmtId="164" fontId="1" fillId="0" borderId="48" xfId="2" applyNumberFormat="1" applyFont="1" applyBorder="1"/>
    <xf numFmtId="0" fontId="10" fillId="4" borderId="1" xfId="4" applyFont="1" applyFill="1" applyBorder="1"/>
    <xf numFmtId="0" fontId="10" fillId="4" borderId="2" xfId="4" applyFont="1" applyFill="1" applyBorder="1"/>
    <xf numFmtId="0" fontId="7" fillId="4" borderId="1" xfId="0" quotePrefix="1" applyFont="1" applyFill="1" applyBorder="1" applyAlignment="1">
      <alignment horizontal="center"/>
    </xf>
    <xf numFmtId="0" fontId="7" fillId="4" borderId="2" xfId="0" quotePrefix="1" applyFont="1" applyFill="1" applyBorder="1" applyAlignment="1">
      <alignment horizontal="center"/>
    </xf>
    <xf numFmtId="0" fontId="7" fillId="4" borderId="3" xfId="0" quotePrefix="1" applyFont="1" applyFill="1" applyBorder="1" applyAlignment="1">
      <alignment horizontal="center"/>
    </xf>
    <xf numFmtId="0" fontId="6" fillId="5" borderId="0" xfId="4" applyFont="1" applyFill="1" applyAlignment="1">
      <alignment horizontal="right"/>
    </xf>
    <xf numFmtId="0" fontId="6" fillId="5" borderId="0" xfId="4" applyFont="1" applyFill="1"/>
    <xf numFmtId="0" fontId="21" fillId="5" borderId="0" xfId="4" applyFont="1" applyFill="1" applyAlignment="1">
      <alignment vertical="top" wrapText="1"/>
    </xf>
    <xf numFmtId="0" fontId="20" fillId="5" borderId="0" xfId="4" applyFont="1" applyFill="1" applyAlignment="1">
      <alignment vertical="top" wrapText="1"/>
    </xf>
    <xf numFmtId="0" fontId="5" fillId="5" borderId="0" xfId="4" applyFont="1" applyFill="1" applyAlignment="1">
      <alignment horizontal="left" vertical="top" wrapText="1"/>
    </xf>
    <xf numFmtId="0" fontId="5" fillId="5" borderId="0" xfId="4" applyFont="1" applyFill="1" applyAlignment="1">
      <alignment vertical="top" wrapText="1"/>
    </xf>
    <xf numFmtId="0" fontId="9" fillId="5" borderId="0" xfId="3" applyFont="1" applyFill="1" applyBorder="1" applyAlignment="1">
      <alignment horizontal="left" vertical="top" wrapText="1"/>
    </xf>
    <xf numFmtId="0" fontId="9" fillId="5" borderId="11" xfId="3" applyFont="1" applyFill="1" applyBorder="1" applyAlignment="1">
      <alignment horizontal="left" vertical="top" wrapText="1"/>
    </xf>
    <xf numFmtId="0" fontId="0" fillId="6" borderId="10" xfId="0" applyFill="1" applyBorder="1" applyAlignment="1">
      <alignment horizontal="center"/>
    </xf>
    <xf numFmtId="0" fontId="0" fillId="6" borderId="4" xfId="0" applyFill="1" applyBorder="1" applyAlignment="1">
      <alignment horizontal="center"/>
    </xf>
    <xf numFmtId="0" fontId="0" fillId="0" borderId="10" xfId="0" applyBorder="1" applyAlignment="1">
      <alignment horizontal="left" vertical="top" wrapText="1"/>
    </xf>
    <xf numFmtId="0" fontId="0" fillId="0" borderId="0" xfId="0" applyAlignment="1">
      <alignment horizontal="left" vertical="top" wrapText="1"/>
    </xf>
    <xf numFmtId="0" fontId="17" fillId="6" borderId="0" xfId="6" applyFont="1" applyFill="1" applyAlignment="1">
      <alignment horizontal="center" vertical="center" wrapText="1"/>
    </xf>
    <xf numFmtId="0" fontId="0" fillId="0" borderId="7" xfId="0" applyBorder="1" applyAlignment="1">
      <alignment horizontal="left"/>
    </xf>
    <xf numFmtId="0" fontId="0" fillId="0" borderId="0" xfId="0" applyAlignment="1">
      <alignment horizontal="left"/>
    </xf>
    <xf numFmtId="0" fontId="2" fillId="0" borderId="2" xfId="0" applyFont="1" applyBorder="1" applyAlignment="1">
      <alignment horizontal="center"/>
    </xf>
    <xf numFmtId="0" fontId="2" fillId="0" borderId="20" xfId="0" applyFont="1" applyBorder="1" applyAlignment="1">
      <alignment horizontal="left"/>
    </xf>
    <xf numFmtId="0" fontId="13" fillId="3" borderId="0" xfId="0" applyFont="1" applyFill="1" applyAlignment="1">
      <alignment horizontal="center"/>
    </xf>
    <xf numFmtId="0" fontId="13" fillId="3" borderId="11" xfId="0" applyFont="1" applyFill="1" applyBorder="1" applyAlignment="1">
      <alignment horizontal="center"/>
    </xf>
    <xf numFmtId="0" fontId="0" fillId="0" borderId="0" xfId="0" applyAlignment="1">
      <alignment horizontal="center"/>
    </xf>
    <xf numFmtId="0" fontId="12" fillId="3" borderId="6" xfId="0" applyFont="1" applyFill="1" applyBorder="1" applyAlignment="1">
      <alignment horizontal="center"/>
    </xf>
    <xf numFmtId="0" fontId="12" fillId="3" borderId="10" xfId="0" applyFont="1" applyFill="1" applyBorder="1" applyAlignment="1">
      <alignment horizontal="center"/>
    </xf>
    <xf numFmtId="0" fontId="12" fillId="3" borderId="4" xfId="0" applyFont="1" applyFill="1" applyBorder="1" applyAlignment="1">
      <alignment horizontal="center"/>
    </xf>
    <xf numFmtId="0" fontId="2" fillId="0" borderId="0" xfId="0" applyFont="1" applyAlignment="1">
      <alignment horizontal="left" wrapText="1"/>
    </xf>
    <xf numFmtId="0" fontId="0" fillId="0" borderId="0" xfId="0" applyAlignment="1">
      <alignment horizontal="left" wrapText="1"/>
    </xf>
    <xf numFmtId="0" fontId="0" fillId="0" borderId="17" xfId="0" applyBorder="1" applyAlignment="1">
      <alignment horizontal="left"/>
    </xf>
    <xf numFmtId="0" fontId="0" fillId="0" borderId="18" xfId="0" applyBorder="1" applyAlignment="1">
      <alignment horizontal="left"/>
    </xf>
    <xf numFmtId="0" fontId="2" fillId="0" borderId="7" xfId="0" applyFont="1" applyBorder="1" applyAlignment="1">
      <alignment horizontal="left"/>
    </xf>
    <xf numFmtId="0" fontId="2" fillId="0" borderId="0" xfId="0" applyFont="1" applyAlignment="1">
      <alignment horizontal="left"/>
    </xf>
    <xf numFmtId="0" fontId="0" fillId="0" borderId="21" xfId="0" applyBorder="1" applyAlignment="1">
      <alignment horizontal="left" wrapText="1"/>
    </xf>
    <xf numFmtId="0" fontId="0" fillId="0" borderId="20" xfId="0" applyBorder="1" applyAlignment="1">
      <alignment horizontal="left"/>
    </xf>
    <xf numFmtId="44" fontId="2" fillId="7" borderId="8" xfId="1" applyFont="1" applyFill="1" applyBorder="1" applyAlignment="1">
      <alignment horizontal="center" vertical="center"/>
    </xf>
    <xf numFmtId="44" fontId="2" fillId="7" borderId="5" xfId="1" applyFont="1" applyFill="1" applyBorder="1" applyAlignment="1">
      <alignment horizontal="center" vertical="center"/>
    </xf>
    <xf numFmtId="44" fontId="2" fillId="0" borderId="10" xfId="1" applyFont="1" applyBorder="1" applyAlignment="1">
      <alignment horizontal="left"/>
    </xf>
    <xf numFmtId="44" fontId="2" fillId="0" borderId="4" xfId="1" applyFont="1" applyBorder="1" applyAlignment="1">
      <alignment horizontal="left"/>
    </xf>
    <xf numFmtId="44" fontId="2" fillId="0" borderId="0" xfId="1" applyFont="1" applyBorder="1" applyAlignment="1">
      <alignment horizontal="left"/>
    </xf>
    <xf numFmtId="44" fontId="2" fillId="0" borderId="8" xfId="1" applyFont="1" applyBorder="1" applyAlignment="1">
      <alignment horizontal="left"/>
    </xf>
    <xf numFmtId="44" fontId="2" fillId="0" borderId="11" xfId="1" applyFont="1" applyBorder="1" applyAlignment="1">
      <alignment horizontal="left"/>
    </xf>
    <xf numFmtId="44" fontId="2" fillId="0" borderId="5" xfId="1" applyFont="1" applyBorder="1" applyAlignment="1">
      <alignment horizontal="left"/>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44" fontId="2" fillId="7" borderId="50" xfId="1" applyFont="1" applyFill="1" applyBorder="1" applyAlignment="1">
      <alignment horizontal="center" vertical="center"/>
    </xf>
    <xf numFmtId="0" fontId="0" fillId="0" borderId="6" xfId="0" applyBorder="1" applyAlignment="1">
      <alignment horizontal="left" wrapText="1"/>
    </xf>
    <xf numFmtId="0" fontId="0" fillId="0" borderId="10" xfId="0" applyBorder="1" applyAlignment="1">
      <alignment horizontal="left"/>
    </xf>
    <xf numFmtId="0" fontId="17" fillId="6" borderId="0" xfId="6" applyFont="1" applyFill="1" applyBorder="1" applyAlignment="1">
      <alignment horizontal="center" vertical="center"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3" fillId="3" borderId="7" xfId="0" applyFont="1" applyFill="1" applyBorder="1" applyAlignment="1">
      <alignment horizontal="center"/>
    </xf>
    <xf numFmtId="0" fontId="3" fillId="3" borderId="0" xfId="0" applyFont="1" applyFill="1" applyAlignment="1">
      <alignment horizontal="center"/>
    </xf>
    <xf numFmtId="0" fontId="3" fillId="3" borderId="8" xfId="0" applyFont="1" applyFill="1" applyBorder="1" applyAlignment="1">
      <alignment horizontal="center"/>
    </xf>
    <xf numFmtId="0" fontId="3" fillId="3" borderId="7" xfId="0" applyFont="1" applyFill="1" applyBorder="1" applyAlignment="1">
      <alignment horizontal="center" vertical="center" textRotation="90" wrapText="1"/>
    </xf>
    <xf numFmtId="0" fontId="3" fillId="3" borderId="9" xfId="0" applyFont="1" applyFill="1" applyBorder="1" applyAlignment="1">
      <alignment horizontal="center" vertical="center" textRotation="90" wrapText="1"/>
    </xf>
    <xf numFmtId="0" fontId="2" fillId="0" borderId="21" xfId="0" applyFont="1" applyBorder="1" applyAlignment="1">
      <alignment horizontal="left"/>
    </xf>
    <xf numFmtId="0" fontId="2" fillId="0" borderId="9" xfId="0" applyFont="1" applyBorder="1" applyAlignment="1">
      <alignment horizontal="left"/>
    </xf>
    <xf numFmtId="0" fontId="2" fillId="0" borderId="11" xfId="0" applyFont="1" applyBorder="1" applyAlignment="1">
      <alignment horizontal="left"/>
    </xf>
    <xf numFmtId="0" fontId="3" fillId="3" borderId="6" xfId="0" applyFont="1" applyFill="1" applyBorder="1" applyAlignment="1">
      <alignment horizontal="center"/>
    </xf>
    <xf numFmtId="0" fontId="3" fillId="3" borderId="10" xfId="0" applyFont="1" applyFill="1" applyBorder="1" applyAlignment="1">
      <alignment horizontal="center"/>
    </xf>
    <xf numFmtId="0" fontId="3" fillId="3" borderId="4" xfId="0" applyFont="1" applyFill="1" applyBorder="1" applyAlignment="1">
      <alignment horizontal="center"/>
    </xf>
    <xf numFmtId="0" fontId="3" fillId="3" borderId="21" xfId="0" applyFont="1" applyFill="1" applyBorder="1" applyAlignment="1">
      <alignment horizontal="center"/>
    </xf>
    <xf numFmtId="0" fontId="3" fillId="3" borderId="20" xfId="0" applyFont="1" applyFill="1" applyBorder="1" applyAlignment="1">
      <alignment horizontal="center"/>
    </xf>
    <xf numFmtId="0" fontId="3" fillId="3" borderId="45" xfId="0" applyFont="1" applyFill="1" applyBorder="1" applyAlignment="1">
      <alignment horizontal="center"/>
    </xf>
    <xf numFmtId="0" fontId="3" fillId="3" borderId="40" xfId="0" applyFont="1" applyFill="1" applyBorder="1" applyAlignment="1">
      <alignment horizontal="center" vertical="center" textRotation="90" wrapText="1"/>
    </xf>
    <xf numFmtId="0" fontId="3" fillId="3" borderId="41" xfId="0" applyFont="1" applyFill="1" applyBorder="1" applyAlignment="1">
      <alignment horizontal="center" vertical="center" textRotation="90" wrapText="1"/>
    </xf>
    <xf numFmtId="0" fontId="15" fillId="3" borderId="1" xfId="0" applyFont="1" applyFill="1" applyBorder="1" applyAlignment="1">
      <alignment vertical="top" wrapText="1"/>
    </xf>
    <xf numFmtId="0" fontId="15" fillId="3" borderId="2" xfId="0" applyFont="1" applyFill="1" applyBorder="1" applyAlignment="1">
      <alignment vertical="top" wrapText="1"/>
    </xf>
    <xf numFmtId="0" fontId="15" fillId="3" borderId="3" xfId="0" applyFont="1" applyFill="1"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0" fillId="0" borderId="31" xfId="0" applyBorder="1" applyAlignment="1">
      <alignment vertical="top" wrapText="1"/>
    </xf>
    <xf numFmtId="0" fontId="0" fillId="0" borderId="30" xfId="0" applyBorder="1" applyAlignment="1">
      <alignment vertical="top" wrapText="1"/>
    </xf>
    <xf numFmtId="0" fontId="0" fillId="0" borderId="32" xfId="0" applyBorder="1" applyAlignment="1">
      <alignment vertical="top" wrapText="1"/>
    </xf>
    <xf numFmtId="0" fontId="19" fillId="0" borderId="31" xfId="0" applyFont="1"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5" xfId="0" applyBorder="1" applyAlignment="1">
      <alignment vertical="top" wrapText="1"/>
    </xf>
    <xf numFmtId="0" fontId="0" fillId="6" borderId="0" xfId="0" applyFill="1" applyAlignment="1">
      <alignment vertical="top" wrapText="1"/>
    </xf>
    <xf numFmtId="0" fontId="23" fillId="0" borderId="31" xfId="0" applyFont="1" applyBorder="1" applyAlignment="1">
      <alignment vertical="top" wrapText="1"/>
    </xf>
    <xf numFmtId="0" fontId="19" fillId="0" borderId="30" xfId="0" applyFont="1" applyBorder="1" applyAlignment="1">
      <alignment vertical="top" wrapText="1"/>
    </xf>
    <xf numFmtId="0" fontId="19" fillId="0" borderId="32" xfId="0" applyFont="1" applyBorder="1" applyAlignment="1">
      <alignment vertical="top" wrapText="1"/>
    </xf>
    <xf numFmtId="0" fontId="19" fillId="0" borderId="33" xfId="0" applyFont="1" applyBorder="1" applyAlignment="1">
      <alignment vertical="top" wrapText="1"/>
    </xf>
    <xf numFmtId="0" fontId="19" fillId="0" borderId="34" xfId="0" applyFont="1" applyBorder="1" applyAlignment="1">
      <alignment vertical="top" wrapText="1"/>
    </xf>
    <xf numFmtId="0" fontId="19" fillId="0" borderId="35" xfId="0" applyFont="1" applyBorder="1" applyAlignment="1">
      <alignment vertical="top" wrapText="1"/>
    </xf>
    <xf numFmtId="0" fontId="15" fillId="3" borderId="6" xfId="0" applyFont="1" applyFill="1" applyBorder="1" applyAlignment="1">
      <alignment horizontal="left"/>
    </xf>
    <xf numFmtId="0" fontId="15" fillId="3" borderId="10" xfId="0" applyFont="1" applyFill="1" applyBorder="1" applyAlignment="1">
      <alignment horizontal="left"/>
    </xf>
    <xf numFmtId="0" fontId="15" fillId="3" borderId="4" xfId="0" applyFont="1" applyFill="1" applyBorder="1" applyAlignment="1">
      <alignment horizontal="left"/>
    </xf>
    <xf numFmtId="0" fontId="15" fillId="3" borderId="9" xfId="0" applyFont="1" applyFill="1" applyBorder="1" applyAlignment="1">
      <alignment horizontal="left"/>
    </xf>
    <xf numFmtId="0" fontId="15" fillId="3" borderId="11" xfId="0" applyFont="1" applyFill="1" applyBorder="1" applyAlignment="1">
      <alignment horizontal="left"/>
    </xf>
    <xf numFmtId="0" fontId="15" fillId="3" borderId="5" xfId="0" applyFont="1" applyFill="1" applyBorder="1" applyAlignment="1">
      <alignment horizontal="left"/>
    </xf>
  </cellXfs>
  <cellStyles count="7">
    <cellStyle name="Comma" xfId="2" builtinId="3"/>
    <cellStyle name="Currency" xfId="1" builtinId="4"/>
    <cellStyle name="Hyperlink" xfId="6" xr:uid="{00000000-000B-0000-0000-000008000000}"/>
    <cellStyle name="Normal" xfId="0" builtinId="0"/>
    <cellStyle name="Normal 2 2" xfId="4" xr:uid="{14E982FF-495B-4C14-834F-989290D75129}"/>
    <cellStyle name="Output" xfId="3" builtinId="21"/>
    <cellStyle name="Percent" xfId="5" builtinId="5"/>
  </cellStyles>
  <dxfs count="4">
    <dxf>
      <font>
        <color rgb="FF9C0006"/>
      </font>
    </dxf>
    <dxf>
      <font>
        <color rgb="FF9C0006"/>
      </font>
    </dxf>
    <dxf>
      <font>
        <color rgb="FF9C0006"/>
      </font>
    </dxf>
    <dxf>
      <font>
        <color rgb="FF9C0006"/>
      </font>
    </dxf>
  </dxfs>
  <tableStyles count="0" defaultTableStyle="TableStyleMedium2" defaultPivotStyle="PivotStyleMedium9"/>
  <colors>
    <mruColors>
      <color rgb="FFF1B8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28575</xdr:colOff>
      <xdr:row>4</xdr:row>
      <xdr:rowOff>30797</xdr:rowOff>
    </xdr:from>
    <xdr:to>
      <xdr:col>4</xdr:col>
      <xdr:colOff>9525</xdr:colOff>
      <xdr:row>6</xdr:row>
      <xdr:rowOff>194249</xdr:rowOff>
    </xdr:to>
    <xdr:pic>
      <xdr:nvPicPr>
        <xdr:cNvPr id="3" name="Picture 2">
          <a:extLst>
            <a:ext uri="{FF2B5EF4-FFF2-40B4-BE49-F238E27FC236}">
              <a16:creationId xmlns:a16="http://schemas.microsoft.com/office/drawing/2014/main" id="{E68A81C2-DE5A-4216-A6B2-2877F98F84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81425" y="1002347"/>
          <a:ext cx="1733550" cy="5825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8B05A-53DF-427C-A318-F08EF012E3EC}">
  <dimension ref="A1:F18"/>
  <sheetViews>
    <sheetView tabSelected="1" zoomScale="150" zoomScaleNormal="150" workbookViewId="0">
      <selection activeCell="A5" sqref="A5"/>
    </sheetView>
  </sheetViews>
  <sheetFormatPr defaultColWidth="0" defaultRowHeight="15" zeroHeight="1" x14ac:dyDescent="0.25"/>
  <cols>
    <col min="1" max="1" width="3.42578125" customWidth="1"/>
    <col min="2" max="2" width="56.28515625" customWidth="1"/>
    <col min="3" max="3" width="13.42578125" customWidth="1"/>
    <col min="4" max="4" width="12.7109375" customWidth="1"/>
    <col min="5" max="6" width="9.140625" customWidth="1"/>
    <col min="7" max="16384" width="9.140625" hidden="1"/>
  </cols>
  <sheetData>
    <row r="1" spans="1:6" ht="17.25" thickBot="1" x14ac:dyDescent="0.35">
      <c r="A1" s="7"/>
      <c r="B1" s="6"/>
      <c r="C1" s="6"/>
      <c r="D1" s="6"/>
      <c r="E1" s="7"/>
      <c r="F1" s="7"/>
    </row>
    <row r="2" spans="1:6" ht="26.25" thickBot="1" x14ac:dyDescent="0.55000000000000004">
      <c r="A2" s="7"/>
      <c r="B2" s="117" t="s">
        <v>0</v>
      </c>
      <c r="C2" s="118"/>
      <c r="D2" s="119"/>
      <c r="E2" s="7"/>
      <c r="F2" s="7"/>
    </row>
    <row r="3" spans="1:6" ht="16.5" x14ac:dyDescent="0.3">
      <c r="A3" s="7"/>
      <c r="B3" s="120" t="s">
        <v>1</v>
      </c>
      <c r="C3" s="120"/>
      <c r="D3" s="120"/>
      <c r="E3" s="7"/>
      <c r="F3" s="7"/>
    </row>
    <row r="4" spans="1:6" ht="16.5" x14ac:dyDescent="0.3">
      <c r="A4" s="7"/>
      <c r="B4" s="121"/>
      <c r="C4" s="121"/>
      <c r="D4" s="121"/>
      <c r="E4" s="7"/>
      <c r="F4" s="7"/>
    </row>
    <row r="5" spans="1:6" ht="16.5" x14ac:dyDescent="0.3">
      <c r="A5" s="7"/>
      <c r="B5" s="8" t="s">
        <v>2</v>
      </c>
      <c r="C5" s="8"/>
      <c r="D5" s="6"/>
      <c r="E5" s="7"/>
      <c r="F5" s="7"/>
    </row>
    <row r="6" spans="1:6" ht="16.5" x14ac:dyDescent="0.3">
      <c r="A6" s="7"/>
      <c r="B6" s="9" t="s">
        <v>3</v>
      </c>
      <c r="C6" s="9"/>
      <c r="D6" s="6"/>
      <c r="E6" s="7"/>
      <c r="F6" s="7"/>
    </row>
    <row r="7" spans="1:6" ht="16.5" x14ac:dyDescent="0.3">
      <c r="A7" s="7"/>
      <c r="B7" s="9" t="s">
        <v>4</v>
      </c>
      <c r="C7" s="9"/>
      <c r="D7" s="6"/>
      <c r="E7" s="7"/>
      <c r="F7" s="7"/>
    </row>
    <row r="8" spans="1:6" ht="16.5" x14ac:dyDescent="0.3">
      <c r="A8" s="7"/>
      <c r="B8" s="6"/>
      <c r="C8" s="6"/>
      <c r="D8" s="6"/>
      <c r="E8" s="7"/>
      <c r="F8" s="7"/>
    </row>
    <row r="9" spans="1:6" ht="202.5" customHeight="1" x14ac:dyDescent="0.25">
      <c r="A9" s="7"/>
      <c r="B9" s="122" t="s">
        <v>5</v>
      </c>
      <c r="C9" s="123"/>
      <c r="D9" s="123"/>
      <c r="E9" s="7"/>
      <c r="F9" s="7"/>
    </row>
    <row r="10" spans="1:6" ht="32.25" customHeight="1" x14ac:dyDescent="0.25">
      <c r="A10" s="7"/>
      <c r="B10" s="122" t="s">
        <v>6</v>
      </c>
      <c r="C10" s="125"/>
      <c r="D10" s="125"/>
      <c r="E10" s="7"/>
      <c r="F10" s="7"/>
    </row>
    <row r="11" spans="1:6" ht="18" customHeight="1" x14ac:dyDescent="0.25">
      <c r="A11" s="7"/>
      <c r="B11" s="10"/>
      <c r="C11" s="10"/>
      <c r="D11" s="10"/>
      <c r="E11" s="7"/>
      <c r="F11" s="7"/>
    </row>
    <row r="12" spans="1:6" ht="45" customHeight="1" x14ac:dyDescent="0.25">
      <c r="A12" s="7"/>
      <c r="B12" s="124" t="s">
        <v>7</v>
      </c>
      <c r="C12" s="124"/>
      <c r="D12" s="124"/>
      <c r="E12" s="7"/>
      <c r="F12" s="7"/>
    </row>
    <row r="13" spans="1:6" ht="16.5" x14ac:dyDescent="0.3">
      <c r="A13" s="7"/>
      <c r="B13" s="6"/>
      <c r="C13" s="6"/>
      <c r="D13" s="6"/>
      <c r="E13" s="7"/>
      <c r="F13" s="7"/>
    </row>
    <row r="14" spans="1:6" ht="24" customHeight="1" x14ac:dyDescent="0.25">
      <c r="A14" s="7"/>
      <c r="B14" s="126" t="s">
        <v>8</v>
      </c>
      <c r="C14" s="126"/>
      <c r="D14" s="126"/>
      <c r="E14" s="7"/>
      <c r="F14" s="7"/>
    </row>
    <row r="15" spans="1:6" ht="21.95" customHeight="1" thickBot="1" x14ac:dyDescent="0.3">
      <c r="A15" s="7"/>
      <c r="B15" s="127"/>
      <c r="C15" s="127"/>
      <c r="D15" s="127"/>
      <c r="E15" s="7"/>
      <c r="F15" s="7"/>
    </row>
    <row r="16" spans="1:6" ht="21" thickBot="1" x14ac:dyDescent="0.4">
      <c r="A16" s="7"/>
      <c r="B16" s="115"/>
      <c r="C16" s="116"/>
      <c r="D16" s="116"/>
      <c r="E16" s="7"/>
    </row>
    <row r="17" spans="1:6" x14ac:dyDescent="0.25">
      <c r="A17" s="7"/>
      <c r="B17" s="7"/>
      <c r="C17" s="7"/>
      <c r="D17" s="7"/>
      <c r="E17" s="7"/>
      <c r="F17" s="7"/>
    </row>
    <row r="18" spans="1:6" hidden="1" x14ac:dyDescent="0.25">
      <c r="A18" s="7"/>
    </row>
  </sheetData>
  <sheetProtection sheet="1" objects="1" scenarios="1"/>
  <mergeCells count="8">
    <mergeCell ref="B16:D16"/>
    <mergeCell ref="B2:D2"/>
    <mergeCell ref="B3:D3"/>
    <mergeCell ref="B4:D4"/>
    <mergeCell ref="B9:D9"/>
    <mergeCell ref="B12:D12"/>
    <mergeCell ref="B10:D10"/>
    <mergeCell ref="B14:D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2A11-DDFF-4009-A7ED-6BE6C4E35A2D}">
  <dimension ref="A1:J18"/>
  <sheetViews>
    <sheetView zoomScaleNormal="100" workbookViewId="0">
      <selection activeCell="G11" sqref="G11"/>
    </sheetView>
  </sheetViews>
  <sheetFormatPr defaultColWidth="0" defaultRowHeight="15" zeroHeight="1" x14ac:dyDescent="0.25"/>
  <cols>
    <col min="1" max="1" width="27.85546875" customWidth="1"/>
    <col min="2" max="2" width="17.85546875" customWidth="1"/>
    <col min="3" max="3" width="24.5703125" customWidth="1"/>
    <col min="4" max="4" width="24.42578125" customWidth="1"/>
    <col min="5" max="5" width="9.140625" customWidth="1"/>
    <col min="6" max="6" width="17.28515625" customWidth="1"/>
    <col min="7" max="7" width="15.85546875" customWidth="1"/>
    <col min="8" max="8" width="9.140625" customWidth="1"/>
    <col min="9" max="9" width="11.140625" customWidth="1"/>
    <col min="10" max="10" width="9.140625" customWidth="1"/>
    <col min="11" max="16384" width="9.140625" hidden="1"/>
  </cols>
  <sheetData>
    <row r="1" spans="1:9" x14ac:dyDescent="0.25">
      <c r="A1" s="1" t="s">
        <v>9</v>
      </c>
      <c r="B1" s="128"/>
      <c r="C1" s="128"/>
      <c r="D1" s="129"/>
    </row>
    <row r="2" spans="1:9" x14ac:dyDescent="0.25">
      <c r="A2" s="4" t="s">
        <v>10</v>
      </c>
      <c r="B2" s="2" t="s">
        <v>11</v>
      </c>
      <c r="C2" s="2" t="s">
        <v>12</v>
      </c>
      <c r="D2" s="61" t="s">
        <v>13</v>
      </c>
      <c r="F2" s="132" t="s">
        <v>14</v>
      </c>
      <c r="G2" s="132"/>
      <c r="H2" s="132"/>
      <c r="I2" s="132"/>
    </row>
    <row r="3" spans="1:9" x14ac:dyDescent="0.25">
      <c r="A3" s="62" t="s">
        <v>15</v>
      </c>
      <c r="B3" s="26"/>
      <c r="C3" s="66"/>
      <c r="D3" s="75">
        <f t="shared" ref="D3:D4" si="0">IFERROR(IF(B3=0,0,B3*C3/$C$14-($D$13/COUNT($B$3:$B$12))),0)</f>
        <v>0</v>
      </c>
      <c r="F3" s="132"/>
      <c r="G3" s="132"/>
      <c r="H3" s="132"/>
      <c r="I3" s="132"/>
    </row>
    <row r="4" spans="1:9" x14ac:dyDescent="0.25">
      <c r="A4" s="62"/>
      <c r="B4" s="26"/>
      <c r="C4" s="66"/>
      <c r="D4" s="75">
        <f t="shared" si="0"/>
        <v>0</v>
      </c>
      <c r="F4" s="132"/>
      <c r="G4" s="132"/>
      <c r="H4" s="132"/>
      <c r="I4" s="132"/>
    </row>
    <row r="5" spans="1:9" x14ac:dyDescent="0.25">
      <c r="A5" s="62"/>
      <c r="B5" s="26"/>
      <c r="C5" s="66"/>
      <c r="D5" s="110">
        <f>IFERROR(IF(B5=0,0,B5*C5/$C$14-($D$13/COUNT($B$3:$B$12))),0)</f>
        <v>0</v>
      </c>
    </row>
    <row r="6" spans="1:9" x14ac:dyDescent="0.25">
      <c r="A6" s="62"/>
      <c r="B6" s="26"/>
      <c r="C6" s="66"/>
      <c r="D6" s="75">
        <f t="shared" ref="D6:D12" si="1">IFERROR(IF(B6=0,0,B6*C6/$C$14-($D$13/COUNT($B$3:$B$12))),0)</f>
        <v>0</v>
      </c>
      <c r="G6" s="2"/>
    </row>
    <row r="7" spans="1:9" x14ac:dyDescent="0.25">
      <c r="A7" s="62"/>
      <c r="B7" s="26"/>
      <c r="C7" s="66"/>
      <c r="D7" s="75">
        <f t="shared" si="1"/>
        <v>0</v>
      </c>
      <c r="F7" s="67"/>
    </row>
    <row r="8" spans="1:9" x14ac:dyDescent="0.25">
      <c r="A8" s="62"/>
      <c r="B8" s="26"/>
      <c r="C8" s="66"/>
      <c r="D8" s="75">
        <f t="shared" si="1"/>
        <v>0</v>
      </c>
    </row>
    <row r="9" spans="1:9" x14ac:dyDescent="0.25">
      <c r="A9" s="62"/>
      <c r="B9" s="26"/>
      <c r="C9" s="66"/>
      <c r="D9" s="75">
        <f t="shared" si="1"/>
        <v>0</v>
      </c>
    </row>
    <row r="10" spans="1:9" x14ac:dyDescent="0.25">
      <c r="A10" s="62"/>
      <c r="B10" s="26"/>
      <c r="C10" s="66"/>
      <c r="D10" s="75">
        <f t="shared" si="1"/>
        <v>0</v>
      </c>
    </row>
    <row r="11" spans="1:9" x14ac:dyDescent="0.25">
      <c r="A11" s="62"/>
      <c r="B11" s="26"/>
      <c r="C11" s="66"/>
      <c r="D11" s="75">
        <f t="shared" si="1"/>
        <v>0</v>
      </c>
    </row>
    <row r="12" spans="1:9" x14ac:dyDescent="0.25">
      <c r="A12" s="62"/>
      <c r="B12" s="26"/>
      <c r="C12" s="66"/>
      <c r="D12" s="75">
        <f t="shared" si="1"/>
        <v>0</v>
      </c>
    </row>
    <row r="13" spans="1:9" x14ac:dyDescent="0.25">
      <c r="A13" s="133" t="s">
        <v>16</v>
      </c>
      <c r="B13" s="134"/>
      <c r="C13" s="134"/>
      <c r="D13" s="63">
        <v>0.2</v>
      </c>
    </row>
    <row r="14" spans="1:9" ht="15.75" thickBot="1" x14ac:dyDescent="0.3">
      <c r="A14" s="28" t="s">
        <v>17</v>
      </c>
      <c r="B14" s="23"/>
      <c r="C14" s="64">
        <f>SUMPRODUCT(B3:B12,C3:C12)</f>
        <v>0</v>
      </c>
      <c r="D14" s="24"/>
    </row>
    <row r="15" spans="1:9" x14ac:dyDescent="0.25">
      <c r="A15" s="130" t="s">
        <v>18</v>
      </c>
      <c r="B15" s="130"/>
      <c r="C15" s="130"/>
      <c r="D15" s="130"/>
    </row>
    <row r="16" spans="1:9" x14ac:dyDescent="0.25">
      <c r="A16" s="131"/>
      <c r="B16" s="131"/>
      <c r="C16" s="131"/>
      <c r="D16" s="131"/>
    </row>
    <row r="17" spans="1:4" x14ac:dyDescent="0.25">
      <c r="A17" s="131"/>
      <c r="B17" s="131"/>
      <c r="C17" s="131"/>
      <c r="D17" s="131"/>
    </row>
    <row r="18" spans="1:4" x14ac:dyDescent="0.25"/>
  </sheetData>
  <sheetProtection sheet="1" objects="1" scenarios="1"/>
  <protectedRanges>
    <protectedRange sqref="B1:D1 A3:C12 D13 F2" name="Range1"/>
  </protectedRanges>
  <mergeCells count="4">
    <mergeCell ref="B1:D1"/>
    <mergeCell ref="A15:D17"/>
    <mergeCell ref="F2:I4"/>
    <mergeCell ref="A13:C13"/>
  </mergeCells>
  <hyperlinks>
    <hyperlink ref="F2:I4" location="'Ayuda'!A1:A14" display="¡Clic aquí si necesita ayuda!" xr:uid="{4C3FF9F4-C5C7-4AF0-9258-1C6EB7F3AD63}"/>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180E3-6008-4AEF-ACAF-EEAD864701C8}">
  <dimension ref="A1:Q88"/>
  <sheetViews>
    <sheetView topLeftCell="A38" zoomScale="80" zoomScaleNormal="80" workbookViewId="0">
      <selection activeCell="B23" sqref="B23"/>
    </sheetView>
  </sheetViews>
  <sheetFormatPr defaultColWidth="0" defaultRowHeight="15" customHeight="1" zeroHeight="1" x14ac:dyDescent="0.25"/>
  <cols>
    <col min="1" max="1" width="26" customWidth="1"/>
    <col min="2" max="2" width="18.140625" customWidth="1"/>
    <col min="3" max="3" width="19.42578125" bestFit="1" customWidth="1"/>
    <col min="4" max="4" width="19" customWidth="1"/>
    <col min="5" max="5" width="8.5703125" customWidth="1"/>
    <col min="6" max="6" width="26" customWidth="1"/>
    <col min="7" max="7" width="17.5703125" customWidth="1"/>
    <col min="8" max="8" width="19.42578125" bestFit="1" customWidth="1"/>
    <col min="9" max="9" width="18.28515625" customWidth="1"/>
    <col min="10" max="10" width="10.42578125" bestFit="1" customWidth="1"/>
    <col min="11" max="12" width="9.140625" customWidth="1"/>
    <col min="13" max="13" width="25.42578125" customWidth="1"/>
    <col min="14" max="14" width="13.7109375" customWidth="1"/>
    <col min="15" max="15" width="12" customWidth="1"/>
    <col min="16" max="16" width="13.42578125" customWidth="1"/>
    <col min="17" max="17" width="9.140625" customWidth="1"/>
    <col min="18" max="16384" width="9.140625" hidden="1"/>
  </cols>
  <sheetData>
    <row r="1" spans="1:16" x14ac:dyDescent="0.25">
      <c r="A1" s="137" t="str">
        <f>'Información de la Empresa'!B1 &amp; " Costos Variables"</f>
        <v xml:space="preserve"> Costos Variables</v>
      </c>
      <c r="B1" s="137"/>
      <c r="C1" s="137"/>
      <c r="D1" s="137"/>
      <c r="E1" s="137"/>
      <c r="F1" s="137"/>
      <c r="G1" s="137"/>
      <c r="H1" s="137"/>
      <c r="I1" s="137"/>
      <c r="J1" s="137"/>
    </row>
    <row r="2" spans="1:16" x14ac:dyDescent="0.25">
      <c r="A2" s="138"/>
      <c r="B2" s="138"/>
      <c r="C2" s="138"/>
      <c r="D2" s="138"/>
      <c r="E2" s="138"/>
      <c r="F2" s="138"/>
      <c r="G2" s="138"/>
      <c r="H2" s="138"/>
      <c r="I2" s="138"/>
      <c r="J2" s="138"/>
      <c r="M2" s="132" t="s">
        <v>14</v>
      </c>
      <c r="N2" s="132"/>
      <c r="O2" s="132"/>
      <c r="P2" s="132"/>
    </row>
    <row r="3" spans="1:16" x14ac:dyDescent="0.25">
      <c r="A3" s="90" t="str">
        <f>'Información de la Empresa'!A3</f>
        <v>Nombre de los productos aquí</v>
      </c>
      <c r="B3" s="11"/>
      <c r="C3" s="135" t="s">
        <v>19</v>
      </c>
      <c r="D3" s="135"/>
      <c r="E3" s="47">
        <f>'Información de la Empresa'!D3</f>
        <v>0</v>
      </c>
      <c r="F3" s="90">
        <f>'Información de la Empresa'!A4</f>
        <v>0</v>
      </c>
      <c r="G3" s="11"/>
      <c r="H3" s="135" t="s">
        <v>19</v>
      </c>
      <c r="I3" s="135"/>
      <c r="J3" s="47">
        <f>'Información de la Empresa'!D4</f>
        <v>0</v>
      </c>
      <c r="M3" s="132"/>
      <c r="N3" s="132"/>
      <c r="O3" s="132"/>
      <c r="P3" s="132"/>
    </row>
    <row r="4" spans="1:16" x14ac:dyDescent="0.25">
      <c r="A4" s="37" t="s">
        <v>20</v>
      </c>
      <c r="B4" s="38" t="s">
        <v>21</v>
      </c>
      <c r="C4" s="38" t="s">
        <v>22</v>
      </c>
      <c r="D4" s="38" t="s">
        <v>23</v>
      </c>
      <c r="E4" s="39" t="s">
        <v>24</v>
      </c>
      <c r="F4" s="37" t="s">
        <v>20</v>
      </c>
      <c r="G4" s="38" t="s">
        <v>21</v>
      </c>
      <c r="H4" s="38" t="s">
        <v>22</v>
      </c>
      <c r="I4" s="38" t="s">
        <v>23</v>
      </c>
      <c r="J4" s="39" t="s">
        <v>24</v>
      </c>
      <c r="M4" s="132"/>
      <c r="N4" s="132"/>
      <c r="O4" s="132"/>
      <c r="P4" s="132"/>
    </row>
    <row r="5" spans="1:16" x14ac:dyDescent="0.25">
      <c r="A5" s="89" t="s">
        <v>25</v>
      </c>
      <c r="B5" s="14"/>
      <c r="C5" s="12"/>
      <c r="D5" s="20"/>
      <c r="E5" s="13">
        <f>C5*D5</f>
        <v>0</v>
      </c>
      <c r="F5" s="89"/>
      <c r="G5" s="14"/>
      <c r="H5" s="12"/>
      <c r="I5" s="20"/>
      <c r="J5" s="13">
        <f>H5*I5</f>
        <v>0</v>
      </c>
      <c r="N5" s="65">
        <f>E14</f>
        <v>0</v>
      </c>
    </row>
    <row r="6" spans="1:16" x14ac:dyDescent="0.25">
      <c r="A6" s="89"/>
      <c r="B6" s="14"/>
      <c r="C6" s="12"/>
      <c r="D6" s="20"/>
      <c r="E6" s="13">
        <f t="shared" ref="E6:E13" si="0">C6*D6</f>
        <v>0</v>
      </c>
      <c r="F6" s="89"/>
      <c r="G6" s="14"/>
      <c r="H6" s="12"/>
      <c r="I6" s="20"/>
      <c r="J6" s="13">
        <f t="shared" ref="J6:J13" si="1">H6*I6</f>
        <v>0</v>
      </c>
      <c r="N6" s="65">
        <f>J14</f>
        <v>0</v>
      </c>
    </row>
    <row r="7" spans="1:16" x14ac:dyDescent="0.25">
      <c r="A7" s="89"/>
      <c r="B7" s="14"/>
      <c r="C7" s="12"/>
      <c r="D7" s="20"/>
      <c r="E7" s="13">
        <f t="shared" si="0"/>
        <v>0</v>
      </c>
      <c r="F7" s="89"/>
      <c r="G7" s="14"/>
      <c r="H7" s="12"/>
      <c r="I7" s="20"/>
      <c r="J7" s="13">
        <f t="shared" si="1"/>
        <v>0</v>
      </c>
      <c r="N7" s="65">
        <f>E28</f>
        <v>0</v>
      </c>
    </row>
    <row r="8" spans="1:16" x14ac:dyDescent="0.25">
      <c r="A8" s="89"/>
      <c r="B8" s="14"/>
      <c r="C8" s="12"/>
      <c r="D8" s="20"/>
      <c r="E8" s="13">
        <f t="shared" si="0"/>
        <v>0</v>
      </c>
      <c r="F8" s="89"/>
      <c r="G8" s="14"/>
      <c r="H8" s="12"/>
      <c r="I8" s="20"/>
      <c r="J8" s="13">
        <f t="shared" si="1"/>
        <v>0</v>
      </c>
      <c r="N8" s="65"/>
    </row>
    <row r="9" spans="1:16" x14ac:dyDescent="0.25">
      <c r="A9" s="89"/>
      <c r="B9" s="14"/>
      <c r="C9" s="12"/>
      <c r="D9" s="20"/>
      <c r="E9" s="13">
        <f t="shared" si="0"/>
        <v>0</v>
      </c>
      <c r="F9" s="89"/>
      <c r="G9" s="14"/>
      <c r="H9" s="12"/>
      <c r="I9" s="20"/>
      <c r="J9" s="13">
        <f t="shared" si="1"/>
        <v>0</v>
      </c>
      <c r="N9" s="65"/>
    </row>
    <row r="10" spans="1:16" x14ac:dyDescent="0.25">
      <c r="A10" s="89"/>
      <c r="B10" s="14"/>
      <c r="C10" s="12"/>
      <c r="D10" s="20"/>
      <c r="E10" s="13">
        <f t="shared" si="0"/>
        <v>0</v>
      </c>
      <c r="F10" s="89"/>
      <c r="G10" s="14"/>
      <c r="H10" s="12"/>
      <c r="I10" s="20"/>
      <c r="J10" s="13">
        <v>0</v>
      </c>
      <c r="N10" s="65">
        <f>J28</f>
        <v>0</v>
      </c>
    </row>
    <row r="11" spans="1:16" x14ac:dyDescent="0.25">
      <c r="A11" s="89"/>
      <c r="B11" s="14"/>
      <c r="C11" s="12"/>
      <c r="D11" s="20"/>
      <c r="E11" s="13">
        <f t="shared" si="0"/>
        <v>0</v>
      </c>
      <c r="F11" s="89"/>
      <c r="G11" s="14"/>
      <c r="H11" s="12"/>
      <c r="I11" s="20"/>
      <c r="J11" s="13">
        <f t="shared" si="1"/>
        <v>0</v>
      </c>
      <c r="M11" s="139"/>
      <c r="N11" s="139"/>
      <c r="O11" s="139"/>
      <c r="P11" s="139"/>
    </row>
    <row r="12" spans="1:16" x14ac:dyDescent="0.25">
      <c r="A12" s="89"/>
      <c r="B12" s="14"/>
      <c r="C12" s="12"/>
      <c r="D12" s="20"/>
      <c r="E12" s="13">
        <f t="shared" si="0"/>
        <v>0</v>
      </c>
      <c r="F12" s="89"/>
      <c r="G12" s="14"/>
      <c r="H12" s="12"/>
      <c r="I12" s="20"/>
      <c r="J12" s="13">
        <f t="shared" si="1"/>
        <v>0</v>
      </c>
      <c r="N12" s="25"/>
    </row>
    <row r="13" spans="1:16" x14ac:dyDescent="0.25">
      <c r="A13" s="16" t="s">
        <v>26</v>
      </c>
      <c r="B13" s="17" t="s">
        <v>27</v>
      </c>
      <c r="C13" s="18"/>
      <c r="D13" s="21"/>
      <c r="E13" s="19">
        <f t="shared" si="0"/>
        <v>0</v>
      </c>
      <c r="F13" s="16" t="s">
        <v>26</v>
      </c>
      <c r="G13" s="17" t="s">
        <v>27</v>
      </c>
      <c r="H13" s="18"/>
      <c r="I13" s="21"/>
      <c r="J13" s="19">
        <f t="shared" si="1"/>
        <v>0</v>
      </c>
    </row>
    <row r="14" spans="1:16" s="2" customFormat="1" x14ac:dyDescent="0.25">
      <c r="A14" s="4"/>
      <c r="C14" s="136" t="s">
        <v>28</v>
      </c>
      <c r="D14" s="136"/>
      <c r="E14" s="22">
        <f>SUM(E5:E13)</f>
        <v>0</v>
      </c>
      <c r="F14" s="4"/>
      <c r="H14" s="136" t="s">
        <v>28</v>
      </c>
      <c r="I14" s="136"/>
      <c r="J14" s="22">
        <f>SUM(J5:J13)</f>
        <v>0</v>
      </c>
      <c r="M14"/>
      <c r="N14"/>
      <c r="O14"/>
      <c r="P14"/>
    </row>
    <row r="15" spans="1:16" x14ac:dyDescent="0.25">
      <c r="A15" s="40"/>
      <c r="B15" s="40"/>
      <c r="C15" s="40"/>
      <c r="D15" s="40"/>
      <c r="E15" s="40"/>
      <c r="F15" s="40"/>
      <c r="G15" s="40"/>
      <c r="H15" s="40"/>
      <c r="I15" s="40"/>
      <c r="J15" s="40"/>
      <c r="M15" s="2"/>
      <c r="N15" s="2"/>
      <c r="O15" s="2"/>
      <c r="P15" s="2"/>
    </row>
    <row r="16" spans="1:16" x14ac:dyDescent="0.25">
      <c r="A16" s="90">
        <f>'Información de la Empresa'!A5</f>
        <v>0</v>
      </c>
      <c r="B16" s="11"/>
      <c r="C16" s="135" t="s">
        <v>19</v>
      </c>
      <c r="D16" s="135"/>
      <c r="E16" s="47">
        <f>'Información de la Empresa'!D5</f>
        <v>0</v>
      </c>
      <c r="F16" s="90">
        <f>'Información de la Empresa'!A6</f>
        <v>0</v>
      </c>
      <c r="G16" s="11"/>
      <c r="H16" s="135" t="s">
        <v>19</v>
      </c>
      <c r="I16" s="135"/>
      <c r="J16" s="47">
        <f>'Información de la Empresa'!D6</f>
        <v>0</v>
      </c>
    </row>
    <row r="17" spans="1:10" x14ac:dyDescent="0.25">
      <c r="A17" s="37" t="s">
        <v>20</v>
      </c>
      <c r="B17" s="38" t="s">
        <v>21</v>
      </c>
      <c r="C17" s="38" t="s">
        <v>22</v>
      </c>
      <c r="D17" s="38" t="s">
        <v>23</v>
      </c>
      <c r="E17" s="39" t="s">
        <v>24</v>
      </c>
      <c r="F17" s="37" t="s">
        <v>20</v>
      </c>
      <c r="G17" s="38" t="s">
        <v>21</v>
      </c>
      <c r="H17" s="38" t="s">
        <v>22</v>
      </c>
      <c r="I17" s="38" t="s">
        <v>23</v>
      </c>
      <c r="J17" s="39" t="s">
        <v>24</v>
      </c>
    </row>
    <row r="18" spans="1:10" x14ac:dyDescent="0.25">
      <c r="A18" s="89"/>
      <c r="B18" s="14"/>
      <c r="C18" s="12"/>
      <c r="D18" s="20"/>
      <c r="E18" s="13">
        <f>C18*D18</f>
        <v>0</v>
      </c>
      <c r="F18" s="89"/>
      <c r="G18" s="14"/>
      <c r="H18" s="12"/>
      <c r="I18" s="20"/>
      <c r="J18" s="13">
        <f>H18*I18</f>
        <v>0</v>
      </c>
    </row>
    <row r="19" spans="1:10" x14ac:dyDescent="0.25">
      <c r="A19" s="89"/>
      <c r="B19" s="14"/>
      <c r="C19" s="12"/>
      <c r="D19" s="20"/>
      <c r="E19" s="13">
        <f t="shared" ref="E19:E27" si="2">C19*D19</f>
        <v>0</v>
      </c>
      <c r="F19" s="89"/>
      <c r="G19" s="14"/>
      <c r="H19" s="12"/>
      <c r="I19" s="20"/>
      <c r="J19" s="13">
        <f t="shared" ref="J19:J27" si="3">H19*I19</f>
        <v>0</v>
      </c>
    </row>
    <row r="20" spans="1:10" x14ac:dyDescent="0.25">
      <c r="A20" s="89"/>
      <c r="B20" s="14"/>
      <c r="C20" s="12"/>
      <c r="D20" s="20"/>
      <c r="E20" s="13">
        <f t="shared" si="2"/>
        <v>0</v>
      </c>
      <c r="F20" s="89"/>
      <c r="G20" s="14"/>
      <c r="H20" s="12"/>
      <c r="I20" s="20"/>
      <c r="J20" s="13">
        <f t="shared" si="3"/>
        <v>0</v>
      </c>
    </row>
    <row r="21" spans="1:10" x14ac:dyDescent="0.25">
      <c r="A21" s="89"/>
      <c r="B21" s="14"/>
      <c r="C21" s="12"/>
      <c r="D21" s="20"/>
      <c r="E21" s="13">
        <f t="shared" si="2"/>
        <v>0</v>
      </c>
      <c r="F21" s="89"/>
      <c r="G21" s="14"/>
      <c r="H21" s="12"/>
      <c r="I21" s="20"/>
      <c r="J21" s="13">
        <f t="shared" si="3"/>
        <v>0</v>
      </c>
    </row>
    <row r="22" spans="1:10" x14ac:dyDescent="0.25">
      <c r="A22" s="89"/>
      <c r="B22" s="14"/>
      <c r="C22" s="12"/>
      <c r="D22" s="20"/>
      <c r="E22" s="13">
        <f t="shared" si="2"/>
        <v>0</v>
      </c>
      <c r="F22" s="89"/>
      <c r="G22" s="14"/>
      <c r="H22" s="12"/>
      <c r="I22" s="20"/>
      <c r="J22" s="13">
        <f t="shared" si="3"/>
        <v>0</v>
      </c>
    </row>
    <row r="23" spans="1:10" x14ac:dyDescent="0.25">
      <c r="A23" s="89"/>
      <c r="B23" s="14"/>
      <c r="C23" s="12"/>
      <c r="D23" s="20"/>
      <c r="E23" s="13"/>
      <c r="F23" s="89"/>
      <c r="G23" s="14"/>
      <c r="H23" s="12"/>
      <c r="I23" s="20"/>
      <c r="J23" s="13"/>
    </row>
    <row r="24" spans="1:10" x14ac:dyDescent="0.25">
      <c r="A24" s="89"/>
      <c r="B24" s="14"/>
      <c r="C24" s="12"/>
      <c r="D24" s="20"/>
      <c r="E24" s="13"/>
      <c r="F24" s="89"/>
      <c r="G24" s="14"/>
      <c r="H24" s="12"/>
      <c r="I24" s="20"/>
      <c r="J24" s="13"/>
    </row>
    <row r="25" spans="1:10" x14ac:dyDescent="0.25">
      <c r="A25" s="89"/>
      <c r="B25" s="14"/>
      <c r="C25" s="12"/>
      <c r="D25" s="20"/>
      <c r="E25" s="13">
        <f t="shared" si="2"/>
        <v>0</v>
      </c>
      <c r="F25" s="89"/>
      <c r="G25" s="14"/>
      <c r="H25" s="12"/>
      <c r="I25" s="20"/>
      <c r="J25" s="13">
        <f t="shared" si="3"/>
        <v>0</v>
      </c>
    </row>
    <row r="26" spans="1:10" x14ac:dyDescent="0.25">
      <c r="A26" s="89"/>
      <c r="B26" s="14"/>
      <c r="C26" s="12"/>
      <c r="D26" s="20"/>
      <c r="E26" s="13">
        <f t="shared" si="2"/>
        <v>0</v>
      </c>
      <c r="F26" s="89"/>
      <c r="G26" s="14"/>
      <c r="H26" s="12"/>
      <c r="I26" s="20"/>
      <c r="J26" s="13">
        <f t="shared" si="3"/>
        <v>0</v>
      </c>
    </row>
    <row r="27" spans="1:10" x14ac:dyDescent="0.25">
      <c r="A27" s="16" t="s">
        <v>26</v>
      </c>
      <c r="B27" s="17" t="s">
        <v>27</v>
      </c>
      <c r="C27" s="18"/>
      <c r="D27" s="21"/>
      <c r="E27" s="19">
        <f t="shared" si="2"/>
        <v>0</v>
      </c>
      <c r="F27" s="16" t="s">
        <v>26</v>
      </c>
      <c r="G27" s="17" t="s">
        <v>27</v>
      </c>
      <c r="H27" s="18"/>
      <c r="I27" s="21"/>
      <c r="J27" s="19">
        <f t="shared" si="3"/>
        <v>0</v>
      </c>
    </row>
    <row r="28" spans="1:10" x14ac:dyDescent="0.25">
      <c r="A28" s="48"/>
      <c r="B28" s="49"/>
      <c r="C28" s="136" t="s">
        <v>28</v>
      </c>
      <c r="D28" s="136"/>
      <c r="E28" s="50">
        <f>SUM(E18:E27)</f>
        <v>0</v>
      </c>
      <c r="F28" s="48"/>
      <c r="G28" s="49"/>
      <c r="H28" s="136" t="s">
        <v>28</v>
      </c>
      <c r="I28" s="136"/>
      <c r="J28" s="50">
        <f>SUM(J18:J27)</f>
        <v>0</v>
      </c>
    </row>
    <row r="29" spans="1:10" x14ac:dyDescent="0.25">
      <c r="A29" s="40"/>
      <c r="B29" s="40"/>
      <c r="C29" s="40"/>
      <c r="D29" s="40"/>
      <c r="E29" s="40"/>
      <c r="F29" s="40"/>
      <c r="G29" s="40"/>
      <c r="H29" s="40"/>
      <c r="I29" s="40"/>
      <c r="J29" s="40"/>
    </row>
    <row r="30" spans="1:10" x14ac:dyDescent="0.25">
      <c r="A30" s="90">
        <f>'Información de la Empresa'!A7</f>
        <v>0</v>
      </c>
      <c r="B30" s="11"/>
      <c r="C30" s="135" t="s">
        <v>19</v>
      </c>
      <c r="D30" s="135"/>
      <c r="E30" s="47">
        <f>'Información de la Empresa'!D7</f>
        <v>0</v>
      </c>
      <c r="F30" s="90">
        <f>'Información de la Empresa'!A8</f>
        <v>0</v>
      </c>
      <c r="G30" s="11"/>
      <c r="H30" s="135" t="s">
        <v>19</v>
      </c>
      <c r="I30" s="135"/>
      <c r="J30" s="47">
        <f>'Información de la Empresa'!D8</f>
        <v>0</v>
      </c>
    </row>
    <row r="31" spans="1:10" x14ac:dyDescent="0.25">
      <c r="A31" s="37" t="s">
        <v>20</v>
      </c>
      <c r="B31" s="38" t="s">
        <v>21</v>
      </c>
      <c r="C31" s="38" t="s">
        <v>22</v>
      </c>
      <c r="D31" s="38" t="s">
        <v>23</v>
      </c>
      <c r="E31" s="39" t="s">
        <v>24</v>
      </c>
      <c r="F31" s="37" t="s">
        <v>20</v>
      </c>
      <c r="G31" s="38" t="s">
        <v>21</v>
      </c>
      <c r="H31" s="38" t="s">
        <v>22</v>
      </c>
      <c r="I31" s="38" t="s">
        <v>23</v>
      </c>
      <c r="J31" s="39" t="s">
        <v>24</v>
      </c>
    </row>
    <row r="32" spans="1:10" x14ac:dyDescent="0.25">
      <c r="A32" s="89"/>
      <c r="B32" s="14"/>
      <c r="C32" s="12"/>
      <c r="D32" s="20"/>
      <c r="E32" s="13">
        <f>C32*D32</f>
        <v>0</v>
      </c>
      <c r="F32" s="89"/>
      <c r="G32" s="14"/>
      <c r="H32" s="12"/>
      <c r="I32" s="20"/>
      <c r="J32" s="13">
        <f>H32*I32</f>
        <v>0</v>
      </c>
    </row>
    <row r="33" spans="1:10" x14ac:dyDescent="0.25">
      <c r="A33" s="89"/>
      <c r="B33" s="14"/>
      <c r="C33" s="12"/>
      <c r="D33" s="20"/>
      <c r="E33" s="13">
        <f t="shared" ref="E33:E41" si="4">C33*D33</f>
        <v>0</v>
      </c>
      <c r="F33" s="89"/>
      <c r="G33" s="14"/>
      <c r="H33" s="12"/>
      <c r="I33" s="20"/>
      <c r="J33" s="13">
        <f t="shared" ref="J33:J41" si="5">H33*I33</f>
        <v>0</v>
      </c>
    </row>
    <row r="34" spans="1:10" x14ac:dyDescent="0.25">
      <c r="A34" s="89"/>
      <c r="B34" s="14"/>
      <c r="C34" s="12"/>
      <c r="D34" s="20"/>
      <c r="E34" s="13">
        <f t="shared" si="4"/>
        <v>0</v>
      </c>
      <c r="F34" s="89"/>
      <c r="G34" s="14"/>
      <c r="H34" s="12"/>
      <c r="I34" s="20"/>
      <c r="J34" s="13">
        <f t="shared" si="5"/>
        <v>0</v>
      </c>
    </row>
    <row r="35" spans="1:10" x14ac:dyDescent="0.25">
      <c r="A35" s="89"/>
      <c r="B35" s="14"/>
      <c r="C35" s="12"/>
      <c r="D35" s="20"/>
      <c r="E35" s="13">
        <f t="shared" si="4"/>
        <v>0</v>
      </c>
      <c r="F35" s="89"/>
      <c r="G35" s="14"/>
      <c r="H35" s="12"/>
      <c r="I35" s="20"/>
      <c r="J35" s="13">
        <f t="shared" si="5"/>
        <v>0</v>
      </c>
    </row>
    <row r="36" spans="1:10" x14ac:dyDescent="0.25">
      <c r="A36" s="89"/>
      <c r="B36" s="14"/>
      <c r="C36" s="12"/>
      <c r="D36" s="20"/>
      <c r="E36" s="13">
        <f t="shared" si="4"/>
        <v>0</v>
      </c>
      <c r="F36" s="89"/>
      <c r="G36" s="14"/>
      <c r="H36" s="12"/>
      <c r="I36" s="20"/>
      <c r="J36" s="13">
        <f t="shared" si="5"/>
        <v>0</v>
      </c>
    </row>
    <row r="37" spans="1:10" x14ac:dyDescent="0.25">
      <c r="A37" s="89"/>
      <c r="B37" s="14"/>
      <c r="C37" s="12"/>
      <c r="D37" s="20"/>
      <c r="E37" s="13">
        <f t="shared" si="4"/>
        <v>0</v>
      </c>
      <c r="F37" s="89"/>
      <c r="G37" s="14"/>
      <c r="H37" s="12"/>
      <c r="I37" s="20"/>
      <c r="J37" s="13">
        <f t="shared" si="5"/>
        <v>0</v>
      </c>
    </row>
    <row r="38" spans="1:10" x14ac:dyDescent="0.25">
      <c r="A38" s="89"/>
      <c r="B38" s="14"/>
      <c r="C38" s="12"/>
      <c r="D38" s="20"/>
      <c r="E38" s="13">
        <f t="shared" si="4"/>
        <v>0</v>
      </c>
      <c r="F38" s="89"/>
      <c r="G38" s="14"/>
      <c r="H38" s="12"/>
      <c r="I38" s="20"/>
      <c r="J38" s="13">
        <f t="shared" si="5"/>
        <v>0</v>
      </c>
    </row>
    <row r="39" spans="1:10" x14ac:dyDescent="0.25">
      <c r="A39" s="89"/>
      <c r="B39" s="14"/>
      <c r="C39" s="12"/>
      <c r="D39" s="20"/>
      <c r="E39" s="13">
        <f t="shared" si="4"/>
        <v>0</v>
      </c>
      <c r="F39" s="89"/>
      <c r="G39" s="14"/>
      <c r="H39" s="12"/>
      <c r="I39" s="20"/>
      <c r="J39" s="13">
        <f t="shared" si="5"/>
        <v>0</v>
      </c>
    </row>
    <row r="40" spans="1:10" x14ac:dyDescent="0.25">
      <c r="A40" s="89"/>
      <c r="B40" s="14"/>
      <c r="C40" s="12"/>
      <c r="D40" s="20"/>
      <c r="E40" s="13">
        <f t="shared" si="4"/>
        <v>0</v>
      </c>
      <c r="F40" s="89"/>
      <c r="G40" s="14"/>
      <c r="H40" s="12"/>
      <c r="I40" s="20"/>
      <c r="J40" s="13">
        <f t="shared" si="5"/>
        <v>0</v>
      </c>
    </row>
    <row r="41" spans="1:10" x14ac:dyDescent="0.25">
      <c r="A41" s="16" t="s">
        <v>26</v>
      </c>
      <c r="B41" s="17" t="s">
        <v>27</v>
      </c>
      <c r="C41" s="18"/>
      <c r="D41" s="21"/>
      <c r="E41" s="19">
        <f t="shared" si="4"/>
        <v>0</v>
      </c>
      <c r="F41" s="16" t="s">
        <v>26</v>
      </c>
      <c r="G41" s="17" t="s">
        <v>27</v>
      </c>
      <c r="H41" s="18"/>
      <c r="I41" s="21"/>
      <c r="J41" s="19">
        <f t="shared" si="5"/>
        <v>0</v>
      </c>
    </row>
    <row r="42" spans="1:10" x14ac:dyDescent="0.25">
      <c r="A42" s="48"/>
      <c r="B42" s="49"/>
      <c r="C42" s="136" t="s">
        <v>28</v>
      </c>
      <c r="D42" s="136"/>
      <c r="E42" s="50">
        <f>SUM(E32:E41)</f>
        <v>0</v>
      </c>
      <c r="F42" s="48"/>
      <c r="G42" s="49"/>
      <c r="H42" s="136" t="s">
        <v>28</v>
      </c>
      <c r="I42" s="136"/>
      <c r="J42" s="50">
        <f>SUM(J32:J41)</f>
        <v>0</v>
      </c>
    </row>
    <row r="43" spans="1:10" x14ac:dyDescent="0.25">
      <c r="A43" s="40"/>
      <c r="B43" s="40"/>
      <c r="C43" s="40"/>
      <c r="D43" s="40"/>
      <c r="E43" s="40"/>
      <c r="F43" s="40"/>
      <c r="G43" s="40"/>
      <c r="H43" s="40"/>
      <c r="I43" s="40"/>
      <c r="J43" s="40"/>
    </row>
    <row r="44" spans="1:10" x14ac:dyDescent="0.25">
      <c r="A44" s="90">
        <f>'Información de la Empresa'!A9</f>
        <v>0</v>
      </c>
      <c r="B44" s="11"/>
      <c r="C44" s="135" t="s">
        <v>19</v>
      </c>
      <c r="D44" s="135"/>
      <c r="E44" s="47">
        <f>'Información de la Empresa'!D9</f>
        <v>0</v>
      </c>
      <c r="F44" s="90">
        <f>'Información de la Empresa'!A10</f>
        <v>0</v>
      </c>
      <c r="G44" s="11"/>
      <c r="H44" s="135" t="s">
        <v>19</v>
      </c>
      <c r="I44" s="135"/>
      <c r="J44" s="47">
        <f>'Información de la Empresa'!D10</f>
        <v>0</v>
      </c>
    </row>
    <row r="45" spans="1:10" x14ac:dyDescent="0.25">
      <c r="A45" s="37" t="s">
        <v>20</v>
      </c>
      <c r="B45" s="38" t="s">
        <v>21</v>
      </c>
      <c r="C45" s="38" t="s">
        <v>22</v>
      </c>
      <c r="D45" s="38" t="s">
        <v>23</v>
      </c>
      <c r="E45" s="39" t="s">
        <v>24</v>
      </c>
      <c r="F45" s="37" t="s">
        <v>20</v>
      </c>
      <c r="G45" s="38" t="s">
        <v>21</v>
      </c>
      <c r="H45" s="38" t="s">
        <v>22</v>
      </c>
      <c r="I45" s="38" t="s">
        <v>23</v>
      </c>
      <c r="J45" s="39" t="s">
        <v>24</v>
      </c>
    </row>
    <row r="46" spans="1:10" x14ac:dyDescent="0.25">
      <c r="A46" s="89"/>
      <c r="B46" s="14"/>
      <c r="C46" s="12"/>
      <c r="D46" s="20"/>
      <c r="E46" s="13">
        <f>C46*D46</f>
        <v>0</v>
      </c>
      <c r="F46" s="89"/>
      <c r="G46" s="14"/>
      <c r="H46" s="12"/>
      <c r="I46" s="20"/>
      <c r="J46" s="13">
        <f>H46*I46</f>
        <v>0</v>
      </c>
    </row>
    <row r="47" spans="1:10" x14ac:dyDescent="0.25">
      <c r="A47" s="89"/>
      <c r="B47" s="14"/>
      <c r="C47" s="12"/>
      <c r="D47" s="20"/>
      <c r="E47" s="13">
        <f t="shared" ref="E47:E55" si="6">C47*D47</f>
        <v>0</v>
      </c>
      <c r="F47" s="89"/>
      <c r="G47" s="14"/>
      <c r="H47" s="12"/>
      <c r="I47" s="20"/>
      <c r="J47" s="13">
        <f t="shared" ref="J47:J52" si="7">H47*I47</f>
        <v>0</v>
      </c>
    </row>
    <row r="48" spans="1:10" x14ac:dyDescent="0.25">
      <c r="A48" s="89"/>
      <c r="B48" s="14"/>
      <c r="C48" s="12"/>
      <c r="D48" s="20"/>
      <c r="E48" s="13">
        <f t="shared" si="6"/>
        <v>0</v>
      </c>
      <c r="F48" s="89"/>
      <c r="G48" s="14"/>
      <c r="H48" s="12"/>
      <c r="I48" s="20"/>
      <c r="J48" s="13">
        <f t="shared" si="7"/>
        <v>0</v>
      </c>
    </row>
    <row r="49" spans="1:10" x14ac:dyDescent="0.25">
      <c r="A49" s="89"/>
      <c r="B49" s="14"/>
      <c r="C49" s="12"/>
      <c r="D49" s="20"/>
      <c r="E49" s="13">
        <f t="shared" si="6"/>
        <v>0</v>
      </c>
      <c r="F49" s="89"/>
      <c r="G49" s="14"/>
      <c r="H49" s="12"/>
      <c r="I49" s="20"/>
      <c r="J49" s="13">
        <f t="shared" si="7"/>
        <v>0</v>
      </c>
    </row>
    <row r="50" spans="1:10" x14ac:dyDescent="0.25">
      <c r="A50" s="89"/>
      <c r="B50" s="14"/>
      <c r="C50" s="12"/>
      <c r="D50" s="20"/>
      <c r="E50" s="13">
        <f t="shared" si="6"/>
        <v>0</v>
      </c>
      <c r="F50" s="89"/>
      <c r="G50" s="14"/>
      <c r="H50" s="12"/>
      <c r="I50" s="20"/>
      <c r="J50" s="13">
        <f t="shared" si="7"/>
        <v>0</v>
      </c>
    </row>
    <row r="51" spans="1:10" x14ac:dyDescent="0.25">
      <c r="A51" s="89"/>
      <c r="B51" s="14"/>
      <c r="C51" s="12"/>
      <c r="D51" s="20"/>
      <c r="E51" s="13">
        <f t="shared" si="6"/>
        <v>0</v>
      </c>
      <c r="F51" s="89"/>
      <c r="G51" s="14"/>
      <c r="H51" s="12"/>
      <c r="I51" s="20"/>
      <c r="J51" s="13">
        <f t="shared" si="7"/>
        <v>0</v>
      </c>
    </row>
    <row r="52" spans="1:10" x14ac:dyDescent="0.25">
      <c r="A52" s="89"/>
      <c r="B52" s="14"/>
      <c r="C52" s="12"/>
      <c r="D52" s="20"/>
      <c r="E52" s="13">
        <f t="shared" si="6"/>
        <v>0</v>
      </c>
      <c r="F52" s="89"/>
      <c r="G52" s="14"/>
      <c r="H52" s="12"/>
      <c r="I52" s="20"/>
      <c r="J52" s="13">
        <f t="shared" si="7"/>
        <v>0</v>
      </c>
    </row>
    <row r="53" spans="1:10" x14ac:dyDescent="0.25">
      <c r="A53" s="89"/>
      <c r="B53" s="14"/>
      <c r="C53" s="12"/>
      <c r="D53" s="20"/>
      <c r="E53" s="13">
        <f t="shared" si="6"/>
        <v>0</v>
      </c>
      <c r="F53" s="89"/>
      <c r="G53" s="14"/>
      <c r="H53" s="12"/>
      <c r="I53" s="20"/>
      <c r="J53" s="13">
        <f>H53*I53</f>
        <v>0</v>
      </c>
    </row>
    <row r="54" spans="1:10" x14ac:dyDescent="0.25">
      <c r="A54" s="89"/>
      <c r="B54" s="14"/>
      <c r="C54" s="12"/>
      <c r="D54" s="20"/>
      <c r="E54" s="13">
        <f t="shared" si="6"/>
        <v>0</v>
      </c>
      <c r="F54" s="89"/>
      <c r="G54" s="14"/>
      <c r="H54" s="12"/>
      <c r="I54" s="20"/>
      <c r="J54" s="13">
        <f>H54*I54</f>
        <v>0</v>
      </c>
    </row>
    <row r="55" spans="1:10" x14ac:dyDescent="0.25">
      <c r="A55" s="16" t="s">
        <v>26</v>
      </c>
      <c r="B55" s="17" t="s">
        <v>27</v>
      </c>
      <c r="C55" s="18"/>
      <c r="D55" s="21"/>
      <c r="E55" s="19">
        <f t="shared" si="6"/>
        <v>0</v>
      </c>
      <c r="F55" s="16" t="s">
        <v>26</v>
      </c>
      <c r="G55" s="17" t="s">
        <v>27</v>
      </c>
      <c r="H55" s="18"/>
      <c r="I55" s="21"/>
      <c r="J55" s="19">
        <f>H55*I55</f>
        <v>0</v>
      </c>
    </row>
    <row r="56" spans="1:10" x14ac:dyDescent="0.25">
      <c r="A56" s="48"/>
      <c r="B56" s="49"/>
      <c r="C56" s="136" t="s">
        <v>28</v>
      </c>
      <c r="D56" s="136"/>
      <c r="E56" s="50">
        <f>SUM(E46:E55)</f>
        <v>0</v>
      </c>
      <c r="F56" s="48"/>
      <c r="G56" s="49"/>
      <c r="H56" s="136" t="s">
        <v>28</v>
      </c>
      <c r="I56" s="136"/>
      <c r="J56" s="50">
        <f>SUM(J46:J55)</f>
        <v>0</v>
      </c>
    </row>
    <row r="57" spans="1:10" x14ac:dyDescent="0.25">
      <c r="A57" s="40"/>
      <c r="B57" s="40"/>
      <c r="C57" s="40"/>
      <c r="D57" s="40"/>
      <c r="E57" s="40"/>
      <c r="F57" s="40"/>
      <c r="G57" s="40"/>
      <c r="H57" s="40"/>
      <c r="I57" s="40"/>
      <c r="J57" s="40"/>
    </row>
    <row r="58" spans="1:10" x14ac:dyDescent="0.25">
      <c r="A58" s="90">
        <f>'Información de la Empresa'!A11</f>
        <v>0</v>
      </c>
      <c r="B58" s="11"/>
      <c r="C58" s="135" t="s">
        <v>19</v>
      </c>
      <c r="D58" s="135"/>
      <c r="E58" s="47">
        <f>'Información de la Empresa'!D11</f>
        <v>0</v>
      </c>
      <c r="F58" s="90">
        <f>'Información de la Empresa'!A12</f>
        <v>0</v>
      </c>
      <c r="G58" s="11"/>
      <c r="H58" s="135" t="s">
        <v>19</v>
      </c>
      <c r="I58" s="135"/>
      <c r="J58" s="47">
        <f>'Información de la Empresa'!D12</f>
        <v>0</v>
      </c>
    </row>
    <row r="59" spans="1:10" x14ac:dyDescent="0.25">
      <c r="A59" s="37" t="s">
        <v>20</v>
      </c>
      <c r="B59" s="38" t="s">
        <v>21</v>
      </c>
      <c r="C59" s="38" t="s">
        <v>22</v>
      </c>
      <c r="D59" s="38" t="s">
        <v>23</v>
      </c>
      <c r="E59" s="39" t="s">
        <v>24</v>
      </c>
      <c r="F59" s="37" t="s">
        <v>20</v>
      </c>
      <c r="G59" s="38" t="s">
        <v>21</v>
      </c>
      <c r="H59" s="38" t="s">
        <v>22</v>
      </c>
      <c r="I59" s="38" t="s">
        <v>23</v>
      </c>
      <c r="J59" s="39" t="s">
        <v>24</v>
      </c>
    </row>
    <row r="60" spans="1:10" x14ac:dyDescent="0.25">
      <c r="A60" s="89"/>
      <c r="B60" s="14"/>
      <c r="C60" s="12"/>
      <c r="D60" s="20"/>
      <c r="E60" s="13">
        <f>C60*D60</f>
        <v>0</v>
      </c>
      <c r="F60" s="89"/>
      <c r="G60" s="14"/>
      <c r="H60" s="12"/>
      <c r="I60" s="20"/>
      <c r="J60" s="13">
        <f>H60*I60</f>
        <v>0</v>
      </c>
    </row>
    <row r="61" spans="1:10" x14ac:dyDescent="0.25">
      <c r="A61" s="89"/>
      <c r="B61" s="14"/>
      <c r="C61" s="12"/>
      <c r="D61" s="20"/>
      <c r="E61" s="13">
        <f t="shared" ref="E61:E69" si="8">C61*D61</f>
        <v>0</v>
      </c>
      <c r="F61" s="89"/>
      <c r="G61" s="14"/>
      <c r="H61" s="12"/>
      <c r="I61" s="20"/>
      <c r="J61" s="13">
        <f t="shared" ref="J61:J69" si="9">H61*I61</f>
        <v>0</v>
      </c>
    </row>
    <row r="62" spans="1:10" x14ac:dyDescent="0.25">
      <c r="A62" s="89"/>
      <c r="B62" s="14"/>
      <c r="C62" s="12"/>
      <c r="D62" s="20"/>
      <c r="E62" s="13">
        <f t="shared" si="8"/>
        <v>0</v>
      </c>
      <c r="F62" s="89"/>
      <c r="G62" s="14"/>
      <c r="H62" s="12"/>
      <c r="I62" s="20"/>
      <c r="J62" s="13">
        <f t="shared" si="9"/>
        <v>0</v>
      </c>
    </row>
    <row r="63" spans="1:10" x14ac:dyDescent="0.25">
      <c r="A63" s="89"/>
      <c r="B63" s="14"/>
      <c r="C63" s="12"/>
      <c r="D63" s="20"/>
      <c r="E63" s="13">
        <f t="shared" si="8"/>
        <v>0</v>
      </c>
      <c r="F63" s="89"/>
      <c r="G63" s="14"/>
      <c r="H63" s="12"/>
      <c r="I63" s="20"/>
      <c r="J63" s="13">
        <f t="shared" si="9"/>
        <v>0</v>
      </c>
    </row>
    <row r="64" spans="1:10" x14ac:dyDescent="0.25">
      <c r="A64" s="89"/>
      <c r="B64" s="14"/>
      <c r="C64" s="12"/>
      <c r="D64" s="20"/>
      <c r="E64" s="13">
        <f t="shared" si="8"/>
        <v>0</v>
      </c>
      <c r="F64" s="89"/>
      <c r="G64" s="14"/>
      <c r="H64" s="12"/>
      <c r="I64" s="20"/>
      <c r="J64" s="13">
        <f t="shared" si="9"/>
        <v>0</v>
      </c>
    </row>
    <row r="65" spans="1:10" x14ac:dyDescent="0.25">
      <c r="A65" s="89"/>
      <c r="B65" s="14"/>
      <c r="C65" s="12"/>
      <c r="D65" s="20"/>
      <c r="E65" s="13">
        <f t="shared" si="8"/>
        <v>0</v>
      </c>
      <c r="F65" s="89"/>
      <c r="G65" s="14"/>
      <c r="H65" s="12"/>
      <c r="I65" s="20"/>
      <c r="J65" s="13">
        <f t="shared" si="9"/>
        <v>0</v>
      </c>
    </row>
    <row r="66" spans="1:10" x14ac:dyDescent="0.25">
      <c r="A66" s="89"/>
      <c r="B66" s="14"/>
      <c r="C66" s="12"/>
      <c r="D66" s="20"/>
      <c r="E66" s="13">
        <f t="shared" si="8"/>
        <v>0</v>
      </c>
      <c r="F66" s="89"/>
      <c r="G66" s="14"/>
      <c r="H66" s="12"/>
      <c r="I66" s="20"/>
      <c r="J66" s="13">
        <f t="shared" si="9"/>
        <v>0</v>
      </c>
    </row>
    <row r="67" spans="1:10" x14ac:dyDescent="0.25">
      <c r="A67" s="89"/>
      <c r="B67" s="14"/>
      <c r="C67" s="12"/>
      <c r="D67" s="20"/>
      <c r="E67" s="13">
        <f t="shared" si="8"/>
        <v>0</v>
      </c>
      <c r="F67" s="89"/>
      <c r="G67" s="14"/>
      <c r="H67" s="12"/>
      <c r="I67" s="20"/>
      <c r="J67" s="13">
        <f t="shared" si="9"/>
        <v>0</v>
      </c>
    </row>
    <row r="68" spans="1:10" x14ac:dyDescent="0.25">
      <c r="A68" s="89"/>
      <c r="B68" s="14"/>
      <c r="C68" s="12"/>
      <c r="D68" s="20"/>
      <c r="E68" s="13">
        <f t="shared" si="8"/>
        <v>0</v>
      </c>
      <c r="F68" s="89"/>
      <c r="G68" s="14"/>
      <c r="H68" s="12"/>
      <c r="I68" s="20"/>
      <c r="J68" s="13">
        <f t="shared" si="9"/>
        <v>0</v>
      </c>
    </row>
    <row r="69" spans="1:10" x14ac:dyDescent="0.25">
      <c r="A69" s="16" t="s">
        <v>26</v>
      </c>
      <c r="B69" s="17" t="s">
        <v>27</v>
      </c>
      <c r="C69" s="18"/>
      <c r="D69" s="21"/>
      <c r="E69" s="19">
        <f t="shared" si="8"/>
        <v>0</v>
      </c>
      <c r="F69" s="16" t="s">
        <v>26</v>
      </c>
      <c r="G69" s="17" t="s">
        <v>27</v>
      </c>
      <c r="H69" s="18"/>
      <c r="I69" s="21"/>
      <c r="J69" s="19">
        <f t="shared" si="9"/>
        <v>0</v>
      </c>
    </row>
    <row r="70" spans="1:10" x14ac:dyDescent="0.25">
      <c r="A70" s="48"/>
      <c r="B70" s="49"/>
      <c r="C70" s="136" t="s">
        <v>28</v>
      </c>
      <c r="D70" s="136"/>
      <c r="E70" s="50">
        <f>SUM(E60:E69)</f>
        <v>0</v>
      </c>
      <c r="F70" s="48"/>
      <c r="G70" s="49"/>
      <c r="H70" s="136" t="s">
        <v>28</v>
      </c>
      <c r="I70" s="136"/>
      <c r="J70" s="50">
        <f>SUM(J60:J69)</f>
        <v>0</v>
      </c>
    </row>
    <row r="71" spans="1:10" x14ac:dyDescent="0.25">
      <c r="A71" s="40"/>
      <c r="B71" s="40"/>
      <c r="C71" s="40"/>
      <c r="D71" s="40"/>
      <c r="E71" s="40"/>
      <c r="F71" s="98" t="s">
        <v>29</v>
      </c>
      <c r="G71" s="91"/>
      <c r="H71" s="91"/>
      <c r="I71" s="91"/>
      <c r="J71" s="92">
        <f>C88</f>
        <v>0</v>
      </c>
    </row>
    <row r="72" spans="1:10" x14ac:dyDescent="0.25"/>
    <row r="77" spans="1:10" hidden="1" x14ac:dyDescent="0.25">
      <c r="A77" t="s">
        <v>30</v>
      </c>
      <c r="B77" t="s">
        <v>31</v>
      </c>
      <c r="C77" t="s">
        <v>32</v>
      </c>
    </row>
    <row r="78" spans="1:10" hidden="1" x14ac:dyDescent="0.25">
      <c r="A78" t="str">
        <f>'Información de la Empresa'!A3</f>
        <v>Nombre de los productos aquí</v>
      </c>
      <c r="B78" s="25">
        <f>'Información de la Empresa'!D3*'Información de la Empresa'!$C$14</f>
        <v>0</v>
      </c>
      <c r="C78" s="25">
        <f>E14*'Información de la Empresa'!C3</f>
        <v>0</v>
      </c>
    </row>
    <row r="79" spans="1:10" hidden="1" x14ac:dyDescent="0.25">
      <c r="A79">
        <f>'Información de la Empresa'!A4</f>
        <v>0</v>
      </c>
      <c r="B79" s="25">
        <f>'Información de la Empresa'!D4*'Información de la Empresa'!$C$14</f>
        <v>0</v>
      </c>
      <c r="C79" s="25">
        <f>J14*'Información de la Empresa'!C4</f>
        <v>0</v>
      </c>
    </row>
    <row r="80" spans="1:10" hidden="1" x14ac:dyDescent="0.25">
      <c r="A80">
        <f>'Información de la Empresa'!A5</f>
        <v>0</v>
      </c>
      <c r="B80" s="25">
        <f>'Información de la Empresa'!D5*'Información de la Empresa'!$C$14</f>
        <v>0</v>
      </c>
      <c r="C80" s="25">
        <f>E28*'Información de la Empresa'!C5</f>
        <v>0</v>
      </c>
    </row>
    <row r="81" spans="1:3" hidden="1" x14ac:dyDescent="0.25">
      <c r="A81">
        <f>'Información de la Empresa'!A6</f>
        <v>0</v>
      </c>
      <c r="B81" s="25">
        <f>'Información de la Empresa'!D6*'Información de la Empresa'!$C$14</f>
        <v>0</v>
      </c>
      <c r="C81" s="25">
        <f>J28*'Información de la Empresa'!C6</f>
        <v>0</v>
      </c>
    </row>
    <row r="82" spans="1:3" hidden="1" x14ac:dyDescent="0.25">
      <c r="A82">
        <f>'Información de la Empresa'!A7</f>
        <v>0</v>
      </c>
      <c r="B82" s="25">
        <f>'Información de la Empresa'!D7*'Información de la Empresa'!$C$14</f>
        <v>0</v>
      </c>
      <c r="C82" s="25">
        <f>E42*'Información de la Empresa'!C7</f>
        <v>0</v>
      </c>
    </row>
    <row r="83" spans="1:3" hidden="1" x14ac:dyDescent="0.25">
      <c r="A83">
        <f>'Información de la Empresa'!A8</f>
        <v>0</v>
      </c>
      <c r="B83" s="25">
        <f>'Información de la Empresa'!D8*'Información de la Empresa'!$C$14</f>
        <v>0</v>
      </c>
      <c r="C83" s="25">
        <f>J42*'Información de la Empresa'!C8</f>
        <v>0</v>
      </c>
    </row>
    <row r="84" spans="1:3" hidden="1" x14ac:dyDescent="0.25">
      <c r="A84">
        <f>'Información de la Empresa'!A9</f>
        <v>0</v>
      </c>
      <c r="B84" s="25">
        <f>'Información de la Empresa'!D9*'Información de la Empresa'!$C$14</f>
        <v>0</v>
      </c>
      <c r="C84" s="25">
        <f>E56*'Información de la Empresa'!C9</f>
        <v>0</v>
      </c>
    </row>
    <row r="85" spans="1:3" hidden="1" x14ac:dyDescent="0.25">
      <c r="A85">
        <f>'Información de la Empresa'!A10</f>
        <v>0</v>
      </c>
      <c r="B85" s="25">
        <f>'Información de la Empresa'!D10*'Información de la Empresa'!$C$14</f>
        <v>0</v>
      </c>
      <c r="C85" s="25">
        <f>J56*'Información de la Empresa'!C10</f>
        <v>0</v>
      </c>
    </row>
    <row r="86" spans="1:3" hidden="1" x14ac:dyDescent="0.25">
      <c r="A86">
        <f>'Información de la Empresa'!A11</f>
        <v>0</v>
      </c>
      <c r="B86" s="25">
        <f>'Información de la Empresa'!D11*'Información de la Empresa'!$C$14</f>
        <v>0</v>
      </c>
      <c r="C86" s="25">
        <f>E70*'Información de la Empresa'!C11</f>
        <v>0</v>
      </c>
    </row>
    <row r="87" spans="1:3" hidden="1" x14ac:dyDescent="0.25">
      <c r="A87">
        <f>'Información de la Empresa'!A12</f>
        <v>0</v>
      </c>
      <c r="B87" s="25">
        <f>'Información de la Empresa'!D12*'Información de la Empresa'!$C$14</f>
        <v>0</v>
      </c>
      <c r="C87" s="25">
        <f>J70*'Información de la Empresa'!C12</f>
        <v>0</v>
      </c>
    </row>
    <row r="88" spans="1:3" hidden="1" x14ac:dyDescent="0.25">
      <c r="A88" t="str">
        <f>'Información de la Empresa'!A14</f>
        <v>Ingresos totales por ventas</v>
      </c>
      <c r="B88" s="25">
        <f>SUM(B78:B87)</f>
        <v>0</v>
      </c>
      <c r="C88" s="25">
        <f>SUM(C78:C87)</f>
        <v>0</v>
      </c>
    </row>
  </sheetData>
  <sheetProtection sheet="1" objects="1" scenarios="1"/>
  <protectedRanges>
    <protectedRange sqref="A5:D12 C13:D13 F5:I12 H13:I13 F18:I26 H27:I27 A18:D26 C27:D27 A32:D40 C41:D41 F32:I40 H41:I41 A46:D54 C55:D55 F46:I54 H55:I55 F61:I66 F60:I60 F67:I68 H69:I69 A60:D68 C69:D69" name="Variable cost edit range"/>
  </protectedRanges>
  <mergeCells count="23">
    <mergeCell ref="C56:D56"/>
    <mergeCell ref="H56:I56"/>
    <mergeCell ref="C58:D58"/>
    <mergeCell ref="H58:I58"/>
    <mergeCell ref="C70:D70"/>
    <mergeCell ref="H70:I70"/>
    <mergeCell ref="C30:D30"/>
    <mergeCell ref="H30:I30"/>
    <mergeCell ref="C42:D42"/>
    <mergeCell ref="H42:I42"/>
    <mergeCell ref="C44:D44"/>
    <mergeCell ref="H44:I44"/>
    <mergeCell ref="M2:P4"/>
    <mergeCell ref="C16:D16"/>
    <mergeCell ref="C28:D28"/>
    <mergeCell ref="H16:I16"/>
    <mergeCell ref="H28:I28"/>
    <mergeCell ref="A1:J2"/>
    <mergeCell ref="H3:I3"/>
    <mergeCell ref="H14:I14"/>
    <mergeCell ref="C3:D3"/>
    <mergeCell ref="C14:D14"/>
    <mergeCell ref="M11:P11"/>
  </mergeCells>
  <phoneticPr fontId="11" type="noConversion"/>
  <hyperlinks>
    <hyperlink ref="M2:P4" location="'Ayuda'!A16:A28" display="¡Clic aquí si necesita ayuda!" xr:uid="{8E5B13FB-32E8-4262-AB96-813C16DBF8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A70C6-10A3-430A-BE42-CA19CA2C77AA}">
  <dimension ref="A1:J21"/>
  <sheetViews>
    <sheetView workbookViewId="0">
      <selection activeCell="A10" sqref="A10"/>
    </sheetView>
  </sheetViews>
  <sheetFormatPr defaultColWidth="0" defaultRowHeight="15" zeroHeight="1" x14ac:dyDescent="0.25"/>
  <cols>
    <col min="1" max="1" width="23.42578125" customWidth="1"/>
    <col min="2" max="2" width="9.42578125" bestFit="1" customWidth="1"/>
    <col min="3" max="3" width="13" customWidth="1"/>
    <col min="4" max="4" width="14" customWidth="1"/>
    <col min="5" max="5" width="9.140625" customWidth="1"/>
    <col min="6" max="6" width="21.85546875" customWidth="1"/>
    <col min="7" max="7" width="19.42578125" customWidth="1"/>
    <col min="8" max="8" width="14.85546875" customWidth="1"/>
    <col min="9" max="9" width="9.140625" hidden="1" customWidth="1"/>
    <col min="10" max="10" width="9.140625" customWidth="1"/>
    <col min="11" max="16384" width="9.140625" hidden="1"/>
  </cols>
  <sheetData>
    <row r="1" spans="1:9" x14ac:dyDescent="0.25">
      <c r="A1" s="144" t="s">
        <v>33</v>
      </c>
      <c r="B1" s="144"/>
      <c r="C1" s="144"/>
      <c r="D1" s="144"/>
    </row>
    <row r="2" spans="1:9" ht="66.75" customHeight="1" thickBot="1" x14ac:dyDescent="0.3">
      <c r="A2" s="144"/>
      <c r="B2" s="144"/>
      <c r="C2" s="144"/>
      <c r="D2" s="144"/>
    </row>
    <row r="3" spans="1:9" ht="18.75" customHeight="1" x14ac:dyDescent="0.25">
      <c r="A3" s="140" t="str">
        <f>'Información de la Empresa'!B1 &amp; " Costos Fijos"</f>
        <v xml:space="preserve"> Costos Fijos</v>
      </c>
      <c r="B3" s="141"/>
      <c r="C3" s="141"/>
      <c r="D3" s="142"/>
    </row>
    <row r="4" spans="1:9" ht="30.75" customHeight="1" x14ac:dyDescent="0.25">
      <c r="A4" s="30" t="s">
        <v>34</v>
      </c>
      <c r="B4" s="34" t="s">
        <v>35</v>
      </c>
      <c r="C4" s="34" t="s">
        <v>36</v>
      </c>
      <c r="D4" s="35" t="s">
        <v>24</v>
      </c>
      <c r="F4" s="132" t="s">
        <v>14</v>
      </c>
      <c r="G4" s="132"/>
      <c r="H4" s="132"/>
      <c r="I4" s="132"/>
    </row>
    <row r="5" spans="1:9" x14ac:dyDescent="0.25">
      <c r="A5" s="52" t="s">
        <v>37</v>
      </c>
      <c r="B5" s="14"/>
      <c r="C5" s="26"/>
      <c r="D5" s="27">
        <f>IFERROR(C5*VLOOKUP(B5,$F$7:$G$12,2,FALSE),0)</f>
        <v>0</v>
      </c>
      <c r="F5" s="132"/>
      <c r="G5" s="132"/>
      <c r="H5" s="132"/>
      <c r="I5" s="132"/>
    </row>
    <row r="6" spans="1:9" x14ac:dyDescent="0.25">
      <c r="A6" s="99" t="s">
        <v>38</v>
      </c>
      <c r="B6" s="14"/>
      <c r="C6" s="26"/>
      <c r="D6" s="27">
        <f t="shared" ref="D6:D18" si="0">IFERROR(C6*VLOOKUP(B6,$F$7:$G$12,2,FALSE),0)</f>
        <v>0</v>
      </c>
      <c r="F6" s="132"/>
      <c r="G6" s="132"/>
      <c r="H6" s="132"/>
      <c r="I6" s="132"/>
    </row>
    <row r="7" spans="1:9" x14ac:dyDescent="0.25">
      <c r="A7" s="99" t="s">
        <v>39</v>
      </c>
      <c r="B7" s="14"/>
      <c r="C7" s="26"/>
      <c r="D7" s="27">
        <f t="shared" si="0"/>
        <v>0</v>
      </c>
      <c r="F7" s="74" t="s">
        <v>40</v>
      </c>
      <c r="G7" s="74">
        <v>12</v>
      </c>
    </row>
    <row r="8" spans="1:9" x14ac:dyDescent="0.25">
      <c r="A8" s="99" t="s">
        <v>41</v>
      </c>
      <c r="B8" s="14"/>
      <c r="C8" s="26"/>
      <c r="D8" s="27">
        <f t="shared" si="0"/>
        <v>0</v>
      </c>
      <c r="F8" s="74" t="s">
        <v>42</v>
      </c>
      <c r="G8" s="74">
        <v>4</v>
      </c>
    </row>
    <row r="9" spans="1:9" x14ac:dyDescent="0.25">
      <c r="A9" s="99" t="s">
        <v>43</v>
      </c>
      <c r="B9" s="14"/>
      <c r="C9" s="26"/>
      <c r="D9" s="27">
        <f t="shared" si="0"/>
        <v>0</v>
      </c>
      <c r="F9" s="74" t="s">
        <v>44</v>
      </c>
      <c r="G9" s="74">
        <v>1</v>
      </c>
    </row>
    <row r="10" spans="1:9" x14ac:dyDescent="0.25">
      <c r="A10" s="99" t="s">
        <v>45</v>
      </c>
      <c r="B10" s="14"/>
      <c r="C10" s="26"/>
      <c r="D10" s="27">
        <f t="shared" si="0"/>
        <v>0</v>
      </c>
      <c r="F10" s="74" t="s">
        <v>46</v>
      </c>
      <c r="G10" s="74">
        <v>365</v>
      </c>
    </row>
    <row r="11" spans="1:9" x14ac:dyDescent="0.25">
      <c r="A11" s="99" t="s">
        <v>47</v>
      </c>
      <c r="B11" s="14"/>
      <c r="C11" s="26"/>
      <c r="D11" s="27">
        <f t="shared" si="0"/>
        <v>0</v>
      </c>
      <c r="F11" s="74" t="s">
        <v>48</v>
      </c>
      <c r="G11" s="74">
        <v>52</v>
      </c>
    </row>
    <row r="12" spans="1:9" x14ac:dyDescent="0.25">
      <c r="A12" s="99" t="s">
        <v>49</v>
      </c>
      <c r="B12" s="14"/>
      <c r="C12" s="26"/>
      <c r="D12" s="27">
        <f t="shared" si="0"/>
        <v>0</v>
      </c>
      <c r="F12" s="74" t="s">
        <v>50</v>
      </c>
      <c r="G12" s="74">
        <v>26</v>
      </c>
    </row>
    <row r="13" spans="1:9" x14ac:dyDescent="0.25">
      <c r="A13" s="99" t="s">
        <v>51</v>
      </c>
      <c r="B13" s="14"/>
      <c r="C13" s="26"/>
      <c r="D13" s="27">
        <f t="shared" si="0"/>
        <v>0</v>
      </c>
    </row>
    <row r="14" spans="1:9" x14ac:dyDescent="0.25">
      <c r="A14" s="99" t="s">
        <v>52</v>
      </c>
      <c r="B14" s="14"/>
      <c r="C14" s="26"/>
      <c r="D14" s="27">
        <f t="shared" si="0"/>
        <v>0</v>
      </c>
    </row>
    <row r="15" spans="1:9" x14ac:dyDescent="0.25">
      <c r="A15" s="99" t="s">
        <v>53</v>
      </c>
      <c r="B15" s="14"/>
      <c r="C15" s="26"/>
      <c r="D15" s="27">
        <f t="shared" si="0"/>
        <v>0</v>
      </c>
    </row>
    <row r="16" spans="1:9" x14ac:dyDescent="0.25">
      <c r="A16" s="99" t="s">
        <v>54</v>
      </c>
      <c r="B16" s="14"/>
      <c r="C16" s="26"/>
      <c r="D16" s="27">
        <f t="shared" si="0"/>
        <v>0</v>
      </c>
    </row>
    <row r="17" spans="1:4" x14ac:dyDescent="0.25">
      <c r="A17" s="99" t="s">
        <v>55</v>
      </c>
      <c r="B17" s="14"/>
      <c r="C17" s="26"/>
      <c r="D17" s="27">
        <f t="shared" si="0"/>
        <v>0</v>
      </c>
    </row>
    <row r="18" spans="1:4" x14ac:dyDescent="0.25">
      <c r="A18" s="100" t="s">
        <v>56</v>
      </c>
      <c r="B18" s="31"/>
      <c r="C18" s="32"/>
      <c r="D18" s="33">
        <f t="shared" si="0"/>
        <v>0</v>
      </c>
    </row>
    <row r="19" spans="1:4" ht="15.75" thickBot="1" x14ac:dyDescent="0.3">
      <c r="A19" s="48" t="s">
        <v>57</v>
      </c>
      <c r="B19" s="15"/>
      <c r="C19" s="15"/>
      <c r="D19" s="29">
        <f>SUM(D5:D18)</f>
        <v>0</v>
      </c>
    </row>
    <row r="20" spans="1:4" ht="61.5" customHeight="1" x14ac:dyDescent="0.25">
      <c r="A20" s="143" t="s">
        <v>58</v>
      </c>
      <c r="B20" s="143"/>
      <c r="C20" s="143"/>
      <c r="D20" s="143"/>
    </row>
    <row r="21" spans="1:4" x14ac:dyDescent="0.25"/>
  </sheetData>
  <sheetProtection sheet="1" objects="1" scenarios="1"/>
  <protectedRanges>
    <protectedRange sqref="F4 B5:C18" name="Range1"/>
  </protectedRanges>
  <mergeCells count="4">
    <mergeCell ref="A3:D3"/>
    <mergeCell ref="A20:D20"/>
    <mergeCell ref="A1:D2"/>
    <mergeCell ref="F4:I6"/>
  </mergeCells>
  <dataValidations count="1">
    <dataValidation type="list" allowBlank="1" showInputMessage="1" showErrorMessage="1" sqref="B5:B18" xr:uid="{7A6AAF11-DA6F-4FC0-A181-A92FDA6E9B65}">
      <formula1>$F$7:$F$12</formula1>
    </dataValidation>
  </dataValidations>
  <hyperlinks>
    <hyperlink ref="F4:I6" location="'Ayuda'!A30:A38" display="¡Clic aquí si necesita ayuda!" xr:uid="{150185A1-1AA9-4CC4-B9C3-82CFF86B964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zoomScale="80" zoomScaleNormal="80" workbookViewId="0">
      <selection activeCell="E21" sqref="E21"/>
    </sheetView>
  </sheetViews>
  <sheetFormatPr defaultColWidth="0" defaultRowHeight="15" zeroHeight="1" x14ac:dyDescent="0.25"/>
  <cols>
    <col min="1" max="1" width="30.85546875" customWidth="1"/>
    <col min="2" max="2" width="47.7109375" customWidth="1"/>
    <col min="3" max="3" width="9.7109375" bestFit="1" customWidth="1"/>
    <col min="4" max="4" width="28.42578125" customWidth="1"/>
    <col min="5" max="5" width="30.140625" customWidth="1"/>
    <col min="6" max="6" width="48.42578125" customWidth="1"/>
    <col min="7" max="7" width="9.7109375" bestFit="1" customWidth="1"/>
    <col min="8" max="8" width="29.85546875" customWidth="1"/>
    <col min="9" max="9" width="9.140625" customWidth="1"/>
    <col min="10" max="10" width="24.28515625" bestFit="1" customWidth="1"/>
    <col min="11" max="11" width="11.42578125" customWidth="1"/>
    <col min="12" max="14" width="9.140625" customWidth="1"/>
    <col min="15" max="16384" width="9.140625" hidden="1"/>
  </cols>
  <sheetData>
    <row r="1" spans="1:13" ht="26.25" customHeight="1" x14ac:dyDescent="0.25">
      <c r="A1" s="137" t="str">
        <f>'Información de la Empresa'!B1 &amp; " Análisis del Punto de Equilibrio"</f>
        <v xml:space="preserve"> Análisis del Punto de Equilibrio</v>
      </c>
      <c r="B1" s="137"/>
      <c r="C1" s="137"/>
      <c r="D1" s="137"/>
      <c r="E1" s="137"/>
      <c r="F1" s="137"/>
      <c r="G1" s="137"/>
      <c r="H1" s="137"/>
    </row>
    <row r="2" spans="1:13" ht="27" customHeight="1" thickBot="1" x14ac:dyDescent="0.3">
      <c r="A2" s="138"/>
      <c r="B2" s="138"/>
      <c r="C2" s="138"/>
      <c r="D2" s="138"/>
      <c r="E2" s="138"/>
      <c r="F2" s="138"/>
      <c r="G2" s="138"/>
      <c r="H2" s="138"/>
    </row>
    <row r="3" spans="1:13" x14ac:dyDescent="0.25">
      <c r="A3" s="95" t="str">
        <f>'Información de la Empresa'!A3</f>
        <v>Nombre de los productos aquí</v>
      </c>
      <c r="B3" s="11" t="s">
        <v>59</v>
      </c>
      <c r="C3" s="46">
        <f>'Información de la Empresa'!D3</f>
        <v>0</v>
      </c>
      <c r="D3" s="47"/>
      <c r="E3" s="96">
        <f>'Información de la Empresa'!A4</f>
        <v>0</v>
      </c>
      <c r="F3" s="11" t="s">
        <v>59</v>
      </c>
      <c r="G3" s="46">
        <f>'Información de la Empresa'!D4</f>
        <v>0</v>
      </c>
      <c r="H3" s="47"/>
      <c r="J3" s="132" t="s">
        <v>14</v>
      </c>
      <c r="K3" s="132"/>
      <c r="L3" s="132"/>
      <c r="M3" s="132"/>
    </row>
    <row r="4" spans="1:13" x14ac:dyDescent="0.25">
      <c r="A4" s="149" t="s">
        <v>60</v>
      </c>
      <c r="B4" s="150"/>
      <c r="C4" s="42">
        <f>'Costos variables'!E14</f>
        <v>0</v>
      </c>
      <c r="D4" s="13"/>
      <c r="E4" s="149" t="s">
        <v>60</v>
      </c>
      <c r="F4" s="150"/>
      <c r="G4" s="42">
        <f>'Costos variables'!J14</f>
        <v>0</v>
      </c>
      <c r="H4" s="13"/>
      <c r="J4" s="132"/>
      <c r="K4" s="132"/>
      <c r="L4" s="132"/>
      <c r="M4" s="132"/>
    </row>
    <row r="5" spans="1:13" x14ac:dyDescent="0.25">
      <c r="A5" s="145" t="s">
        <v>61</v>
      </c>
      <c r="B5" s="146"/>
      <c r="C5" s="43">
        <f>IF('Información de la Empresa'!D3=0,0,'Costos fijos'!$D$19*'Análisis de Punto de Eq.'!C3/'Información de la Empresa'!C3)</f>
        <v>0</v>
      </c>
      <c r="D5" s="41"/>
      <c r="E5" s="145" t="s">
        <v>61</v>
      </c>
      <c r="F5" s="146"/>
      <c r="G5" s="43">
        <f>IF('Información de la Empresa'!D4=0,0,'Costos fijos'!$D$19*'Análisis de Punto de Eq.'!G3/'Información de la Empresa'!C4)</f>
        <v>0</v>
      </c>
      <c r="H5" s="41"/>
      <c r="J5" s="132"/>
      <c r="K5" s="132"/>
      <c r="L5" s="132"/>
      <c r="M5" s="132"/>
    </row>
    <row r="6" spans="1:13" x14ac:dyDescent="0.25">
      <c r="A6" s="76" t="s">
        <v>62</v>
      </c>
      <c r="B6" s="68"/>
      <c r="C6" s="79"/>
      <c r="D6" s="71" t="s">
        <v>63</v>
      </c>
      <c r="E6" s="76" t="s">
        <v>62</v>
      </c>
      <c r="F6" s="68"/>
      <c r="G6" s="79"/>
      <c r="H6" s="71" t="s">
        <v>63</v>
      </c>
    </row>
    <row r="7" spans="1:13" x14ac:dyDescent="0.25">
      <c r="A7" s="111" t="str">
        <f>'Información de la Empresa'!C3&amp;" unidades"</f>
        <v xml:space="preserve"> unidades</v>
      </c>
      <c r="B7" t="s">
        <v>64</v>
      </c>
      <c r="C7" s="80">
        <f>SUM(C4:C5)</f>
        <v>0</v>
      </c>
      <c r="D7" s="151" t="str">
        <f>IF(C3=0,"-",IF(C7&lt;'Información de la Empresa'!$B$3,"SI","NO"))</f>
        <v>-</v>
      </c>
      <c r="E7" s="77" t="str">
        <f>'Información de la Empresa'!C4&amp;" unidades"</f>
        <v xml:space="preserve"> unidades</v>
      </c>
      <c r="F7" t="s">
        <v>64</v>
      </c>
      <c r="G7" s="80">
        <f>SUM(G4:G5)</f>
        <v>0</v>
      </c>
      <c r="H7" s="151" t="str">
        <f>IF(G3=0,"-",IF(G7&lt;'Información de la Empresa'!$B$4,"SI","NO"))</f>
        <v>-</v>
      </c>
    </row>
    <row r="8" spans="1:13" x14ac:dyDescent="0.25">
      <c r="A8" s="78">
        <f>'Información de la Empresa'!$B$3</f>
        <v>0</v>
      </c>
      <c r="B8" t="s">
        <v>65</v>
      </c>
      <c r="C8" s="82">
        <f>IF('Información de la Empresa'!D3=0,0,ROUNDUP(('Costos fijos'!$D$19)*C3/('Información de la Empresa'!B3-'Costos variables'!E14),0))</f>
        <v>0</v>
      </c>
      <c r="D8" s="151"/>
      <c r="E8" s="78">
        <f>'Información de la Empresa'!$B$4</f>
        <v>0</v>
      </c>
      <c r="F8" t="s">
        <v>65</v>
      </c>
      <c r="G8" s="82">
        <f>IF('Información de la Empresa'!D4=0,0,ROUNDUP(('Costos fijos'!$D$19)*G3/('Información de la Empresa'!B4-'Costos variables'!J14),0))</f>
        <v>0</v>
      </c>
      <c r="H8" s="151"/>
    </row>
    <row r="9" spans="1:13" ht="15.75" thickBot="1" x14ac:dyDescent="0.3">
      <c r="A9" s="44"/>
      <c r="B9" s="40"/>
      <c r="C9" s="40"/>
      <c r="D9" s="45"/>
      <c r="E9" s="40"/>
      <c r="F9" s="40"/>
      <c r="G9" s="40"/>
      <c r="H9" s="45"/>
    </row>
    <row r="10" spans="1:13" ht="15.75" thickBot="1" x14ac:dyDescent="0.3">
      <c r="A10" s="95">
        <f>'Información de la Empresa'!A5</f>
        <v>0</v>
      </c>
      <c r="B10" s="11" t="s">
        <v>59</v>
      </c>
      <c r="C10" s="46">
        <f>'Información de la Empresa'!D5</f>
        <v>0</v>
      </c>
      <c r="D10" s="47"/>
      <c r="E10" s="96">
        <f>'Información de la Empresa'!A6</f>
        <v>0</v>
      </c>
      <c r="F10" s="11" t="s">
        <v>59</v>
      </c>
      <c r="G10" s="46">
        <f>'Información de la Empresa'!D6</f>
        <v>0</v>
      </c>
      <c r="H10" s="47"/>
      <c r="J10" s="70" t="s">
        <v>66</v>
      </c>
      <c r="K10" s="153">
        <f>'Información de la Empresa'!C14</f>
        <v>0</v>
      </c>
      <c r="L10" s="153"/>
      <c r="M10" s="154"/>
    </row>
    <row r="11" spans="1:13" x14ac:dyDescent="0.25">
      <c r="A11" s="149" t="s">
        <v>60</v>
      </c>
      <c r="B11" s="150"/>
      <c r="C11" s="42">
        <f>'Costos variables'!E28</f>
        <v>0</v>
      </c>
      <c r="D11" s="13"/>
      <c r="E11" s="149" t="s">
        <v>60</v>
      </c>
      <c r="F11" s="150"/>
      <c r="G11" s="42">
        <f>'Costos variables'!J28</f>
        <v>0</v>
      </c>
      <c r="H11" s="13"/>
      <c r="J11" s="72" t="s">
        <v>67</v>
      </c>
      <c r="K11" s="155">
        <f>'Costos variables'!J71+'Costos fijos'!D19</f>
        <v>0</v>
      </c>
      <c r="L11" s="155"/>
      <c r="M11" s="156"/>
    </row>
    <row r="12" spans="1:13" ht="15.75" thickBot="1" x14ac:dyDescent="0.3">
      <c r="A12" s="145" t="s">
        <v>61</v>
      </c>
      <c r="B12" s="146"/>
      <c r="C12" s="43">
        <f>IF('Información de la Empresa'!D5=0,0,'Costos fijos'!$D$19*'Análisis de Punto de Eq.'!C10/'Información de la Empresa'!C5)</f>
        <v>0</v>
      </c>
      <c r="D12" s="41"/>
      <c r="E12" s="145" t="s">
        <v>61</v>
      </c>
      <c r="F12" s="146"/>
      <c r="G12" s="43">
        <f>IF('Información de la Empresa'!D6=0,0,'Costos fijos'!$D$19*'Análisis de Punto de Eq.'!G10/'Información de la Empresa'!C6)</f>
        <v>0</v>
      </c>
      <c r="H12" s="41"/>
      <c r="J12" s="69" t="s">
        <v>68</v>
      </c>
      <c r="K12" s="157">
        <f>K10-K11</f>
        <v>0</v>
      </c>
      <c r="L12" s="157"/>
      <c r="M12" s="158"/>
    </row>
    <row r="13" spans="1:13" ht="15" customHeight="1" x14ac:dyDescent="0.25">
      <c r="A13" s="76" t="s">
        <v>62</v>
      </c>
      <c r="B13" s="68"/>
      <c r="C13" s="79"/>
      <c r="D13" s="71" t="s">
        <v>63</v>
      </c>
      <c r="E13" s="76" t="s">
        <v>62</v>
      </c>
      <c r="F13" s="68"/>
      <c r="G13" s="79"/>
      <c r="H13" s="71" t="s">
        <v>63</v>
      </c>
      <c r="J13" s="159" t="s">
        <v>69</v>
      </c>
      <c r="K13" s="160"/>
      <c r="L13" s="160"/>
      <c r="M13" s="161"/>
    </row>
    <row r="14" spans="1:13" ht="15.75" thickBot="1" x14ac:dyDescent="0.3">
      <c r="A14" s="77" t="str">
        <f>'Información de la Empresa'!C5&amp;" unidades"</f>
        <v xml:space="preserve"> unidades</v>
      </c>
      <c r="B14" t="s">
        <v>64</v>
      </c>
      <c r="C14" s="80">
        <f>SUM(C11:C12)</f>
        <v>0</v>
      </c>
      <c r="D14" s="151" t="str">
        <f>IF(C10=0,"-",IF(C14&lt;'Información de la Empresa'!$B$5,"SI","NO"))</f>
        <v>-</v>
      </c>
      <c r="E14" s="77" t="str">
        <f>'Información de la Empresa'!C6&amp;" unidades"</f>
        <v xml:space="preserve"> unidades</v>
      </c>
      <c r="F14" t="s">
        <v>64</v>
      </c>
      <c r="G14" s="80">
        <f>SUM(G11:G12)</f>
        <v>0</v>
      </c>
      <c r="H14" s="151" t="str">
        <f>IF(G10=0,"-",IF(G14&lt;'Información de la Empresa'!$B$6,"SI","NO"))</f>
        <v>-</v>
      </c>
      <c r="J14" s="162"/>
      <c r="K14" s="163"/>
      <c r="L14" s="163"/>
      <c r="M14" s="164"/>
    </row>
    <row r="15" spans="1:13" ht="15.75" thickBot="1" x14ac:dyDescent="0.3">
      <c r="A15" s="78">
        <f>'Información de la Empresa'!$B$5</f>
        <v>0</v>
      </c>
      <c r="B15" t="s">
        <v>65</v>
      </c>
      <c r="C15" s="81">
        <f>IF('Información de la Empresa'!D5=0,0,ROUNDUP(('Costos fijos'!D19)*C10/('Información de la Empresa'!B5-'Costos variables'!E28),0))</f>
        <v>0</v>
      </c>
      <c r="D15" s="152"/>
      <c r="E15" s="78">
        <f>'Información de la Empresa'!$B$6</f>
        <v>0</v>
      </c>
      <c r="F15" t="s">
        <v>65</v>
      </c>
      <c r="G15" s="81">
        <f>IF('Información de la Empresa'!D6=0,0,ROUNDUP(('Costos fijos'!D19)*G10/('Información de la Empresa'!B6-'Costos variables'!J28),0))</f>
        <v>0</v>
      </c>
      <c r="H15" s="152"/>
    </row>
    <row r="16" spans="1:13" ht="15.75" thickBot="1" x14ac:dyDescent="0.3">
      <c r="A16" s="83"/>
      <c r="B16" s="40"/>
      <c r="C16" s="84"/>
      <c r="D16" s="85"/>
      <c r="E16" s="83"/>
      <c r="F16" s="40"/>
      <c r="G16" s="84"/>
      <c r="H16" s="85"/>
    </row>
    <row r="17" spans="1:8" ht="15.75" thickBot="1" x14ac:dyDescent="0.3">
      <c r="A17" s="95">
        <f>'Información de la Empresa'!A7</f>
        <v>0</v>
      </c>
      <c r="B17" s="11" t="s">
        <v>59</v>
      </c>
      <c r="C17" s="46">
        <f>'Información de la Empresa'!D7</f>
        <v>0</v>
      </c>
      <c r="D17" s="47"/>
      <c r="E17" s="96">
        <f>'Información de la Empresa'!A8</f>
        <v>0</v>
      </c>
      <c r="F17" s="11" t="s">
        <v>59</v>
      </c>
      <c r="G17" s="46">
        <f>'Información de la Empresa'!D8</f>
        <v>0</v>
      </c>
      <c r="H17" s="47"/>
    </row>
    <row r="18" spans="1:8" x14ac:dyDescent="0.25">
      <c r="A18" s="149" t="s">
        <v>60</v>
      </c>
      <c r="B18" s="150"/>
      <c r="C18" s="42">
        <f>'Costos variables'!E42</f>
        <v>0</v>
      </c>
      <c r="D18" s="13"/>
      <c r="E18" s="149" t="s">
        <v>60</v>
      </c>
      <c r="F18" s="150"/>
      <c r="G18" s="42">
        <f>'Costos variables'!J42</f>
        <v>0</v>
      </c>
      <c r="H18" s="13"/>
    </row>
    <row r="19" spans="1:8" x14ac:dyDescent="0.25">
      <c r="A19" s="145" t="s">
        <v>61</v>
      </c>
      <c r="B19" s="146"/>
      <c r="C19" s="43">
        <f>IF('Información de la Empresa'!D7=0,0,'Costos fijos'!$D$19*'Análisis de Punto de Eq.'!C17/'Información de la Empresa'!C7)</f>
        <v>0</v>
      </c>
      <c r="D19" s="41"/>
      <c r="E19" s="145" t="s">
        <v>61</v>
      </c>
      <c r="F19" s="146"/>
      <c r="G19" s="43">
        <f>IF('Información de la Empresa'!D8=0,0,'Costos fijos'!$D$19*'Análisis de Punto de Eq.'!G17/'Información de la Empresa'!C8)</f>
        <v>0</v>
      </c>
      <c r="H19" s="41"/>
    </row>
    <row r="20" spans="1:8" x14ac:dyDescent="0.25">
      <c r="A20" s="101" t="s">
        <v>62</v>
      </c>
      <c r="B20" s="103"/>
      <c r="C20" s="79"/>
      <c r="D20" s="71" t="s">
        <v>63</v>
      </c>
      <c r="E20" s="101" t="s">
        <v>62</v>
      </c>
      <c r="F20" s="103"/>
      <c r="G20" s="79"/>
      <c r="H20" s="71" t="s">
        <v>63</v>
      </c>
    </row>
    <row r="21" spans="1:8" x14ac:dyDescent="0.25">
      <c r="A21" s="104" t="str">
        <f>'Información de la Empresa'!C7&amp;" unidades"</f>
        <v xml:space="preserve"> unidades</v>
      </c>
      <c r="B21" s="102" t="s">
        <v>64</v>
      </c>
      <c r="C21" s="80">
        <f>SUM(C18:C19)</f>
        <v>0</v>
      </c>
      <c r="D21" s="151" t="str">
        <f>IF(C17=0,"-",IF(C21&lt;'Información de la Empresa'!$B$7,"SI","NO"))</f>
        <v>-</v>
      </c>
      <c r="E21" s="104" t="str">
        <f>'Información de la Empresa'!C3&amp;" unidades"</f>
        <v xml:space="preserve"> unidades</v>
      </c>
      <c r="F21" s="102" t="s">
        <v>64</v>
      </c>
      <c r="G21" s="80">
        <f>SUM(G18:G19)</f>
        <v>0</v>
      </c>
      <c r="H21" s="151" t="str">
        <f>IF(G17=0,"-",IF(G21&lt;'Información de la Empresa'!$B$8,"SI","NO"))</f>
        <v>-</v>
      </c>
    </row>
    <row r="22" spans="1:8" x14ac:dyDescent="0.25">
      <c r="A22" s="78">
        <f>'Información de la Empresa'!$B$7</f>
        <v>0</v>
      </c>
      <c r="B22" s="102" t="s">
        <v>65</v>
      </c>
      <c r="C22" s="81">
        <f>IF('Información de la Empresa'!D7=0,0,ROUNDUP(('Costos fijos'!D19)*C17/('Información de la Empresa'!B7-'Costos variables'!E42),0))</f>
        <v>0</v>
      </c>
      <c r="D22" s="152"/>
      <c r="E22" s="78">
        <f>'Información de la Empresa'!$B$8</f>
        <v>0</v>
      </c>
      <c r="F22" s="102" t="s">
        <v>65</v>
      </c>
      <c r="G22" s="81">
        <f>IF('Información de la Empresa'!D8=0,0,ROUNDUP(('Costos fijos'!D19)*G17/('Información de la Empresa'!B8-'Costos variables'!J42),0))</f>
        <v>0</v>
      </c>
      <c r="H22" s="152"/>
    </row>
    <row r="23" spans="1:8" ht="15.75" thickBot="1" x14ac:dyDescent="0.3">
      <c r="A23" s="44"/>
      <c r="B23" s="40"/>
      <c r="C23" s="40"/>
      <c r="D23" s="45"/>
      <c r="E23" s="40"/>
      <c r="F23" s="40"/>
      <c r="G23" s="40"/>
      <c r="H23" s="45"/>
    </row>
    <row r="24" spans="1:8" ht="15.75" thickBot="1" x14ac:dyDescent="0.3">
      <c r="A24" s="95">
        <f>'Información de la Empresa'!A9</f>
        <v>0</v>
      </c>
      <c r="B24" s="11" t="s">
        <v>59</v>
      </c>
      <c r="C24" s="46">
        <f>'Información de la Empresa'!D9</f>
        <v>0</v>
      </c>
      <c r="D24" s="47"/>
      <c r="E24" s="96">
        <f>'Información de la Empresa'!A10</f>
        <v>0</v>
      </c>
      <c r="F24" s="11" t="s">
        <v>59</v>
      </c>
      <c r="G24" s="46">
        <f>'Información de la Empresa'!D10</f>
        <v>0</v>
      </c>
      <c r="H24" s="47"/>
    </row>
    <row r="25" spans="1:8" x14ac:dyDescent="0.25">
      <c r="A25" s="149" t="s">
        <v>60</v>
      </c>
      <c r="B25" s="150"/>
      <c r="C25" s="42">
        <f>'Costos variables'!E56</f>
        <v>0</v>
      </c>
      <c r="D25" s="13"/>
      <c r="E25" s="149" t="s">
        <v>60</v>
      </c>
      <c r="F25" s="150"/>
      <c r="G25" s="42">
        <f>'Costos variables'!J56</f>
        <v>0</v>
      </c>
      <c r="H25" s="13"/>
    </row>
    <row r="26" spans="1:8" x14ac:dyDescent="0.25">
      <c r="A26" s="145" t="s">
        <v>61</v>
      </c>
      <c r="B26" s="146"/>
      <c r="C26" s="43">
        <f>IF('Información de la Empresa'!D9=0,0,'Costos fijos'!$D$19*'Análisis de Punto de Eq.'!C24/'Información de la Empresa'!C9)</f>
        <v>0</v>
      </c>
      <c r="D26" s="41"/>
      <c r="E26" s="145" t="s">
        <v>61</v>
      </c>
      <c r="F26" s="146"/>
      <c r="G26" s="43">
        <f>IF('Información de la Empresa'!D10=0,0,'Costos fijos'!$D$19*'Análisis de Punto de Eq.'!G24/'Información de la Empresa'!C10)</f>
        <v>0</v>
      </c>
      <c r="H26" s="41"/>
    </row>
    <row r="27" spans="1:8" x14ac:dyDescent="0.25">
      <c r="A27" s="101" t="s">
        <v>62</v>
      </c>
      <c r="B27" s="103"/>
      <c r="C27" s="79"/>
      <c r="D27" s="71" t="s">
        <v>63</v>
      </c>
      <c r="E27" s="101" t="s">
        <v>62</v>
      </c>
      <c r="F27" s="103"/>
      <c r="G27" s="79"/>
      <c r="H27" s="71" t="s">
        <v>63</v>
      </c>
    </row>
    <row r="28" spans="1:8" x14ac:dyDescent="0.25">
      <c r="A28" s="104" t="str">
        <f>'Información de la Empresa'!C3&amp;" unidades"</f>
        <v xml:space="preserve"> unidades</v>
      </c>
      <c r="B28" s="102" t="s">
        <v>64</v>
      </c>
      <c r="C28" s="80">
        <f>SUM(C25:C26)</f>
        <v>0</v>
      </c>
      <c r="D28" s="151" t="str">
        <f>IF(C24=0,"-",IF(C28&lt;'Información de la Empresa'!$B$9,"SI","NO"))</f>
        <v>-</v>
      </c>
      <c r="E28" s="104" t="str">
        <f>'Información de la Empresa'!C3&amp;" unidades"</f>
        <v xml:space="preserve"> unidades</v>
      </c>
      <c r="F28" s="102" t="s">
        <v>64</v>
      </c>
      <c r="G28" s="80">
        <f>SUM(G25:G26)</f>
        <v>0</v>
      </c>
      <c r="H28" s="151" t="str">
        <f>IF(G24=0,"-",IF(G28&lt;'Información de la Empresa'!$B$10,"SI","NO"))</f>
        <v>-</v>
      </c>
    </row>
    <row r="29" spans="1:8" x14ac:dyDescent="0.25">
      <c r="A29" s="78">
        <f>'Información de la Empresa'!$B$9</f>
        <v>0</v>
      </c>
      <c r="B29" s="102" t="s">
        <v>65</v>
      </c>
      <c r="C29" s="81">
        <f>IF('Información de la Empresa'!D9=0,0,ROUNDUP(('Costos fijos'!D19)*C24/('Información de la Empresa'!B9-'Costos variables'!E56),0))</f>
        <v>0</v>
      </c>
      <c r="D29" s="152"/>
      <c r="E29" s="78">
        <f>'Información de la Empresa'!$B$10</f>
        <v>0</v>
      </c>
      <c r="F29" s="102" t="s">
        <v>65</v>
      </c>
      <c r="G29" s="81">
        <f>IF('Información de la Empresa'!D10=0,0,ROUNDUP(('Costos fijos'!D19)*G24/('Información de la Empresa'!B10-'Costos variables'!J56),0))</f>
        <v>0</v>
      </c>
      <c r="H29" s="152"/>
    </row>
    <row r="30" spans="1:8" ht="15.75" thickBot="1" x14ac:dyDescent="0.3">
      <c r="A30" s="83"/>
      <c r="B30" s="40"/>
      <c r="C30" s="84"/>
      <c r="D30" s="85"/>
      <c r="E30" s="83"/>
      <c r="F30" s="40"/>
      <c r="G30" s="84"/>
      <c r="H30" s="85"/>
    </row>
    <row r="31" spans="1:8" ht="15.75" thickBot="1" x14ac:dyDescent="0.3">
      <c r="A31" s="95">
        <f>'Información de la Empresa'!A11</f>
        <v>0</v>
      </c>
      <c r="B31" s="11" t="s">
        <v>59</v>
      </c>
      <c r="C31" s="46">
        <f>'Información de la Empresa'!D11</f>
        <v>0</v>
      </c>
      <c r="D31" s="47"/>
      <c r="E31" s="96">
        <f>'Información de la Empresa'!A12</f>
        <v>0</v>
      </c>
      <c r="F31" s="11" t="s">
        <v>59</v>
      </c>
      <c r="G31" s="46">
        <f>'Información de la Empresa'!D12</f>
        <v>0</v>
      </c>
      <c r="H31" s="47"/>
    </row>
    <row r="32" spans="1:8" ht="15" customHeight="1" x14ac:dyDescent="0.25">
      <c r="A32" s="149" t="s">
        <v>60</v>
      </c>
      <c r="B32" s="150"/>
      <c r="C32" s="42">
        <f>'Costos variables'!E70</f>
        <v>0</v>
      </c>
      <c r="D32" s="13"/>
      <c r="E32" s="166" t="s">
        <v>60</v>
      </c>
      <c r="F32" s="167"/>
      <c r="G32" s="106">
        <f>'Costos variables'!J70</f>
        <v>0</v>
      </c>
      <c r="H32" s="107"/>
    </row>
    <row r="33" spans="1:8" x14ac:dyDescent="0.25">
      <c r="A33" s="145" t="s">
        <v>61</v>
      </c>
      <c r="B33" s="146"/>
      <c r="C33" s="43">
        <f>IF('Información de la Empresa'!D11=0,0,'Costos fijos'!$D$19*'Análisis de Punto de Eq.'!C31/'Información de la Empresa'!C11)</f>
        <v>0</v>
      </c>
      <c r="D33" s="41"/>
      <c r="E33" s="145" t="s">
        <v>61</v>
      </c>
      <c r="F33" s="146"/>
      <c r="G33" s="43">
        <f>IF('Información de la Empresa'!D12=0,0,'Costos fijos'!$D$19*'Análisis de Punto de Eq.'!G31/'Información de la Empresa'!C12)</f>
        <v>0</v>
      </c>
      <c r="H33" s="41"/>
    </row>
    <row r="34" spans="1:8" x14ac:dyDescent="0.25">
      <c r="A34" s="101" t="s">
        <v>62</v>
      </c>
      <c r="B34" s="103"/>
      <c r="C34" s="79"/>
      <c r="D34" s="71" t="s">
        <v>63</v>
      </c>
      <c r="E34" s="108" t="s">
        <v>62</v>
      </c>
      <c r="F34" s="103"/>
      <c r="G34" s="79"/>
      <c r="H34" s="71" t="s">
        <v>63</v>
      </c>
    </row>
    <row r="35" spans="1:8" x14ac:dyDescent="0.25">
      <c r="A35" s="104" t="str">
        <f>'Información de la Empresa'!C3&amp;" unidades"</f>
        <v xml:space="preserve"> unidades</v>
      </c>
      <c r="B35" s="102" t="s">
        <v>64</v>
      </c>
      <c r="C35" s="80">
        <f>SUM(C32:C33)</f>
        <v>0</v>
      </c>
      <c r="D35" s="151" t="str">
        <f>IF(C31=0,"-",IF(C35&lt;'Información de la Empresa'!$B$11,"SI","NO"))</f>
        <v>-</v>
      </c>
      <c r="E35" s="109" t="str">
        <f>'Información de la Empresa'!C3&amp;" unidades"</f>
        <v xml:space="preserve"> unidades</v>
      </c>
      <c r="F35" s="102" t="s">
        <v>64</v>
      </c>
      <c r="G35" s="80">
        <f>SUM(G32:G33)</f>
        <v>0</v>
      </c>
      <c r="H35" s="151" t="str">
        <f>IF(G31=0,"-",IF(G35&lt;'Información de la Empresa'!$B$12,"SI","NO"))</f>
        <v>-</v>
      </c>
    </row>
    <row r="36" spans="1:8" x14ac:dyDescent="0.25">
      <c r="A36" s="112">
        <f>'Información de la Empresa'!$B$11</f>
        <v>0</v>
      </c>
      <c r="B36" s="113" t="s">
        <v>65</v>
      </c>
      <c r="C36" s="114">
        <f>IF('Información de la Empresa'!D11=0,0,ROUNDUP(('Costos fijos'!D19)*C31/('Información de la Empresa'!B11-'Costos variables'!E70),0))</f>
        <v>0</v>
      </c>
      <c r="D36" s="165"/>
      <c r="E36" s="112">
        <f>'Información de la Empresa'!$B$12</f>
        <v>0</v>
      </c>
      <c r="F36" s="105" t="s">
        <v>65</v>
      </c>
      <c r="G36" s="81">
        <f>IF('Información de la Empresa'!D12=0,0,ROUNDUP(('Costos fijos'!D19)*G31/('Información de la Empresa'!B12-'Costos variables'!J70),0))</f>
        <v>0</v>
      </c>
      <c r="H36" s="152"/>
    </row>
    <row r="37" spans="1:8" x14ac:dyDescent="0.25">
      <c r="A37" s="147" t="s">
        <v>70</v>
      </c>
      <c r="B37" s="148"/>
      <c r="C37" s="148"/>
      <c r="D37" s="148"/>
      <c r="E37" s="148"/>
      <c r="F37" s="148"/>
      <c r="G37" s="148"/>
      <c r="H37" s="148"/>
    </row>
    <row r="38" spans="1:8" x14ac:dyDescent="0.25">
      <c r="A38" s="5"/>
      <c r="B38" s="3"/>
    </row>
    <row r="42" spans="1:8" hidden="1" x14ac:dyDescent="0.25">
      <c r="B42" s="73"/>
    </row>
  </sheetData>
  <sheetProtection sheet="1" objects="1" scenarios="1"/>
  <mergeCells count="37">
    <mergeCell ref="A26:B26"/>
    <mergeCell ref="E26:F26"/>
    <mergeCell ref="D28:D29"/>
    <mergeCell ref="D35:D36"/>
    <mergeCell ref="H35:H36"/>
    <mergeCell ref="H28:H29"/>
    <mergeCell ref="A32:B32"/>
    <mergeCell ref="E32:F32"/>
    <mergeCell ref="A33:B33"/>
    <mergeCell ref="E33:F33"/>
    <mergeCell ref="K10:M10"/>
    <mergeCell ref="K11:M11"/>
    <mergeCell ref="K12:M12"/>
    <mergeCell ref="J13:M14"/>
    <mergeCell ref="A25:B25"/>
    <mergeCell ref="E25:F25"/>
    <mergeCell ref="E18:F18"/>
    <mergeCell ref="A19:B19"/>
    <mergeCell ref="E19:F19"/>
    <mergeCell ref="D21:D22"/>
    <mergeCell ref="H21:H22"/>
    <mergeCell ref="J3:M5"/>
    <mergeCell ref="A1:H2"/>
    <mergeCell ref="E12:F12"/>
    <mergeCell ref="A37:H37"/>
    <mergeCell ref="A5:B5"/>
    <mergeCell ref="E4:F4"/>
    <mergeCell ref="E5:F5"/>
    <mergeCell ref="D7:D8"/>
    <mergeCell ref="A12:B12"/>
    <mergeCell ref="E11:F11"/>
    <mergeCell ref="A4:B4"/>
    <mergeCell ref="A11:B11"/>
    <mergeCell ref="H7:H8"/>
    <mergeCell ref="H14:H15"/>
    <mergeCell ref="D14:D15"/>
    <mergeCell ref="A18:B18"/>
  </mergeCells>
  <hyperlinks>
    <hyperlink ref="J3:M5" location="'Ayuda'!A41:A49" display="¡Clic aquí si necesita ayuda!" xr:uid="{2AF08EF4-89A8-41B3-BA0F-A93819572362}"/>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495B3-5EF1-4D1A-851D-1A64F3B6BB9F}">
  <dimension ref="A1:Y61"/>
  <sheetViews>
    <sheetView topLeftCell="A28" zoomScale="80" zoomScaleNormal="80" workbookViewId="0">
      <selection activeCell="A14" sqref="A14:I14"/>
    </sheetView>
  </sheetViews>
  <sheetFormatPr defaultColWidth="0" defaultRowHeight="15" zeroHeight="1" x14ac:dyDescent="0.25"/>
  <cols>
    <col min="1" max="1" width="7.85546875" customWidth="1"/>
    <col min="2" max="2" width="5.28515625" bestFit="1" customWidth="1"/>
    <col min="3" max="9" width="12.7109375" customWidth="1"/>
    <col min="10" max="10" width="9.140625" customWidth="1"/>
    <col min="11" max="11" width="7.85546875" customWidth="1"/>
    <col min="12" max="12" width="5" customWidth="1"/>
    <col min="13" max="19" width="12.7109375" customWidth="1"/>
    <col min="20" max="20" width="9.140625" customWidth="1"/>
    <col min="21" max="21" width="18.85546875" customWidth="1"/>
    <col min="22" max="22" width="13.85546875" customWidth="1"/>
    <col min="23" max="23" width="9.140625" customWidth="1"/>
    <col min="24" max="24" width="11.28515625" bestFit="1" customWidth="1"/>
    <col min="25" max="25" width="9.140625" customWidth="1"/>
    <col min="26" max="16384" width="9.140625" hidden="1"/>
  </cols>
  <sheetData>
    <row r="1" spans="1:24" ht="21.75" thickBot="1" x14ac:dyDescent="0.4">
      <c r="A1" s="180" t="str">
        <f>'Información de la Empresa'!B1 &amp; " Análisis de Sensibilidad"</f>
        <v xml:space="preserve"> Análisis de Sensibilidad</v>
      </c>
      <c r="B1" s="181"/>
      <c r="C1" s="181"/>
      <c r="D1" s="181"/>
      <c r="E1" s="181"/>
      <c r="F1" s="181"/>
      <c r="G1" s="181"/>
      <c r="H1" s="181"/>
      <c r="I1" s="181"/>
      <c r="J1" s="181"/>
      <c r="K1" s="181"/>
      <c r="L1" s="181"/>
      <c r="M1" s="181"/>
      <c r="N1" s="181"/>
      <c r="O1" s="181"/>
      <c r="P1" s="181"/>
      <c r="Q1" s="181"/>
      <c r="R1" s="181"/>
      <c r="S1" s="182"/>
    </row>
    <row r="2" spans="1:24" ht="15.75" thickBot="1" x14ac:dyDescent="0.3">
      <c r="A2" s="169" t="str">
        <f>"Ingreso neto proyectado, " &amp; 'Información de la Empresa'!A3</f>
        <v>Ingreso neto proyectado, Nombre de los productos aquí</v>
      </c>
      <c r="B2" s="170"/>
      <c r="C2" s="170"/>
      <c r="D2" s="170"/>
      <c r="E2" s="170"/>
      <c r="F2" s="170"/>
      <c r="G2" s="170"/>
      <c r="H2" s="170"/>
      <c r="I2" s="171"/>
      <c r="J2" s="56"/>
      <c r="K2" s="169" t="str">
        <f>"Ingreso neto proyectado, " &amp; 'Información de la Empresa'!A4</f>
        <v xml:space="preserve">Ingreso neto proyectado, </v>
      </c>
      <c r="L2" s="170"/>
      <c r="M2" s="170"/>
      <c r="N2" s="170"/>
      <c r="O2" s="170"/>
      <c r="P2" s="170"/>
      <c r="Q2" s="170"/>
      <c r="R2" s="170"/>
      <c r="S2" s="171"/>
    </row>
    <row r="3" spans="1:24" ht="22.5" customHeight="1" x14ac:dyDescent="0.35">
      <c r="A3" s="172" t="s">
        <v>71</v>
      </c>
      <c r="B3" s="173"/>
      <c r="C3" s="173"/>
      <c r="D3" s="173"/>
      <c r="E3" s="173"/>
      <c r="F3" s="173"/>
      <c r="G3" s="173"/>
      <c r="H3" s="173"/>
      <c r="I3" s="174"/>
      <c r="J3" s="40"/>
      <c r="K3" s="172" t="s">
        <v>71</v>
      </c>
      <c r="L3" s="173"/>
      <c r="M3" s="173"/>
      <c r="N3" s="173"/>
      <c r="O3" s="173"/>
      <c r="P3" s="173"/>
      <c r="Q3" s="173"/>
      <c r="R3" s="173"/>
      <c r="S3" s="174"/>
    </row>
    <row r="4" spans="1:24" x14ac:dyDescent="0.25">
      <c r="A4" s="175" t="s">
        <v>72</v>
      </c>
      <c r="B4" s="52"/>
      <c r="C4" s="51">
        <v>-0.3</v>
      </c>
      <c r="D4" s="51">
        <v>-0.2</v>
      </c>
      <c r="E4" s="51">
        <v>-0.1</v>
      </c>
      <c r="F4" s="51">
        <v>0</v>
      </c>
      <c r="G4" s="51">
        <v>0.1</v>
      </c>
      <c r="H4" s="51">
        <v>0.2</v>
      </c>
      <c r="I4" s="54">
        <v>0.3</v>
      </c>
      <c r="J4" s="40"/>
      <c r="K4" s="175" t="s">
        <v>72</v>
      </c>
      <c r="L4" s="52"/>
      <c r="M4" s="51">
        <v>-0.3</v>
      </c>
      <c r="N4" s="51">
        <v>-0.2</v>
      </c>
      <c r="O4" s="51">
        <v>-0.1</v>
      </c>
      <c r="P4" s="51">
        <v>0</v>
      </c>
      <c r="Q4" s="51">
        <v>0.1</v>
      </c>
      <c r="R4" s="51">
        <v>0.2</v>
      </c>
      <c r="S4" s="54">
        <v>0.3</v>
      </c>
      <c r="U4" s="168" t="s">
        <v>14</v>
      </c>
      <c r="V4" s="168"/>
      <c r="W4" s="168"/>
      <c r="X4" s="168"/>
    </row>
    <row r="5" spans="1:24" ht="15" customHeight="1" x14ac:dyDescent="0.25">
      <c r="A5" s="175"/>
      <c r="B5" s="53">
        <v>-0.3</v>
      </c>
      <c r="C5" s="93">
        <f>('Información de la Empresa'!$B$3*(1+'Análisis de Sensibilidad'!$B5)*'Información de la Empresa'!$C$3*(1+'Análisis de Sensibilidad'!C$4))-('Análisis de Punto de Eq.'!$C$4*'Información de la Empresa'!$C$3*(1+'Análisis de Sensibilidad'!C$4)+'Costos fijos'!$D$19*'Análisis de Punto de Eq.'!$C$3)</f>
        <v>0</v>
      </c>
      <c r="D5" s="93">
        <f>('Información de la Empresa'!$B$3*(1+'Análisis de Sensibilidad'!$B5)*'Información de la Empresa'!$C$3*(1+'Análisis de Sensibilidad'!D$4))-('Análisis de Punto de Eq.'!$C$4*'Información de la Empresa'!$C$3*(1+'Análisis de Sensibilidad'!D$4)+'Costos fijos'!$D$19*'Análisis de Punto de Eq.'!$C$3)</f>
        <v>0</v>
      </c>
      <c r="E5" s="93">
        <f>('Información de la Empresa'!$B$3*(1+'Análisis de Sensibilidad'!$B5)*'Información de la Empresa'!$C$3*(1+'Análisis de Sensibilidad'!E$4))-('Análisis de Punto de Eq.'!$C$4*'Información de la Empresa'!$C$3*(1+'Análisis de Sensibilidad'!E$4)+'Costos fijos'!$D$19*'Análisis de Punto de Eq.'!$C$3)</f>
        <v>0</v>
      </c>
      <c r="F5" s="93">
        <f>('Información de la Empresa'!$B$3*(1+'Análisis de Sensibilidad'!$B5)*'Información de la Empresa'!$C$3*(1+'Análisis de Sensibilidad'!F$4))-('Análisis de Punto de Eq.'!$C$4*'Información de la Empresa'!$C$3*(1+'Análisis de Sensibilidad'!F$4)+'Costos fijos'!$D$19*'Análisis de Punto de Eq.'!$C$3)</f>
        <v>0</v>
      </c>
      <c r="G5" s="93">
        <f>('Información de la Empresa'!$B$3*(1+'Análisis de Sensibilidad'!$B5)*'Información de la Empresa'!$C$3*(1+'Análisis de Sensibilidad'!G$4))-('Análisis de Punto de Eq.'!$C$4*'Información de la Empresa'!$C$3*(1+'Análisis de Sensibilidad'!G$4)+'Costos fijos'!$D$19*'Análisis de Punto de Eq.'!$C$3)</f>
        <v>0</v>
      </c>
      <c r="H5" s="93">
        <f>('Información de la Empresa'!$B$3*(1+'Análisis de Sensibilidad'!$B5)*'Información de la Empresa'!$C$3*(1+'Análisis de Sensibilidad'!H$4))-('Análisis de Punto de Eq.'!$C$4*'Información de la Empresa'!$C$3*(1+'Análisis de Sensibilidad'!H$4)+'Costos fijos'!$D$19*'Análisis de Punto de Eq.'!$C$3)</f>
        <v>0</v>
      </c>
      <c r="I5" s="93">
        <f>('Información de la Empresa'!$B$3*(1+'Análisis de Sensibilidad'!$B5)*'Información de la Empresa'!$C$3*(1+'Análisis de Sensibilidad'!I$4))-('Análisis de Punto de Eq.'!$C$4*'Información de la Empresa'!$C$3*(1+'Análisis de Sensibilidad'!I$4)+'Costos fijos'!$D$19*'Análisis de Punto de Eq.'!$C$3)</f>
        <v>0</v>
      </c>
      <c r="J5" s="40"/>
      <c r="K5" s="175"/>
      <c r="L5" s="53">
        <v>-0.3</v>
      </c>
      <c r="M5" s="93">
        <f>('Información de la Empresa'!$B$4*(1+'Análisis de Sensibilidad'!$L5)*'Información de la Empresa'!$C$4*(1+'Análisis de Sensibilidad'!M$4))-('Análisis de Punto de Eq.'!$G$4*'Información de la Empresa'!$C$4*(1+'Análisis de Sensibilidad'!M$4)+'Costos fijos'!$D$19*'Análisis de Punto de Eq.'!$G$3)</f>
        <v>0</v>
      </c>
      <c r="N5" s="93">
        <f>('Información de la Empresa'!$B$4*(1+'Análisis de Sensibilidad'!$L5)*'Información de la Empresa'!$C$4*(1+'Análisis de Sensibilidad'!N$4))-('Análisis de Punto de Eq.'!$G$4*'Información de la Empresa'!$C$4*(1+'Análisis de Sensibilidad'!N$4)+'Costos fijos'!$D$19*'Análisis de Punto de Eq.'!$G$3)</f>
        <v>0</v>
      </c>
      <c r="O5" s="93">
        <f>('Información de la Empresa'!$B$4*(1+'Análisis de Sensibilidad'!$L5)*'Información de la Empresa'!$C$4*(1+'Análisis de Sensibilidad'!O$4))-('Análisis de Punto de Eq.'!$G$4*'Información de la Empresa'!$C$4*(1+'Análisis de Sensibilidad'!O$4)+'Costos fijos'!$D$19*'Análisis de Punto de Eq.'!$G$3)</f>
        <v>0</v>
      </c>
      <c r="P5" s="93">
        <f>('Información de la Empresa'!$B$4*(1+'Análisis de Sensibilidad'!$L5)*'Información de la Empresa'!$C$4*(1+'Análisis de Sensibilidad'!P$4))-('Análisis de Punto de Eq.'!$G$4*'Información de la Empresa'!$C$4*(1+'Análisis de Sensibilidad'!P$4)+'Costos fijos'!$D$19*'Análisis de Punto de Eq.'!$G$3)</f>
        <v>0</v>
      </c>
      <c r="Q5" s="93">
        <f>('Información de la Empresa'!$B$4*(1+'Análisis de Sensibilidad'!$L5)*'Información de la Empresa'!$C$4*(1+'Análisis de Sensibilidad'!Q$4))-('Análisis de Punto de Eq.'!$G$4*'Información de la Empresa'!$C$4*(1+'Análisis de Sensibilidad'!Q$4)+'Costos fijos'!$D$19*'Análisis de Punto de Eq.'!$G$3)</f>
        <v>0</v>
      </c>
      <c r="R5" s="93">
        <f>('Información de la Empresa'!$B$4*(1+'Análisis de Sensibilidad'!$L5)*'Información de la Empresa'!$C$4*(1+'Análisis de Sensibilidad'!R$4))-('Análisis de Punto de Eq.'!$G$4*'Información de la Empresa'!$C$4*(1+'Análisis de Sensibilidad'!R$4)+'Costos fijos'!$D$19*'Análisis de Punto de Eq.'!$G$3)</f>
        <v>0</v>
      </c>
      <c r="S5" s="57">
        <f>('Información de la Empresa'!$B$4*(1+'Análisis de Sensibilidad'!$L5)*'Información de la Empresa'!$C$4*(1+'Análisis de Sensibilidad'!S$4))-('Análisis de Punto de Eq.'!$G$4*'Información de la Empresa'!$C$4*(1+'Análisis de Sensibilidad'!S$4)+'Costos fijos'!$D$19*'Análisis de Punto de Eq.'!$G$3)</f>
        <v>0</v>
      </c>
      <c r="U5" s="168"/>
      <c r="V5" s="168"/>
      <c r="W5" s="168"/>
      <c r="X5" s="168"/>
    </row>
    <row r="6" spans="1:24" ht="15" customHeight="1" x14ac:dyDescent="0.25">
      <c r="A6" s="175"/>
      <c r="B6" s="53">
        <v>-0.2</v>
      </c>
      <c r="C6" s="93">
        <f>('Información de la Empresa'!$B$3*(1+'Análisis de Sensibilidad'!$B6)*'Información de la Empresa'!$C$3*(1+'Análisis de Sensibilidad'!C$4))-('Análisis de Punto de Eq.'!$C$4*'Información de la Empresa'!$C$3*(1+'Análisis de Sensibilidad'!C$4)+'Costos fijos'!$D$19*'Análisis de Punto de Eq.'!$C$3)</f>
        <v>0</v>
      </c>
      <c r="D6" s="93">
        <f>('Información de la Empresa'!$B$3*(1+'Análisis de Sensibilidad'!$B6)*'Información de la Empresa'!$C$3*(1+'Análisis de Sensibilidad'!D$4))-('Análisis de Punto de Eq.'!$C$4*'Información de la Empresa'!$C$3*(1+'Análisis de Sensibilidad'!D$4)+'Costos fijos'!$D$19*'Análisis de Punto de Eq.'!$C$3)</f>
        <v>0</v>
      </c>
      <c r="E6" s="93">
        <f>('Información de la Empresa'!$B$3*(1+'Análisis de Sensibilidad'!$B6)*'Información de la Empresa'!$C$3*(1+'Análisis de Sensibilidad'!E$4))-('Análisis de Punto de Eq.'!$C$4*'Información de la Empresa'!$C$3*(1+'Análisis de Sensibilidad'!E$4)+'Costos fijos'!$D$19*'Análisis de Punto de Eq.'!$C$3)</f>
        <v>0</v>
      </c>
      <c r="F6" s="93">
        <f>('Información de la Empresa'!$B$3*(1+'Análisis de Sensibilidad'!$B6)*'Información de la Empresa'!$C$3*(1+'Análisis de Sensibilidad'!F$4))-('Análisis de Punto de Eq.'!$C$4*'Información de la Empresa'!$C$3*(1+'Análisis de Sensibilidad'!F$4)+'Costos fijos'!$D$19*'Análisis de Punto de Eq.'!$C$3)</f>
        <v>0</v>
      </c>
      <c r="G6" s="93">
        <f>('Información de la Empresa'!$B$3*(1+'Análisis de Sensibilidad'!$B6)*'Información de la Empresa'!$C$3*(1+'Análisis de Sensibilidad'!G$4))-('Análisis de Punto de Eq.'!$C$4*'Información de la Empresa'!$C$3*(1+'Análisis de Sensibilidad'!G$4)+'Costos fijos'!$D$19*'Análisis de Punto de Eq.'!$C$3)</f>
        <v>0</v>
      </c>
      <c r="H6" s="93">
        <f>('Información de la Empresa'!$B$3*(1+'Análisis de Sensibilidad'!$B6)*'Información de la Empresa'!$C$3*(1+'Análisis de Sensibilidad'!H$4))-('Análisis de Punto de Eq.'!$C$4*'Información de la Empresa'!$C$3*(1+'Análisis de Sensibilidad'!H$4)+'Costos fijos'!$D$19*'Análisis de Punto de Eq.'!$C$3)</f>
        <v>0</v>
      </c>
      <c r="I6" s="93">
        <f>('Información de la Empresa'!$B$3*(1+'Análisis de Sensibilidad'!$B6)*'Información de la Empresa'!$C$3*(1+'Análisis de Sensibilidad'!I$4))-('Análisis de Punto de Eq.'!$C$4*'Información de la Empresa'!$C$3*(1+'Análisis de Sensibilidad'!I$4)+'Costos fijos'!$D$19*'Análisis de Punto de Eq.'!$C$3)</f>
        <v>0</v>
      </c>
      <c r="J6" s="40"/>
      <c r="K6" s="175"/>
      <c r="L6" s="53">
        <v>-0.2</v>
      </c>
      <c r="M6" s="93">
        <f>('Información de la Empresa'!$B$4*(1+'Análisis de Sensibilidad'!$L6)*'Información de la Empresa'!$C$4*(1+'Análisis de Sensibilidad'!M$4))-('Análisis de Punto de Eq.'!$G$4*'Información de la Empresa'!$C$4*(1+'Análisis de Sensibilidad'!M$4)+'Costos fijos'!$D$19*'Análisis de Punto de Eq.'!$G$3)</f>
        <v>0</v>
      </c>
      <c r="N6" s="93">
        <f>('Información de la Empresa'!$B$4*(1+'Análisis de Sensibilidad'!$L6)*'Información de la Empresa'!$C$4*(1+'Análisis de Sensibilidad'!N$4))-('Análisis de Punto de Eq.'!$G$4*'Información de la Empresa'!$C$4*(1+'Análisis de Sensibilidad'!N$4)+'Costos fijos'!$D$19*'Análisis de Punto de Eq.'!$G$3)</f>
        <v>0</v>
      </c>
      <c r="O6" s="93">
        <f>('Información de la Empresa'!$B$4*(1+'Análisis de Sensibilidad'!$L6)*'Información de la Empresa'!$C$4*(1+'Análisis de Sensibilidad'!O$4))-('Análisis de Punto de Eq.'!$G$4*'Información de la Empresa'!$C$4*(1+'Análisis de Sensibilidad'!O$4)+'Costos fijos'!$D$19*'Análisis de Punto de Eq.'!$G$3)</f>
        <v>0</v>
      </c>
      <c r="P6" s="93">
        <f>('Información de la Empresa'!$B$4*(1+'Análisis de Sensibilidad'!$L6)*'Información de la Empresa'!$C$4*(1+'Análisis de Sensibilidad'!P$4))-('Análisis de Punto de Eq.'!$G$4*'Información de la Empresa'!$C$4*(1+'Análisis de Sensibilidad'!P$4)+'Costos fijos'!$D$19*'Análisis de Punto de Eq.'!$G$3)</f>
        <v>0</v>
      </c>
      <c r="Q6" s="93">
        <f>('Información de la Empresa'!$B$4*(1+'Análisis de Sensibilidad'!$L6)*'Información de la Empresa'!$C$4*(1+'Análisis de Sensibilidad'!Q$4))-('Análisis de Punto de Eq.'!$G$4*'Información de la Empresa'!$C$4*(1+'Análisis de Sensibilidad'!Q$4)+'Costos fijos'!$D$19*'Análisis de Punto de Eq.'!$G$3)</f>
        <v>0</v>
      </c>
      <c r="R6" s="93">
        <f>('Información de la Empresa'!$B$4*(1+'Análisis de Sensibilidad'!$L6)*'Información de la Empresa'!$C$4*(1+'Análisis de Sensibilidad'!R$4))-('Análisis de Punto de Eq.'!$G$4*'Información de la Empresa'!$C$4*(1+'Análisis de Sensibilidad'!R$4)+'Costos fijos'!$D$19*'Análisis de Punto de Eq.'!$G$3)</f>
        <v>0</v>
      </c>
      <c r="S6" s="57">
        <f>('Información de la Empresa'!$B$4*(1+'Análisis de Sensibilidad'!$L6)*'Información de la Empresa'!$C$4*(1+'Análisis de Sensibilidad'!S$4))-('Análisis de Punto de Eq.'!$G$4*'Información de la Empresa'!$C$4*(1+'Análisis de Sensibilidad'!S$4)+'Costos fijos'!$D$19*'Análisis de Punto de Eq.'!$G$3)</f>
        <v>0</v>
      </c>
      <c r="U6" s="168"/>
      <c r="V6" s="168"/>
      <c r="W6" s="168"/>
      <c r="X6" s="168"/>
    </row>
    <row r="7" spans="1:24" x14ac:dyDescent="0.25">
      <c r="A7" s="175"/>
      <c r="B7" s="53">
        <v>-0.1</v>
      </c>
      <c r="C7" s="93">
        <f>('Información de la Empresa'!$B$3*(1+'Análisis de Sensibilidad'!$B7)*'Información de la Empresa'!$C$3*(1+'Análisis de Sensibilidad'!C$4))-('Análisis de Punto de Eq.'!$C$4*'Información de la Empresa'!$C$3*(1+'Análisis de Sensibilidad'!C$4)+'Costos fijos'!$D$19*'Análisis de Punto de Eq.'!$C$3)</f>
        <v>0</v>
      </c>
      <c r="D7" s="93">
        <f>('Información de la Empresa'!$B$3*(1+'Análisis de Sensibilidad'!$B7)*'Información de la Empresa'!$C$3*(1+'Análisis de Sensibilidad'!D$4))-('Análisis de Punto de Eq.'!$C$4*'Información de la Empresa'!$C$3*(1+'Análisis de Sensibilidad'!D$4)+'Costos fijos'!$D$19*'Análisis de Punto de Eq.'!$C$3)</f>
        <v>0</v>
      </c>
      <c r="E7" s="93">
        <f>('Información de la Empresa'!$B$3*(1+'Análisis de Sensibilidad'!$B7)*'Información de la Empresa'!$C$3*(1+'Análisis de Sensibilidad'!E$4))-('Análisis de Punto de Eq.'!$C$4*'Información de la Empresa'!$C$3*(1+'Análisis de Sensibilidad'!E$4)+'Costos fijos'!$D$19*'Análisis de Punto de Eq.'!$C$3)</f>
        <v>0</v>
      </c>
      <c r="F7" s="93">
        <f>('Información de la Empresa'!$B$3*(1+'Análisis de Sensibilidad'!$B7)*'Información de la Empresa'!$C$3*(1+'Análisis de Sensibilidad'!F$4))-('Análisis de Punto de Eq.'!$C$4*'Información de la Empresa'!$C$3*(1+'Análisis de Sensibilidad'!F$4)+'Costos fijos'!$D$19*'Análisis de Punto de Eq.'!$C$3)</f>
        <v>0</v>
      </c>
      <c r="G7" s="93">
        <f>('Información de la Empresa'!$B$3*(1+'Análisis de Sensibilidad'!$B7)*'Información de la Empresa'!$C$3*(1+'Análisis de Sensibilidad'!G$4))-('Análisis de Punto de Eq.'!$C$4*'Información de la Empresa'!$C$3*(1+'Análisis de Sensibilidad'!G$4)+'Costos fijos'!$D$19*'Análisis de Punto de Eq.'!$C$3)</f>
        <v>0</v>
      </c>
      <c r="H7" s="93">
        <f>('Información de la Empresa'!$B$3*(1+'Análisis de Sensibilidad'!$B7)*'Información de la Empresa'!$C$3*(1+'Análisis de Sensibilidad'!H$4))-('Análisis de Punto de Eq.'!$C$4*'Información de la Empresa'!$C$3*(1+'Análisis de Sensibilidad'!H$4)+'Costos fijos'!$D$19*'Análisis de Punto de Eq.'!$C$3)</f>
        <v>0</v>
      </c>
      <c r="I7" s="93">
        <f>('Información de la Empresa'!$B$3*(1+'Análisis de Sensibilidad'!$B7)*'Información de la Empresa'!$C$3*(1+'Análisis de Sensibilidad'!I$4))-('Análisis de Punto de Eq.'!$C$4*'Información de la Empresa'!$C$3*(1+'Análisis de Sensibilidad'!I$4)+'Costos fijos'!$D$19*'Análisis de Punto de Eq.'!$C$3)</f>
        <v>0</v>
      </c>
      <c r="J7" s="40"/>
      <c r="K7" s="175"/>
      <c r="L7" s="53">
        <v>-0.1</v>
      </c>
      <c r="M7" s="93">
        <f>('Información de la Empresa'!$B$4*(1+'Análisis de Sensibilidad'!$L7)*'Información de la Empresa'!$C$4*(1+'Análisis de Sensibilidad'!M$4))-('Análisis de Punto de Eq.'!$G$4*'Información de la Empresa'!$C$4*(1+'Análisis de Sensibilidad'!M$4)+'Costos fijos'!$D$19*'Análisis de Punto de Eq.'!$G$3)</f>
        <v>0</v>
      </c>
      <c r="N7" s="93">
        <f>('Información de la Empresa'!$B$4*(1+'Análisis de Sensibilidad'!$L7)*'Información de la Empresa'!$C$4*(1+'Análisis de Sensibilidad'!N$4))-('Análisis de Punto de Eq.'!$G$4*'Información de la Empresa'!$C$4*(1+'Análisis de Sensibilidad'!N$4)+'Costos fijos'!$D$19*'Análisis de Punto de Eq.'!$G$3)</f>
        <v>0</v>
      </c>
      <c r="O7" s="93">
        <f>('Información de la Empresa'!$B$4*(1+'Análisis de Sensibilidad'!$L7)*'Información de la Empresa'!$C$4*(1+'Análisis de Sensibilidad'!O$4))-('Análisis de Punto de Eq.'!$G$4*'Información de la Empresa'!$C$4*(1+'Análisis de Sensibilidad'!O$4)+'Costos fijos'!$D$19*'Análisis de Punto de Eq.'!$G$3)</f>
        <v>0</v>
      </c>
      <c r="P7" s="93">
        <f>('Información de la Empresa'!$B$4*(1+'Análisis de Sensibilidad'!$L7)*'Información de la Empresa'!$C$4*(1+'Análisis de Sensibilidad'!P$4))-('Análisis de Punto de Eq.'!$G$4*'Información de la Empresa'!$C$4*(1+'Análisis de Sensibilidad'!P$4)+'Costos fijos'!$D$19*'Análisis de Punto de Eq.'!$G$3)</f>
        <v>0</v>
      </c>
      <c r="Q7" s="93">
        <f>('Información de la Empresa'!$B$4*(1+'Análisis de Sensibilidad'!$L7)*'Información de la Empresa'!$C$4*(1+'Análisis de Sensibilidad'!Q$4))-('Análisis de Punto de Eq.'!$G$4*'Información de la Empresa'!$C$4*(1+'Análisis de Sensibilidad'!Q$4)+'Costos fijos'!$D$19*'Análisis de Punto de Eq.'!$G$3)</f>
        <v>0</v>
      </c>
      <c r="R7" s="93">
        <f>('Información de la Empresa'!$B$4*(1+'Análisis de Sensibilidad'!$L7)*'Información de la Empresa'!$C$4*(1+'Análisis de Sensibilidad'!R$4))-('Análisis de Punto de Eq.'!$G$4*'Información de la Empresa'!$C$4*(1+'Análisis de Sensibilidad'!R$4)+'Costos fijos'!$D$19*'Análisis de Punto de Eq.'!$G$3)</f>
        <v>0</v>
      </c>
      <c r="S7" s="57">
        <f>('Información de la Empresa'!$B$4*(1+'Análisis de Sensibilidad'!$L7)*'Información de la Empresa'!$C$4*(1+'Análisis de Sensibilidad'!S$4))-('Análisis de Punto de Eq.'!$G$4*'Información de la Empresa'!$C$4*(1+'Análisis de Sensibilidad'!S$4)+'Costos fijos'!$D$19*'Análisis de Punto de Eq.'!$G$3)</f>
        <v>0</v>
      </c>
    </row>
    <row r="8" spans="1:24" x14ac:dyDescent="0.25">
      <c r="A8" s="175"/>
      <c r="B8" s="53">
        <v>0</v>
      </c>
      <c r="C8" s="93">
        <f>('Información de la Empresa'!$B$3*(1+'Análisis de Sensibilidad'!$B8)*'Información de la Empresa'!$C$3*(1+'Análisis de Sensibilidad'!C$4))-('Análisis de Punto de Eq.'!$C$4*'Información de la Empresa'!$C$3*(1+'Análisis de Sensibilidad'!C$4)+'Costos fijos'!$D$19*'Análisis de Punto de Eq.'!$C$3)</f>
        <v>0</v>
      </c>
      <c r="D8" s="93">
        <f>('Información de la Empresa'!$B$3*(1+'Análisis de Sensibilidad'!$B8)*'Información de la Empresa'!$C$3*(1+'Análisis de Sensibilidad'!D$4))-('Análisis de Punto de Eq.'!$C$4*'Información de la Empresa'!$C$3*(1+'Análisis de Sensibilidad'!D$4)+'Costos fijos'!$D$19*'Análisis de Punto de Eq.'!$C$3)</f>
        <v>0</v>
      </c>
      <c r="E8" s="93">
        <f>('Información de la Empresa'!$B$3*(1+'Análisis de Sensibilidad'!$B8)*'Información de la Empresa'!$C$3*(1+'Análisis de Sensibilidad'!E$4))-('Análisis de Punto de Eq.'!$C$4*'Información de la Empresa'!$C$3*(1+'Análisis de Sensibilidad'!E$4)+'Costos fijos'!$D$19*'Análisis de Punto de Eq.'!$C$3)</f>
        <v>0</v>
      </c>
      <c r="F8" s="94">
        <f>('Información de la Empresa'!$B$3*(1+'Análisis de Sensibilidad'!$B8)*'Información de la Empresa'!$C$3*(1+'Análisis de Sensibilidad'!F$4))-('Análisis de Punto de Eq.'!$C$4*'Información de la Empresa'!$C$3*(1+'Análisis de Sensibilidad'!F$4)+'Costos fijos'!$D$19*'Análisis de Punto de Eq.'!$C$3)</f>
        <v>0</v>
      </c>
      <c r="G8" s="93">
        <f>('Información de la Empresa'!$B$3*(1+'Análisis de Sensibilidad'!$B8)*'Información de la Empresa'!$C$3*(1+'Análisis de Sensibilidad'!G$4))-('Análisis de Punto de Eq.'!$C$4*'Información de la Empresa'!$C$3*(1+'Análisis de Sensibilidad'!G$4)+'Costos fijos'!$D$19*'Análisis de Punto de Eq.'!$C$3)</f>
        <v>0</v>
      </c>
      <c r="H8" s="93">
        <f>('Información de la Empresa'!$B$3*(1+'Análisis de Sensibilidad'!$B8)*'Información de la Empresa'!$C$3*(1+'Análisis de Sensibilidad'!H$4))-('Análisis de Punto de Eq.'!$C$4*'Información de la Empresa'!$C$3*(1+'Análisis de Sensibilidad'!H$4)+'Costos fijos'!$D$19*'Análisis de Punto de Eq.'!$C$3)</f>
        <v>0</v>
      </c>
      <c r="I8" s="93">
        <f>('Información de la Empresa'!$B$3*(1+'Análisis de Sensibilidad'!$B8)*'Información de la Empresa'!$C$3*(1+'Análisis de Sensibilidad'!I$4))-('Análisis de Punto de Eq.'!$C$4*'Información de la Empresa'!$C$3*(1+'Análisis de Sensibilidad'!I$4)+'Costos fijos'!$D$19*'Análisis de Punto de Eq.'!$C$3)</f>
        <v>0</v>
      </c>
      <c r="J8" s="40"/>
      <c r="K8" s="175"/>
      <c r="L8" s="53">
        <v>0</v>
      </c>
      <c r="M8" s="93">
        <f>('Información de la Empresa'!$B$4*(1+'Análisis de Sensibilidad'!$L8)*'Información de la Empresa'!$C$4*(1+'Análisis de Sensibilidad'!M$4))-('Análisis de Punto de Eq.'!$G$4*'Información de la Empresa'!$C$4*(1+'Análisis de Sensibilidad'!M$4)+'Costos fijos'!$D$19*'Análisis de Punto de Eq.'!$G$3)</f>
        <v>0</v>
      </c>
      <c r="N8" s="93">
        <f>('Información de la Empresa'!$B$4*(1+'Análisis de Sensibilidad'!$L8)*'Información de la Empresa'!$C$4*(1+'Análisis de Sensibilidad'!N$4))-('Análisis de Punto de Eq.'!$G$4*'Información de la Empresa'!$C$4*(1+'Análisis de Sensibilidad'!N$4)+'Costos fijos'!$D$19*'Análisis de Punto de Eq.'!$G$3)</f>
        <v>0</v>
      </c>
      <c r="O8" s="93">
        <f>('Información de la Empresa'!$B$4*(1+'Análisis de Sensibilidad'!$L8)*'Información de la Empresa'!$C$4*(1+'Análisis de Sensibilidad'!O$4))-('Análisis de Punto de Eq.'!$G$4*'Información de la Empresa'!$C$4*(1+'Análisis de Sensibilidad'!O$4)+'Costos fijos'!$D$19*'Análisis de Punto de Eq.'!$G$3)</f>
        <v>0</v>
      </c>
      <c r="P8" s="94">
        <f>('Información de la Empresa'!$B$4*(1+'Análisis de Sensibilidad'!$L8)*'Información de la Empresa'!$C$4*(1+'Análisis de Sensibilidad'!P$4))-('Análisis de Punto de Eq.'!$G$4*'Información de la Empresa'!$C$4*(1+'Análisis de Sensibilidad'!P$4)+'Costos fijos'!$D$19*'Análisis de Punto de Eq.'!$G$3)</f>
        <v>0</v>
      </c>
      <c r="Q8" s="93">
        <f>('Información de la Empresa'!$B$4*(1+'Análisis de Sensibilidad'!$L8)*'Información de la Empresa'!$C$4*(1+'Análisis de Sensibilidad'!Q$4))-('Análisis de Punto de Eq.'!$G$4*'Información de la Empresa'!$C$4*(1+'Análisis de Sensibilidad'!Q$4)+'Costos fijos'!$D$19*'Análisis de Punto de Eq.'!$G$3)</f>
        <v>0</v>
      </c>
      <c r="R8" s="93">
        <f>('Información de la Empresa'!$B$4*(1+'Análisis de Sensibilidad'!$L8)*'Información de la Empresa'!$C$4*(1+'Análisis de Sensibilidad'!R$4))-('Análisis de Punto de Eq.'!$G$4*'Información de la Empresa'!$C$4*(1+'Análisis de Sensibilidad'!R$4)+'Costos fijos'!$D$19*'Análisis de Punto de Eq.'!$G$3)</f>
        <v>0</v>
      </c>
      <c r="S8" s="57">
        <f>('Información de la Empresa'!$B$4*(1+'Análisis de Sensibilidad'!$L8)*'Información de la Empresa'!$C$4*(1+'Análisis de Sensibilidad'!S$4))-('Análisis de Punto de Eq.'!$G$4*'Información de la Empresa'!$C$4*(1+'Análisis de Sensibilidad'!S$4)+'Costos fijos'!$D$19*'Análisis de Punto de Eq.'!$G$3)</f>
        <v>0</v>
      </c>
    </row>
    <row r="9" spans="1:24" ht="15.75" thickBot="1" x14ac:dyDescent="0.3">
      <c r="A9" s="175"/>
      <c r="B9" s="53">
        <v>0.1</v>
      </c>
      <c r="C9" s="93">
        <f>('Información de la Empresa'!$B$3*(1+'Análisis de Sensibilidad'!$B9)*'Información de la Empresa'!$C$3*(1+'Análisis de Sensibilidad'!C$4))-('Análisis de Punto de Eq.'!$C$4*'Información de la Empresa'!$C$3*(1+'Análisis de Sensibilidad'!C$4)+'Costos fijos'!$D$19*'Análisis de Punto de Eq.'!$C$3)</f>
        <v>0</v>
      </c>
      <c r="D9" s="93">
        <f>('Información de la Empresa'!$B$3*(1+'Análisis de Sensibilidad'!$B9)*'Información de la Empresa'!$C$3*(1+'Análisis de Sensibilidad'!D$4))-('Análisis de Punto de Eq.'!$C$4*'Información de la Empresa'!$C$3*(1+'Análisis de Sensibilidad'!D$4)+'Costos fijos'!$D$19*'Análisis de Punto de Eq.'!$C$3)</f>
        <v>0</v>
      </c>
      <c r="E9" s="93">
        <f>('Información de la Empresa'!$B$3*(1+'Análisis de Sensibilidad'!$B9)*'Información de la Empresa'!$C$3*(1+'Análisis de Sensibilidad'!E$4))-('Análisis de Punto de Eq.'!$C$4*'Información de la Empresa'!$C$3*(1+'Análisis de Sensibilidad'!E$4)+'Costos fijos'!$D$19*'Análisis de Punto de Eq.'!$C$3)</f>
        <v>0</v>
      </c>
      <c r="F9" s="93">
        <f>('Información de la Empresa'!$B$3*(1+'Análisis de Sensibilidad'!$B9)*'Información de la Empresa'!$C$3*(1+'Análisis de Sensibilidad'!F$4))-('Análisis de Punto de Eq.'!$C$4*'Información de la Empresa'!$C$3*(1+'Análisis de Sensibilidad'!F$4)+'Costos fijos'!$D$19*'Análisis de Punto de Eq.'!$C$3)</f>
        <v>0</v>
      </c>
      <c r="G9" s="93">
        <f>('Información de la Empresa'!$B$3*(1+'Análisis de Sensibilidad'!$B9)*'Información de la Empresa'!$C$3*(1+'Análisis de Sensibilidad'!G$4))-('Análisis de Punto de Eq.'!$C$4*'Información de la Empresa'!$C$3*(1+'Análisis de Sensibilidad'!G$4)+'Costos fijos'!$D$19*'Análisis de Punto de Eq.'!$C$3)</f>
        <v>0</v>
      </c>
      <c r="H9" s="93">
        <f>('Información de la Empresa'!$B$3*(1+'Análisis de Sensibilidad'!$B9)*'Información de la Empresa'!$C$3*(1+'Análisis de Sensibilidad'!H$4))-('Análisis de Punto de Eq.'!$C$4*'Información de la Empresa'!$C$3*(1+'Análisis de Sensibilidad'!H$4)+'Costos fijos'!$D$19*'Análisis de Punto de Eq.'!$C$3)</f>
        <v>0</v>
      </c>
      <c r="I9" s="93">
        <f>('Información de la Empresa'!$B$3*(1+'Análisis de Sensibilidad'!$B9)*'Información de la Empresa'!$C$3*(1+'Análisis de Sensibilidad'!I$4))-('Análisis de Punto de Eq.'!$C$4*'Información de la Empresa'!$C$3*(1+'Análisis de Sensibilidad'!I$4)+'Costos fijos'!$D$19*'Análisis de Punto de Eq.'!$C$3)</f>
        <v>0</v>
      </c>
      <c r="J9" s="40"/>
      <c r="K9" s="175"/>
      <c r="L9" s="53">
        <v>0.1</v>
      </c>
      <c r="M9" s="93">
        <f>('Información de la Empresa'!$B$4*(1+'Análisis de Sensibilidad'!$L9)*'Información de la Empresa'!$C$4*(1+'Análisis de Sensibilidad'!M$4))-('Análisis de Punto de Eq.'!$G$4*'Información de la Empresa'!$C$4*(1+'Análisis de Sensibilidad'!M$4)+'Costos fijos'!$D$19*'Análisis de Punto de Eq.'!$G$3)</f>
        <v>0</v>
      </c>
      <c r="N9" s="93">
        <f>('Información de la Empresa'!$B$4*(1+'Análisis de Sensibilidad'!$L9)*'Información de la Empresa'!$C$4*(1+'Análisis de Sensibilidad'!N$4))-('Análisis de Punto de Eq.'!$G$4*'Información de la Empresa'!$C$4*(1+'Análisis de Sensibilidad'!N$4)+'Costos fijos'!$D$19*'Análisis de Punto de Eq.'!$G$3)</f>
        <v>0</v>
      </c>
      <c r="O9" s="93">
        <f>('Información de la Empresa'!$B$4*(1+'Análisis de Sensibilidad'!$L9)*'Información de la Empresa'!$C$4*(1+'Análisis de Sensibilidad'!O$4))-('Análisis de Punto de Eq.'!$G$4*'Información de la Empresa'!$C$4*(1+'Análisis de Sensibilidad'!O$4)+'Costos fijos'!$D$19*'Análisis de Punto de Eq.'!$G$3)</f>
        <v>0</v>
      </c>
      <c r="P9" s="93">
        <f>('Información de la Empresa'!$B$4*(1+'Análisis de Sensibilidad'!$L9)*'Información de la Empresa'!$C$4*(1+'Análisis de Sensibilidad'!P$4))-('Análisis de Punto de Eq.'!$G$4*'Información de la Empresa'!$C$4*(1+'Análisis de Sensibilidad'!P$4)+'Costos fijos'!$D$19*'Análisis de Punto de Eq.'!$G$3)</f>
        <v>0</v>
      </c>
      <c r="Q9" s="93">
        <f>('Información de la Empresa'!$B$4*(1+'Análisis de Sensibilidad'!$L9)*'Información de la Empresa'!$C$4*(1+'Análisis de Sensibilidad'!Q$4))-('Análisis de Punto de Eq.'!$G$4*'Información de la Empresa'!$C$4*(1+'Análisis de Sensibilidad'!Q$4)+'Costos fijos'!$D$19*'Análisis de Punto de Eq.'!$G$3)</f>
        <v>0</v>
      </c>
      <c r="R9" s="93">
        <f>('Información de la Empresa'!$B$4*(1+'Análisis de Sensibilidad'!$L9)*'Información de la Empresa'!$C$4*(1+'Análisis de Sensibilidad'!R$4))-('Análisis de Punto de Eq.'!$G$4*'Información de la Empresa'!$C$4*(1+'Análisis de Sensibilidad'!R$4)+'Costos fijos'!$D$19*'Análisis de Punto de Eq.'!$G$3)</f>
        <v>0</v>
      </c>
      <c r="S9" s="57">
        <f>('Información de la Empresa'!$B$4*(1+'Análisis de Sensibilidad'!$L9)*'Información de la Empresa'!$C$4*(1+'Análisis de Sensibilidad'!S$4))-('Análisis de Punto de Eq.'!$G$4*'Información de la Empresa'!$C$4*(1+'Análisis de Sensibilidad'!S$4)+'Costos fijos'!$D$19*'Análisis de Punto de Eq.'!$G$3)</f>
        <v>0</v>
      </c>
    </row>
    <row r="10" spans="1:24" ht="15.75" x14ac:dyDescent="0.25">
      <c r="A10" s="175"/>
      <c r="B10" s="53">
        <v>0.2</v>
      </c>
      <c r="C10" s="93">
        <f>('Información de la Empresa'!$B$3*(1+'Análisis de Sensibilidad'!$B10)*'Información de la Empresa'!$C$3*(1+'Análisis de Sensibilidad'!C$4))-('Análisis de Punto de Eq.'!$C$4*'Información de la Empresa'!$C$3*(1+'Análisis de Sensibilidad'!C$4)+'Costos fijos'!$D$19*'Análisis de Punto de Eq.'!$C$3)</f>
        <v>0</v>
      </c>
      <c r="D10" s="93">
        <f>('Información de la Empresa'!$B$3*(1+'Análisis de Sensibilidad'!$B10)*'Información de la Empresa'!$C$3*(1+'Análisis de Sensibilidad'!D$4))-('Análisis de Punto de Eq.'!$C$4*'Información de la Empresa'!$C$3*(1+'Análisis de Sensibilidad'!D$4)+'Costos fijos'!$D$19*'Análisis de Punto de Eq.'!$C$3)</f>
        <v>0</v>
      </c>
      <c r="E10" s="93">
        <f>('Información de la Empresa'!$B$3*(1+'Análisis de Sensibilidad'!$B10)*'Información de la Empresa'!$C$3*(1+'Análisis de Sensibilidad'!E$4))-('Análisis de Punto de Eq.'!$C$4*'Información de la Empresa'!$C$3*(1+'Análisis de Sensibilidad'!E$4)+'Costos fijos'!$D$19*'Análisis de Punto de Eq.'!$C$3)</f>
        <v>0</v>
      </c>
      <c r="F10" s="93">
        <f>('Información de la Empresa'!$B$3*(1+'Análisis de Sensibilidad'!$B10)*'Información de la Empresa'!$C$3*(1+'Análisis de Sensibilidad'!F$4))-('Análisis de Punto de Eq.'!$C$4*'Información de la Empresa'!$C$3*(1+'Análisis de Sensibilidad'!F$4)+'Costos fijos'!$D$19*'Análisis de Punto de Eq.'!$C$3)</f>
        <v>0</v>
      </c>
      <c r="G10" s="93">
        <f>('Información de la Empresa'!$B$3*(1+'Análisis de Sensibilidad'!$B10)*'Información de la Empresa'!$C$3*(1+'Análisis de Sensibilidad'!G$4))-('Análisis de Punto de Eq.'!$C$4*'Información de la Empresa'!$C$3*(1+'Análisis de Sensibilidad'!G$4)+'Costos fijos'!$D$19*'Análisis de Punto de Eq.'!$C$3)</f>
        <v>0</v>
      </c>
      <c r="H10" s="93">
        <f>('Información de la Empresa'!$B$3*(1+'Análisis de Sensibilidad'!$B10)*'Información de la Empresa'!$C$3*(1+'Análisis de Sensibilidad'!H$4))-('Análisis de Punto de Eq.'!$C$4*'Información de la Empresa'!$C$3*(1+'Análisis de Sensibilidad'!H$4)+'Costos fijos'!$D$19*'Análisis de Punto de Eq.'!$C$3)</f>
        <v>0</v>
      </c>
      <c r="I10" s="93">
        <f>('Información de la Empresa'!$B$3*(1+'Análisis de Sensibilidad'!$B10)*'Información de la Empresa'!$C$3*(1+'Análisis de Sensibilidad'!I$4))-('Análisis de Punto de Eq.'!$C$4*'Información de la Empresa'!$C$3*(1+'Análisis de Sensibilidad'!I$4)+'Costos fijos'!$D$19*'Análisis de Punto de Eq.'!$C$3)</f>
        <v>0</v>
      </c>
      <c r="J10" s="40"/>
      <c r="K10" s="175"/>
      <c r="L10" s="53">
        <v>0.2</v>
      </c>
      <c r="M10" s="93">
        <f>('Información de la Empresa'!$B$4*(1+'Análisis de Sensibilidad'!$L10)*'Información de la Empresa'!$C$4*(1+'Análisis de Sensibilidad'!M$4))-('Análisis de Punto de Eq.'!$G$4*'Información de la Empresa'!$C$4*(1+'Análisis de Sensibilidad'!M$4)+'Costos fijos'!$D$19*'Análisis de Punto de Eq.'!$G$3)</f>
        <v>0</v>
      </c>
      <c r="N10" s="93">
        <f>('Información de la Empresa'!$B$4*(1+'Análisis de Sensibilidad'!$L10)*'Información de la Empresa'!$C$4*(1+'Análisis de Sensibilidad'!N$4))-('Análisis de Punto de Eq.'!$G$4*'Información de la Empresa'!$C$4*(1+'Análisis de Sensibilidad'!N$4)+'Costos fijos'!$D$19*'Análisis de Punto de Eq.'!$G$3)</f>
        <v>0</v>
      </c>
      <c r="O10" s="93">
        <f>('Información de la Empresa'!$B$4*(1+'Análisis de Sensibilidad'!$L10)*'Información de la Empresa'!$C$4*(1+'Análisis de Sensibilidad'!O$4))-('Análisis de Punto de Eq.'!$G$4*'Información de la Empresa'!$C$4*(1+'Análisis de Sensibilidad'!O$4)+'Costos fijos'!$D$19*'Análisis de Punto de Eq.'!$G$3)</f>
        <v>0</v>
      </c>
      <c r="P10" s="93">
        <f>('Información de la Empresa'!$B$4*(1+'Análisis de Sensibilidad'!$L10)*'Información de la Empresa'!$C$4*(1+'Análisis de Sensibilidad'!P$4))-('Análisis de Punto de Eq.'!$G$4*'Información de la Empresa'!$C$4*(1+'Análisis de Sensibilidad'!P$4)+'Costos fijos'!$D$19*'Análisis de Punto de Eq.'!$G$3)</f>
        <v>0</v>
      </c>
      <c r="Q10" s="93">
        <f>('Información de la Empresa'!$B$4*(1+'Análisis de Sensibilidad'!$L10)*'Información de la Empresa'!$C$4*(1+'Análisis de Sensibilidad'!Q$4))-('Análisis de Punto de Eq.'!$G$4*'Información de la Empresa'!$C$4*(1+'Análisis de Sensibilidad'!Q$4)+'Costos fijos'!$D$19*'Análisis de Punto de Eq.'!$G$3)</f>
        <v>0</v>
      </c>
      <c r="R10" s="93">
        <f>('Información de la Empresa'!$B$4*(1+'Análisis de Sensibilidad'!$L10)*'Información de la Empresa'!$C$4*(1+'Análisis de Sensibilidad'!R$4))-('Análisis de Punto de Eq.'!$G$4*'Información de la Empresa'!$C$4*(1+'Análisis de Sensibilidad'!R$4)+'Costos fijos'!$D$19*'Análisis de Punto de Eq.'!$G$3)</f>
        <v>0</v>
      </c>
      <c r="S10" s="57">
        <f>('Información de la Empresa'!$B$4*(1+'Análisis de Sensibilidad'!$L10)*'Información de la Empresa'!$C$4*(1+'Análisis de Sensibilidad'!S$4))-('Análisis de Punto de Eq.'!$G$4*'Información de la Empresa'!$C$4*(1+'Análisis de Sensibilidad'!S$4)+'Costos fijos'!$D$19*'Análisis de Punto de Eq.'!$G$3)</f>
        <v>0</v>
      </c>
      <c r="U10" s="86" t="s">
        <v>73</v>
      </c>
      <c r="V10" s="87"/>
      <c r="W10" s="87"/>
      <c r="X10" s="88"/>
    </row>
    <row r="11" spans="1:24" ht="15.75" thickBot="1" x14ac:dyDescent="0.3">
      <c r="A11" s="176"/>
      <c r="B11" s="55">
        <v>0.3</v>
      </c>
      <c r="C11" s="93">
        <f>('Información de la Empresa'!$B$3*(1+'Análisis de Sensibilidad'!$B11)*'Información de la Empresa'!$C$3*(1+'Análisis de Sensibilidad'!C$4))-('Análisis de Punto de Eq.'!$C$4*'Información de la Empresa'!$C$3*(1+'Análisis de Sensibilidad'!C$4)+'Costos fijos'!$D$19*'Análisis de Punto de Eq.'!$C$3)</f>
        <v>0</v>
      </c>
      <c r="D11" s="93">
        <f>('Información de la Empresa'!$B$3*(1+'Análisis de Sensibilidad'!$B11)*'Información de la Empresa'!$C$3*(1+'Análisis de Sensibilidad'!D$4))-('Análisis de Punto de Eq.'!$C$4*'Información de la Empresa'!$C$3*(1+'Análisis de Sensibilidad'!D$4)+'Costos fijos'!$D$19*'Análisis de Punto de Eq.'!$C$3)</f>
        <v>0</v>
      </c>
      <c r="E11" s="93">
        <f>('Información de la Empresa'!$B$3*(1+'Análisis de Sensibilidad'!$B11)*'Información de la Empresa'!$C$3*(1+'Análisis de Sensibilidad'!E$4))-('Análisis de Punto de Eq.'!$C$4*'Información de la Empresa'!$C$3*(1+'Análisis de Sensibilidad'!E$4)+'Costos fijos'!$D$19*'Análisis de Punto de Eq.'!$C$3)</f>
        <v>0</v>
      </c>
      <c r="F11" s="93">
        <f>('Información de la Empresa'!$B$3*(1+'Análisis de Sensibilidad'!$B11)*'Información de la Empresa'!$C$3*(1+'Análisis de Sensibilidad'!F$4))-('Análisis de Punto de Eq.'!$C$4*'Información de la Empresa'!$C$3*(1+'Análisis de Sensibilidad'!F$4)+'Costos fijos'!$D$19*'Análisis de Punto de Eq.'!$C$3)</f>
        <v>0</v>
      </c>
      <c r="G11" s="93">
        <f>('Información de la Empresa'!$B$3*(1+'Análisis de Sensibilidad'!$B11)*'Información de la Empresa'!$C$3*(1+'Análisis de Sensibilidad'!G$4))-('Análisis de Punto de Eq.'!$C$4*'Información de la Empresa'!$C$3*(1+'Análisis de Sensibilidad'!G$4)+'Costos fijos'!$D$19*'Análisis de Punto de Eq.'!$C$3)</f>
        <v>0</v>
      </c>
      <c r="H11" s="93">
        <f>('Información de la Empresa'!$B$3*(1+'Análisis de Sensibilidad'!$B11)*'Información de la Empresa'!$C$3*(1+'Análisis de Sensibilidad'!H$4))-('Análisis de Punto de Eq.'!$C$4*'Información de la Empresa'!$C$3*(1+'Análisis de Sensibilidad'!H$4)+'Costos fijos'!$D$19*'Análisis de Punto de Eq.'!$C$3)</f>
        <v>0</v>
      </c>
      <c r="I11" s="93">
        <f>('Información de la Empresa'!$B$3*(1+'Análisis de Sensibilidad'!$B11)*'Información de la Empresa'!$C$3*(1+'Análisis de Sensibilidad'!I$4))-('Análisis de Punto de Eq.'!$C$4*'Información de la Empresa'!$C$3*(1+'Análisis de Sensibilidad'!I$4)+'Costos fijos'!$D$19*'Análisis de Punto de Eq.'!$C$3)</f>
        <v>0</v>
      </c>
      <c r="J11" s="40"/>
      <c r="K11" s="176"/>
      <c r="L11" s="55">
        <v>0.3</v>
      </c>
      <c r="M11" s="93">
        <f>('Información de la Empresa'!$B$4*(1+'Análisis de Sensibilidad'!$L11)*'Información de la Empresa'!$C$4*(1+'Análisis de Sensibilidad'!M$4))-('Análisis de Punto de Eq.'!$G$4*'Información de la Empresa'!$C$4*(1+'Análisis de Sensibilidad'!M$4)+'Costos fijos'!$D$19*'Análisis de Punto de Eq.'!$G$3)</f>
        <v>0</v>
      </c>
      <c r="N11" s="93">
        <f>('Información de la Empresa'!$B$4*(1+'Análisis de Sensibilidad'!$L11)*'Información de la Empresa'!$C$4*(1+'Análisis de Sensibilidad'!N$4))-('Análisis de Punto de Eq.'!$G$4*'Información de la Empresa'!$C$4*(1+'Análisis de Sensibilidad'!N$4)+'Costos fijos'!$D$19*'Análisis de Punto de Eq.'!$G$3)</f>
        <v>0</v>
      </c>
      <c r="O11" s="93">
        <f>('Información de la Empresa'!$B$4*(1+'Análisis de Sensibilidad'!$L11)*'Información de la Empresa'!$C$4*(1+'Análisis de Sensibilidad'!O$4))-('Análisis de Punto de Eq.'!$G$4*'Información de la Empresa'!$C$4*(1+'Análisis de Sensibilidad'!O$4)+'Costos fijos'!$D$19*'Análisis de Punto de Eq.'!$G$3)</f>
        <v>0</v>
      </c>
      <c r="P11" s="93">
        <f>('Información de la Empresa'!$B$4*(1+'Análisis de Sensibilidad'!$L11)*'Información de la Empresa'!$C$4*(1+'Análisis de Sensibilidad'!P$4))-('Análisis de Punto de Eq.'!$G$4*'Información de la Empresa'!$C$4*(1+'Análisis de Sensibilidad'!P$4)+'Costos fijos'!$D$19*'Análisis de Punto de Eq.'!$G$3)</f>
        <v>0</v>
      </c>
      <c r="Q11" s="93">
        <f>('Información de la Empresa'!$B$4*(1+'Análisis de Sensibilidad'!$L11)*'Información de la Empresa'!$C$4*(1+'Análisis de Sensibilidad'!Q$4))-('Análisis de Punto de Eq.'!$G$4*'Información de la Empresa'!$C$4*(1+'Análisis de Sensibilidad'!Q$4)+'Costos fijos'!$D$19*'Análisis de Punto de Eq.'!$G$3)</f>
        <v>0</v>
      </c>
      <c r="R11" s="93">
        <f>('Información de la Empresa'!$B$4*(1+'Análisis de Sensibilidad'!$L11)*'Información de la Empresa'!$C$4*(1+'Análisis de Sensibilidad'!R$4))-('Análisis de Punto de Eq.'!$G$4*'Información de la Empresa'!$C$4*(1+'Análisis de Sensibilidad'!R$4)+'Costos fijos'!$D$19*'Análisis de Punto de Eq.'!$G$3)</f>
        <v>0</v>
      </c>
      <c r="S11" s="57">
        <f>('Información de la Empresa'!$B$4*(1+'Análisis de Sensibilidad'!$L11)*'Información de la Empresa'!$C$4*(1+'Análisis de Sensibilidad'!S$4))-('Análisis de Punto de Eq.'!$G$4*'Información de la Empresa'!$C$4*(1+'Análisis de Sensibilidad'!S$4)+'Costos fijos'!$D$19*'Análisis de Punto de Eq.'!$G$3)</f>
        <v>0</v>
      </c>
      <c r="U11" s="177" t="s">
        <v>74</v>
      </c>
      <c r="V11" s="136"/>
      <c r="W11" s="136"/>
      <c r="X11" s="27">
        <f>SUM(F8,P8,P20,F20,F32,P32,P44,F44,F56,P56)</f>
        <v>0</v>
      </c>
    </row>
    <row r="12" spans="1:24" x14ac:dyDescent="0.25">
      <c r="A12" s="44"/>
      <c r="B12" s="40"/>
      <c r="C12" s="40"/>
      <c r="D12" s="40"/>
      <c r="E12" s="40"/>
      <c r="F12" s="40"/>
      <c r="G12" s="40"/>
      <c r="H12" s="40"/>
      <c r="I12" s="40"/>
      <c r="J12" s="40"/>
      <c r="K12" s="40"/>
      <c r="L12" s="40"/>
      <c r="M12" s="40"/>
      <c r="N12" s="40"/>
      <c r="O12" s="40"/>
      <c r="P12" s="40"/>
      <c r="Q12" s="40"/>
      <c r="R12" s="40"/>
      <c r="S12" s="45"/>
      <c r="U12" s="147" t="s">
        <v>75</v>
      </c>
      <c r="V12" s="148"/>
      <c r="W12" s="148"/>
      <c r="X12" s="27">
        <f>SUM(C5,M5,M17,C17,C29,M29,M41,C41,C53,M53)</f>
        <v>0</v>
      </c>
    </row>
    <row r="13" spans="1:24" ht="15.75" thickBot="1" x14ac:dyDescent="0.3">
      <c r="A13" s="44"/>
      <c r="B13" s="40"/>
      <c r="C13" s="40"/>
      <c r="D13" s="40"/>
      <c r="E13" s="40"/>
      <c r="F13" s="40"/>
      <c r="G13" s="40"/>
      <c r="H13" s="40"/>
      <c r="I13" s="40"/>
      <c r="J13" s="40"/>
      <c r="K13" s="40"/>
      <c r="L13" s="40"/>
      <c r="M13" s="40"/>
      <c r="N13" s="40"/>
      <c r="O13" s="40"/>
      <c r="P13" s="40"/>
      <c r="Q13" s="40"/>
      <c r="R13" s="40"/>
      <c r="S13" s="45"/>
      <c r="U13" s="178" t="s">
        <v>76</v>
      </c>
      <c r="V13" s="179"/>
      <c r="W13" s="179"/>
      <c r="X13" s="36">
        <f>SUM(I11,S11,I23,S23,I35,S35,I47,S47,I59,S59)</f>
        <v>0</v>
      </c>
    </row>
    <row r="14" spans="1:24" x14ac:dyDescent="0.25">
      <c r="A14" s="169" t="str">
        <f>"Ingreso neto proyectado, " &amp; 'Información de la Empresa'!A5</f>
        <v xml:space="preserve">Ingreso neto proyectado, </v>
      </c>
      <c r="B14" s="170"/>
      <c r="C14" s="170"/>
      <c r="D14" s="170"/>
      <c r="E14" s="170"/>
      <c r="F14" s="170"/>
      <c r="G14" s="170"/>
      <c r="H14" s="170"/>
      <c r="I14" s="171"/>
      <c r="J14" s="40"/>
      <c r="K14" s="169" t="str">
        <f>"Ingreso neto proyectado, " &amp; 'Información de la Empresa'!A6</f>
        <v xml:space="preserve">Ingreso neto proyectado, </v>
      </c>
      <c r="L14" s="170"/>
      <c r="M14" s="170"/>
      <c r="N14" s="170"/>
      <c r="O14" s="170"/>
      <c r="P14" s="170"/>
      <c r="Q14" s="170"/>
      <c r="R14" s="170"/>
      <c r="S14" s="171"/>
    </row>
    <row r="15" spans="1:24" ht="22.5" customHeight="1" x14ac:dyDescent="0.35">
      <c r="A15" s="172" t="s">
        <v>71</v>
      </c>
      <c r="B15" s="173"/>
      <c r="C15" s="173"/>
      <c r="D15" s="173"/>
      <c r="E15" s="173"/>
      <c r="F15" s="173"/>
      <c r="G15" s="173"/>
      <c r="H15" s="173"/>
      <c r="I15" s="174"/>
      <c r="J15" s="40"/>
      <c r="K15" s="172" t="s">
        <v>71</v>
      </c>
      <c r="L15" s="173"/>
      <c r="M15" s="173"/>
      <c r="N15" s="173"/>
      <c r="O15" s="173"/>
      <c r="P15" s="173"/>
      <c r="Q15" s="173"/>
      <c r="R15" s="173"/>
      <c r="S15" s="174"/>
    </row>
    <row r="16" spans="1:24" x14ac:dyDescent="0.25">
      <c r="A16" s="175" t="s">
        <v>72</v>
      </c>
      <c r="B16" s="52"/>
      <c r="C16" s="51">
        <v>-0.3</v>
      </c>
      <c r="D16" s="51">
        <v>-0.2</v>
      </c>
      <c r="E16" s="51">
        <v>-0.1</v>
      </c>
      <c r="F16" s="51">
        <v>0</v>
      </c>
      <c r="G16" s="51">
        <v>0.1</v>
      </c>
      <c r="H16" s="51">
        <v>0.2</v>
      </c>
      <c r="I16" s="54">
        <v>0.3</v>
      </c>
      <c r="J16" s="40"/>
      <c r="K16" s="175" t="s">
        <v>72</v>
      </c>
      <c r="L16" s="52"/>
      <c r="M16" s="51">
        <v>-0.3</v>
      </c>
      <c r="N16" s="51">
        <v>-0.2</v>
      </c>
      <c r="O16" s="51">
        <v>-0.1</v>
      </c>
      <c r="P16" s="51">
        <v>0</v>
      </c>
      <c r="Q16" s="51">
        <v>0.1</v>
      </c>
      <c r="R16" s="51">
        <v>0.2</v>
      </c>
      <c r="S16" s="54">
        <v>0.3</v>
      </c>
    </row>
    <row r="17" spans="1:19" x14ac:dyDescent="0.25">
      <c r="A17" s="175"/>
      <c r="B17" s="53">
        <v>-0.3</v>
      </c>
      <c r="C17" s="93">
        <f>('Información de la Empresa'!$B$5*(1+'Análisis de Sensibilidad'!$B17)*'Información de la Empresa'!$C$5*(1+'Análisis de Sensibilidad'!C$16))-('Análisis de Punto de Eq.'!$C$11*'Información de la Empresa'!$C$5*(1+'Análisis de Sensibilidad'!C$16)+'Costos fijos'!$D$19*'Análisis de Punto de Eq.'!$C$10)</f>
        <v>0</v>
      </c>
      <c r="D17" s="93">
        <f>('Información de la Empresa'!$B$5*(1+'Análisis de Sensibilidad'!$B17)*'Información de la Empresa'!$C$5*(1+'Análisis de Sensibilidad'!D$16))-('Análisis de Punto de Eq.'!$C$11*'Información de la Empresa'!$C$5*(1+'Análisis de Sensibilidad'!D$16)+'Costos fijos'!$D$19*'Análisis de Punto de Eq.'!$C$10)</f>
        <v>0</v>
      </c>
      <c r="E17" s="93">
        <f>('Información de la Empresa'!$B$5*(1+'Análisis de Sensibilidad'!$B17)*'Información de la Empresa'!$C$5*(1+'Análisis de Sensibilidad'!E$16))-('Análisis de Punto de Eq.'!$C$11*'Información de la Empresa'!$C$5*(1+'Análisis de Sensibilidad'!E$16)+'Costos fijos'!$D$19*'Análisis de Punto de Eq.'!$C$10)</f>
        <v>0</v>
      </c>
      <c r="F17" s="93">
        <f>('Información de la Empresa'!$B$5*(1+'Análisis de Sensibilidad'!$B17)*'Información de la Empresa'!$C$5*(1+'Análisis de Sensibilidad'!F$16))-('Análisis de Punto de Eq.'!$C$11*'Información de la Empresa'!$C$5*(1+'Análisis de Sensibilidad'!F$16)+'Costos fijos'!$D$19*'Análisis de Punto de Eq.'!$C$10)</f>
        <v>0</v>
      </c>
      <c r="G17" s="93">
        <f>('Información de la Empresa'!$B$5*(1+'Análisis de Sensibilidad'!$B17)*'Información de la Empresa'!$C$5*(1+'Análisis de Sensibilidad'!G$16))-('Análisis de Punto de Eq.'!$C$11*'Información de la Empresa'!$C$5*(1+'Análisis de Sensibilidad'!G$16)+'Costos fijos'!$D$19*'Análisis de Punto de Eq.'!$C$10)</f>
        <v>0</v>
      </c>
      <c r="H17" s="93">
        <f>('Información de la Empresa'!$B$5*(1+'Análisis de Sensibilidad'!$B17)*'Información de la Empresa'!$C$5*(1+'Análisis de Sensibilidad'!H$16))-('Análisis de Punto de Eq.'!$C$11*'Información de la Empresa'!$C$5*(1+'Análisis de Sensibilidad'!H$16)+'Costos fijos'!$D$19*'Análisis de Punto de Eq.'!$C$10)</f>
        <v>0</v>
      </c>
      <c r="I17" s="93">
        <f>('Información de la Empresa'!$B$5*(1+'Análisis de Sensibilidad'!$B17)*'Información de la Empresa'!$C$5*(1+'Análisis de Sensibilidad'!I$16))-('Análisis de Punto de Eq.'!$C$11*'Información de la Empresa'!$C$5*(1+'Análisis de Sensibilidad'!I$16)+'Costos fijos'!$D$19*'Análisis de Punto de Eq.'!$C$10)</f>
        <v>0</v>
      </c>
      <c r="J17" s="40"/>
      <c r="K17" s="175"/>
      <c r="L17" s="53">
        <v>-0.3</v>
      </c>
      <c r="M17" s="93">
        <f>('Información de la Empresa'!$B$6*(1+'Análisis de Sensibilidad'!$L17)*'Información de la Empresa'!$C$6*(1+'Análisis de Sensibilidad'!M$16))-('Análisis de Punto de Eq.'!$G$11*'Información de la Empresa'!$C$6*(1+'Análisis de Sensibilidad'!M$16)+'Costos fijos'!$D$19*'Análisis de Punto de Eq.'!$G$10)</f>
        <v>0</v>
      </c>
      <c r="N17" s="93">
        <f>('Información de la Empresa'!$B$6*(1+'Análisis de Sensibilidad'!$L17)*'Información de la Empresa'!$C$6*(1+'Análisis de Sensibilidad'!N$16))-('Análisis de Punto de Eq.'!$G$11*'Información de la Empresa'!$C$6*(1+'Análisis de Sensibilidad'!N$16)+'Costos fijos'!$D$19*'Análisis de Punto de Eq.'!$G$10)</f>
        <v>0</v>
      </c>
      <c r="O17" s="93">
        <f>('Información de la Empresa'!$B$6*(1+'Análisis de Sensibilidad'!$L17)*'Información de la Empresa'!$C$6*(1+'Análisis de Sensibilidad'!O$16))-('Análisis de Punto de Eq.'!$G$11*'Información de la Empresa'!$C$6*(1+'Análisis de Sensibilidad'!O$16)+'Costos fijos'!$D$19*'Análisis de Punto de Eq.'!$G$10)</f>
        <v>0</v>
      </c>
      <c r="P17" s="93">
        <f>('Información de la Empresa'!$B$6*(1+'Análisis de Sensibilidad'!$L17)*'Información de la Empresa'!$C$6*(1+'Análisis de Sensibilidad'!P$16))-('Análisis de Punto de Eq.'!$G$11*'Información de la Empresa'!$C$6*(1+'Análisis de Sensibilidad'!P$16)+'Costos fijos'!$D$19*'Análisis de Punto de Eq.'!$G$10)</f>
        <v>0</v>
      </c>
      <c r="Q17" s="93">
        <f>('Información de la Empresa'!$B$6*(1+'Análisis de Sensibilidad'!$L17)*'Información de la Empresa'!$C$6*(1+'Análisis de Sensibilidad'!Q$16))-('Análisis de Punto de Eq.'!$G$11*'Información de la Empresa'!$C$6*(1+'Análisis de Sensibilidad'!Q$16)+'Costos fijos'!$D$19*'Análisis de Punto de Eq.'!$G$10)</f>
        <v>0</v>
      </c>
      <c r="R17" s="93">
        <f>('Información de la Empresa'!$B$6*(1+'Análisis de Sensibilidad'!$L17)*'Información de la Empresa'!$C$6*(1+'Análisis de Sensibilidad'!R$16))-('Análisis de Punto de Eq.'!$G$11*'Información de la Empresa'!$C$6*(1+'Análisis de Sensibilidad'!R$16)+'Costos fijos'!$D$19*'Análisis de Punto de Eq.'!$G$10)</f>
        <v>0</v>
      </c>
      <c r="S17" s="57">
        <f>('Información de la Empresa'!$B$6*(1+'Análisis de Sensibilidad'!$L17)*'Información de la Empresa'!$C$6*(1+'Análisis de Sensibilidad'!S$16))-('Análisis de Punto de Eq.'!$G$11*'Información de la Empresa'!$C$6*(1+'Análisis de Sensibilidad'!S$16)+'Costos fijos'!$D$19*'Análisis de Punto de Eq.'!$G$10)</f>
        <v>0</v>
      </c>
    </row>
    <row r="18" spans="1:19" x14ac:dyDescent="0.25">
      <c r="A18" s="175"/>
      <c r="B18" s="53">
        <v>-0.2</v>
      </c>
      <c r="C18" s="93">
        <f>('Información de la Empresa'!$B$5*(1+'Análisis de Sensibilidad'!$B18)*'Información de la Empresa'!$C$5*(1+'Análisis de Sensibilidad'!C$16))-('Análisis de Punto de Eq.'!$C$11*'Información de la Empresa'!$C$5*(1+'Análisis de Sensibilidad'!C$16)+'Costos fijos'!$D$19*'Análisis de Punto de Eq.'!$C$10)</f>
        <v>0</v>
      </c>
      <c r="D18" s="93">
        <f>('Información de la Empresa'!$B$5*(1+'Análisis de Sensibilidad'!$B18)*'Información de la Empresa'!$C$5*(1+'Análisis de Sensibilidad'!D$16))-('Análisis de Punto de Eq.'!$C$11*'Información de la Empresa'!$C$5*(1+'Análisis de Sensibilidad'!D$16)+'Costos fijos'!$D$19*'Análisis de Punto de Eq.'!$C$10)</f>
        <v>0</v>
      </c>
      <c r="E18" s="93">
        <f>('Información de la Empresa'!$B$5*(1+'Análisis de Sensibilidad'!$B18)*'Información de la Empresa'!$C$5*(1+'Análisis de Sensibilidad'!E$16))-('Análisis de Punto de Eq.'!$C$11*'Información de la Empresa'!$C$5*(1+'Análisis de Sensibilidad'!E$16)+'Costos fijos'!$D$19*'Análisis de Punto de Eq.'!$C$10)</f>
        <v>0</v>
      </c>
      <c r="F18" s="93">
        <f>('Información de la Empresa'!$B$5*(1+'Análisis de Sensibilidad'!$B18)*'Información de la Empresa'!$C$5*(1+'Análisis de Sensibilidad'!F$16))-('Análisis de Punto de Eq.'!$C$11*'Información de la Empresa'!$C$5*(1+'Análisis de Sensibilidad'!F$16)+'Costos fijos'!$D$19*'Análisis de Punto de Eq.'!$C$10)</f>
        <v>0</v>
      </c>
      <c r="G18" s="93">
        <f>('Información de la Empresa'!$B$5*(1+'Análisis de Sensibilidad'!$B18)*'Información de la Empresa'!$C$5*(1+'Análisis de Sensibilidad'!G$16))-('Análisis de Punto de Eq.'!$C$11*'Información de la Empresa'!$C$5*(1+'Análisis de Sensibilidad'!G$16)+'Costos fijos'!$D$19*'Análisis de Punto de Eq.'!$C$10)</f>
        <v>0</v>
      </c>
      <c r="H18" s="93">
        <f>('Información de la Empresa'!$B$5*(1+'Análisis de Sensibilidad'!$B18)*'Información de la Empresa'!$C$5*(1+'Análisis de Sensibilidad'!H$16))-('Análisis de Punto de Eq.'!$C$11*'Información de la Empresa'!$C$5*(1+'Análisis de Sensibilidad'!H$16)+'Costos fijos'!$D$19*'Análisis de Punto de Eq.'!$C$10)</f>
        <v>0</v>
      </c>
      <c r="I18" s="93">
        <f>('Información de la Empresa'!$B$5*(1+'Análisis de Sensibilidad'!$B18)*'Información de la Empresa'!$C$5*(1+'Análisis de Sensibilidad'!I$16))-('Análisis de Punto de Eq.'!$C$11*'Información de la Empresa'!$C$5*(1+'Análisis de Sensibilidad'!I$16)+'Costos fijos'!$D$19*'Análisis de Punto de Eq.'!$C$10)</f>
        <v>0</v>
      </c>
      <c r="J18" s="40"/>
      <c r="K18" s="175"/>
      <c r="L18" s="53">
        <v>-0.2</v>
      </c>
      <c r="M18" s="93">
        <f>('Información de la Empresa'!$B$6*(1+'Análisis de Sensibilidad'!$L18)*'Información de la Empresa'!$C$6*(1+'Análisis de Sensibilidad'!M$16))-('Análisis de Punto de Eq.'!$G$11*'Información de la Empresa'!$C$6*(1+'Análisis de Sensibilidad'!M$16)+'Costos fijos'!$D$19*'Análisis de Punto de Eq.'!$G$10)</f>
        <v>0</v>
      </c>
      <c r="N18" s="93">
        <f>('Información de la Empresa'!$B$6*(1+'Análisis de Sensibilidad'!$L18)*'Información de la Empresa'!$C$6*(1+'Análisis de Sensibilidad'!N$16))-('Análisis de Punto de Eq.'!$G$11*'Información de la Empresa'!$C$6*(1+'Análisis de Sensibilidad'!N$16)+'Costos fijos'!$D$19*'Análisis de Punto de Eq.'!$G$10)</f>
        <v>0</v>
      </c>
      <c r="O18" s="93">
        <f>('Información de la Empresa'!$B$6*(1+'Análisis de Sensibilidad'!$L18)*'Información de la Empresa'!$C$6*(1+'Análisis de Sensibilidad'!O$16))-('Análisis de Punto de Eq.'!$G$11*'Información de la Empresa'!$C$6*(1+'Análisis de Sensibilidad'!O$16)+'Costos fijos'!$D$19*'Análisis de Punto de Eq.'!$G$10)</f>
        <v>0</v>
      </c>
      <c r="P18" s="93">
        <f>('Información de la Empresa'!$B$6*(1+'Análisis de Sensibilidad'!$L18)*'Información de la Empresa'!$C$6*(1+'Análisis de Sensibilidad'!P$16))-('Análisis de Punto de Eq.'!$G$11*'Información de la Empresa'!$C$6*(1+'Análisis de Sensibilidad'!P$16)+'Costos fijos'!$D$19*'Análisis de Punto de Eq.'!$G$10)</f>
        <v>0</v>
      </c>
      <c r="Q18" s="93">
        <f>('Información de la Empresa'!$B$6*(1+'Análisis de Sensibilidad'!$L18)*'Información de la Empresa'!$C$6*(1+'Análisis de Sensibilidad'!Q$16))-('Análisis de Punto de Eq.'!$G$11*'Información de la Empresa'!$C$6*(1+'Análisis de Sensibilidad'!Q$16)+'Costos fijos'!$D$19*'Análisis de Punto de Eq.'!$G$10)</f>
        <v>0</v>
      </c>
      <c r="R18" s="93">
        <f>('Información de la Empresa'!$B$6*(1+'Análisis de Sensibilidad'!$L18)*'Información de la Empresa'!$C$6*(1+'Análisis de Sensibilidad'!R$16))-('Análisis de Punto de Eq.'!$G$11*'Información de la Empresa'!$C$6*(1+'Análisis de Sensibilidad'!R$16)+'Costos fijos'!$D$19*'Análisis de Punto de Eq.'!$G$10)</f>
        <v>0</v>
      </c>
      <c r="S18" s="57">
        <f>('Información de la Empresa'!$B$6*(1+'Análisis de Sensibilidad'!$L18)*'Información de la Empresa'!$C$6*(1+'Análisis de Sensibilidad'!S$16))-('Análisis de Punto de Eq.'!$G$11*'Información de la Empresa'!$C$6*(1+'Análisis de Sensibilidad'!S$16)+'Costos fijos'!$D$19*'Análisis de Punto de Eq.'!$G$10)</f>
        <v>0</v>
      </c>
    </row>
    <row r="19" spans="1:19" x14ac:dyDescent="0.25">
      <c r="A19" s="175"/>
      <c r="B19" s="53">
        <v>-0.1</v>
      </c>
      <c r="C19" s="93">
        <f>('Información de la Empresa'!$B$5*(1+'Análisis de Sensibilidad'!$B19)*'Información de la Empresa'!$C$5*(1+'Análisis de Sensibilidad'!C$16))-('Análisis de Punto de Eq.'!$C$11*'Información de la Empresa'!$C$5*(1+'Análisis de Sensibilidad'!C$16)+'Costos fijos'!$D$19*'Análisis de Punto de Eq.'!$C$10)</f>
        <v>0</v>
      </c>
      <c r="D19" s="93">
        <f>('Información de la Empresa'!$B$5*(1+'Análisis de Sensibilidad'!$B19)*'Información de la Empresa'!$C$5*(1+'Análisis de Sensibilidad'!D$16))-('Análisis de Punto de Eq.'!$C$11*'Información de la Empresa'!$C$5*(1+'Análisis de Sensibilidad'!D$16)+'Costos fijos'!$D$19*'Análisis de Punto de Eq.'!$C$10)</f>
        <v>0</v>
      </c>
      <c r="E19" s="93">
        <f>('Información de la Empresa'!$B$5*(1+'Análisis de Sensibilidad'!$B19)*'Información de la Empresa'!$C$5*(1+'Análisis de Sensibilidad'!E$16))-('Análisis de Punto de Eq.'!$C$11*'Información de la Empresa'!$C$5*(1+'Análisis de Sensibilidad'!E$16)+'Costos fijos'!$D$19*'Análisis de Punto de Eq.'!$C$10)</f>
        <v>0</v>
      </c>
      <c r="F19" s="93">
        <f>('Información de la Empresa'!$B$5*(1+'Análisis de Sensibilidad'!$B19)*'Información de la Empresa'!$C$5*(1+'Análisis de Sensibilidad'!F$16))-('Análisis de Punto de Eq.'!$C$11*'Información de la Empresa'!$C$5*(1+'Análisis de Sensibilidad'!F$16)+'Costos fijos'!$D$19*'Análisis de Punto de Eq.'!$C$10)</f>
        <v>0</v>
      </c>
      <c r="G19" s="93">
        <f>('Información de la Empresa'!$B$5*(1+'Análisis de Sensibilidad'!$B19)*'Información de la Empresa'!$C$5*(1+'Análisis de Sensibilidad'!G$16))-('Análisis de Punto de Eq.'!$C$11*'Información de la Empresa'!$C$5*(1+'Análisis de Sensibilidad'!G$16)+'Costos fijos'!$D$19*'Análisis de Punto de Eq.'!$C$10)</f>
        <v>0</v>
      </c>
      <c r="H19" s="93">
        <f>('Información de la Empresa'!$B$5*(1+'Análisis de Sensibilidad'!$B19)*'Información de la Empresa'!$C$5*(1+'Análisis de Sensibilidad'!H$16))-('Análisis de Punto de Eq.'!$C$11*'Información de la Empresa'!$C$5*(1+'Análisis de Sensibilidad'!H$16)+'Costos fijos'!$D$19*'Análisis de Punto de Eq.'!$C$10)</f>
        <v>0</v>
      </c>
      <c r="I19" s="93">
        <f>('Información de la Empresa'!$B$5*(1+'Análisis de Sensibilidad'!$B19)*'Información de la Empresa'!$C$5*(1+'Análisis de Sensibilidad'!I$16))-('Análisis de Punto de Eq.'!$C$11*'Información de la Empresa'!$C$5*(1+'Análisis de Sensibilidad'!I$16)+'Costos fijos'!$D$19*'Análisis de Punto de Eq.'!$C$10)</f>
        <v>0</v>
      </c>
      <c r="J19" s="40"/>
      <c r="K19" s="175"/>
      <c r="L19" s="53">
        <v>-0.1</v>
      </c>
      <c r="M19" s="93">
        <f>('Información de la Empresa'!$B$6*(1+'Análisis de Sensibilidad'!$L19)*'Información de la Empresa'!$C$6*(1+'Análisis de Sensibilidad'!M$16))-('Análisis de Punto de Eq.'!$G$11*'Información de la Empresa'!$C$6*(1+'Análisis de Sensibilidad'!M$16)+'Costos fijos'!$D$19*'Análisis de Punto de Eq.'!$G$10)</f>
        <v>0</v>
      </c>
      <c r="N19" s="93">
        <f>('Información de la Empresa'!$B$6*(1+'Análisis de Sensibilidad'!$L19)*'Información de la Empresa'!$C$6*(1+'Análisis de Sensibilidad'!N$16))-('Análisis de Punto de Eq.'!$G$11*'Información de la Empresa'!$C$6*(1+'Análisis de Sensibilidad'!N$16)+'Costos fijos'!$D$19*'Análisis de Punto de Eq.'!$G$10)</f>
        <v>0</v>
      </c>
      <c r="O19" s="93">
        <f>('Información de la Empresa'!$B$6*(1+'Análisis de Sensibilidad'!$L19)*'Información de la Empresa'!$C$6*(1+'Análisis de Sensibilidad'!O$16))-('Análisis de Punto de Eq.'!$G$11*'Información de la Empresa'!$C$6*(1+'Análisis de Sensibilidad'!O$16)+'Costos fijos'!$D$19*'Análisis de Punto de Eq.'!$G$10)</f>
        <v>0</v>
      </c>
      <c r="P19" s="93">
        <f>('Información de la Empresa'!$B$6*(1+'Análisis de Sensibilidad'!$L19)*'Información de la Empresa'!$C$6*(1+'Análisis de Sensibilidad'!P$16))-('Análisis de Punto de Eq.'!$G$11*'Información de la Empresa'!$C$6*(1+'Análisis de Sensibilidad'!P$16)+'Costos fijos'!$D$19*'Análisis de Punto de Eq.'!$G$10)</f>
        <v>0</v>
      </c>
      <c r="Q19" s="93">
        <f>('Información de la Empresa'!$B$6*(1+'Análisis de Sensibilidad'!$L19)*'Información de la Empresa'!$C$6*(1+'Análisis de Sensibilidad'!Q$16))-('Análisis de Punto de Eq.'!$G$11*'Información de la Empresa'!$C$6*(1+'Análisis de Sensibilidad'!Q$16)+'Costos fijos'!$D$19*'Análisis de Punto de Eq.'!$G$10)</f>
        <v>0</v>
      </c>
      <c r="R19" s="93">
        <f>('Información de la Empresa'!$B$6*(1+'Análisis de Sensibilidad'!$L19)*'Información de la Empresa'!$C$6*(1+'Análisis de Sensibilidad'!R$16))-('Análisis de Punto de Eq.'!$G$11*'Información de la Empresa'!$C$6*(1+'Análisis de Sensibilidad'!R$16)+'Costos fijos'!$D$19*'Análisis de Punto de Eq.'!$G$10)</f>
        <v>0</v>
      </c>
      <c r="S19" s="57">
        <f>('Información de la Empresa'!$B$6*(1+'Análisis de Sensibilidad'!$L19)*'Información de la Empresa'!$C$6*(1+'Análisis de Sensibilidad'!S$16))-('Análisis de Punto de Eq.'!$G$11*'Información de la Empresa'!$C$6*(1+'Análisis de Sensibilidad'!S$16)+'Costos fijos'!$D$19*'Análisis de Punto de Eq.'!$G$10)</f>
        <v>0</v>
      </c>
    </row>
    <row r="20" spans="1:19" x14ac:dyDescent="0.25">
      <c r="A20" s="175"/>
      <c r="B20" s="53">
        <v>0</v>
      </c>
      <c r="C20" s="93">
        <f>('Información de la Empresa'!$B$5*(1+'Análisis de Sensibilidad'!$B20)*'Información de la Empresa'!$C$5*(1+'Análisis de Sensibilidad'!C$16))-('Análisis de Punto de Eq.'!$C$11*'Información de la Empresa'!$C$5*(1+'Análisis de Sensibilidad'!C$16)+'Costos fijos'!$D$19*'Análisis de Punto de Eq.'!$C$10)</f>
        <v>0</v>
      </c>
      <c r="D20" s="93">
        <f>('Información de la Empresa'!$B$5*(1+'Análisis de Sensibilidad'!$B20)*'Información de la Empresa'!$C$5*(1+'Análisis de Sensibilidad'!D$16))-('Análisis de Punto de Eq.'!$C$11*'Información de la Empresa'!$C$5*(1+'Análisis de Sensibilidad'!D$16)+'Costos fijos'!$D$19*'Análisis de Punto de Eq.'!$C$10)</f>
        <v>0</v>
      </c>
      <c r="E20" s="93">
        <f>('Información de la Empresa'!$B$5*(1+'Análisis de Sensibilidad'!$B20)*'Información de la Empresa'!$C$5*(1+'Análisis de Sensibilidad'!E$16))-('Análisis de Punto de Eq.'!$C$11*'Información de la Empresa'!$C$5*(1+'Análisis de Sensibilidad'!E$16)+'Costos fijos'!$D$19*'Análisis de Punto de Eq.'!$C$10)</f>
        <v>0</v>
      </c>
      <c r="F20" s="94">
        <f>('Información de la Empresa'!$B$5*(1+'Análisis de Sensibilidad'!$B20)*'Información de la Empresa'!$C$5*(1+'Análisis de Sensibilidad'!F$16))-('Análisis de Punto de Eq.'!$C$11*'Información de la Empresa'!$C$5*(1+'Análisis de Sensibilidad'!F$16)+'Costos fijos'!$D$19*'Análisis de Punto de Eq.'!$C$10)</f>
        <v>0</v>
      </c>
      <c r="G20" s="93">
        <f>('Información de la Empresa'!$B$5*(1+'Análisis de Sensibilidad'!$B20)*'Información de la Empresa'!$C$5*(1+'Análisis de Sensibilidad'!G$16))-('Análisis de Punto de Eq.'!$C$11*'Información de la Empresa'!$C$5*(1+'Análisis de Sensibilidad'!G$16)+'Costos fijos'!$D$19*'Análisis de Punto de Eq.'!$C$10)</f>
        <v>0</v>
      </c>
      <c r="H20" s="93">
        <f>('Información de la Empresa'!$B$5*(1+'Análisis de Sensibilidad'!$B20)*'Información de la Empresa'!$C$5*(1+'Análisis de Sensibilidad'!H$16))-('Análisis de Punto de Eq.'!$C$11*'Información de la Empresa'!$C$5*(1+'Análisis de Sensibilidad'!H$16)+'Costos fijos'!$D$19*'Análisis de Punto de Eq.'!$C$10)</f>
        <v>0</v>
      </c>
      <c r="I20" s="93">
        <f>('Información de la Empresa'!$B$5*(1+'Análisis de Sensibilidad'!$B20)*'Información de la Empresa'!$C$5*(1+'Análisis de Sensibilidad'!I$16))-('Análisis de Punto de Eq.'!$C$11*'Información de la Empresa'!$C$5*(1+'Análisis de Sensibilidad'!I$16)+'Costos fijos'!$D$19*'Análisis de Punto de Eq.'!$C$10)</f>
        <v>0</v>
      </c>
      <c r="J20" s="40"/>
      <c r="K20" s="175"/>
      <c r="L20" s="53">
        <v>0</v>
      </c>
      <c r="M20" s="93">
        <f>('Información de la Empresa'!$B$6*(1+'Análisis de Sensibilidad'!$L20)*'Información de la Empresa'!$C$6*(1+'Análisis de Sensibilidad'!M$16))-('Análisis de Punto de Eq.'!$G$11*'Información de la Empresa'!$C$6*(1+'Análisis de Sensibilidad'!M$16)+'Costos fijos'!$D$19*'Análisis de Punto de Eq.'!$G$10)</f>
        <v>0</v>
      </c>
      <c r="N20" s="93">
        <f>('Información de la Empresa'!$B$6*(1+'Análisis de Sensibilidad'!$L20)*'Información de la Empresa'!$C$6*(1+'Análisis de Sensibilidad'!N$16))-('Análisis de Punto de Eq.'!$G$11*'Información de la Empresa'!$C$6*(1+'Análisis de Sensibilidad'!N$16)+'Costos fijos'!$D$19*'Análisis de Punto de Eq.'!$G$10)</f>
        <v>0</v>
      </c>
      <c r="O20" s="93">
        <f>('Información de la Empresa'!$B$6*(1+'Análisis de Sensibilidad'!$L20)*'Información de la Empresa'!$C$6*(1+'Análisis de Sensibilidad'!O$16))-('Análisis de Punto de Eq.'!$G$11*'Información de la Empresa'!$C$6*(1+'Análisis de Sensibilidad'!O$16)+'Costos fijos'!$D$19*'Análisis de Punto de Eq.'!$G$10)</f>
        <v>0</v>
      </c>
      <c r="P20" s="94">
        <f>('Información de la Empresa'!$B$6*(1+'Análisis de Sensibilidad'!$L20)*'Información de la Empresa'!$C$6*(1+'Análisis de Sensibilidad'!P$16))-('Análisis de Punto de Eq.'!$G$11*'Información de la Empresa'!$C$6*(1+'Análisis de Sensibilidad'!P$16)+'Costos fijos'!$D$19*'Análisis de Punto de Eq.'!$G$10)</f>
        <v>0</v>
      </c>
      <c r="Q20" s="93">
        <f>('Información de la Empresa'!$B$6*(1+'Análisis de Sensibilidad'!$L20)*'Información de la Empresa'!$C$6*(1+'Análisis de Sensibilidad'!Q$16))-('Análisis de Punto de Eq.'!$G$11*'Información de la Empresa'!$C$6*(1+'Análisis de Sensibilidad'!Q$16)+'Costos fijos'!$D$19*'Análisis de Punto de Eq.'!$G$10)</f>
        <v>0</v>
      </c>
      <c r="R20" s="93">
        <f>('Información de la Empresa'!$B$6*(1+'Análisis de Sensibilidad'!$L20)*'Información de la Empresa'!$C$6*(1+'Análisis de Sensibilidad'!R$16))-('Análisis de Punto de Eq.'!$G$11*'Información de la Empresa'!$C$6*(1+'Análisis de Sensibilidad'!R$16)+'Costos fijos'!$D$19*'Análisis de Punto de Eq.'!$G$10)</f>
        <v>0</v>
      </c>
      <c r="S20" s="57">
        <f>('Información de la Empresa'!$B$6*(1+'Análisis de Sensibilidad'!$L20)*'Información de la Empresa'!$C$6*(1+'Análisis de Sensibilidad'!S$16))-('Análisis de Punto de Eq.'!$G$11*'Información de la Empresa'!$C$6*(1+'Análisis de Sensibilidad'!S$16)+'Costos fijos'!$D$19*'Análisis de Punto de Eq.'!$G$10)</f>
        <v>0</v>
      </c>
    </row>
    <row r="21" spans="1:19" x14ac:dyDescent="0.25">
      <c r="A21" s="175"/>
      <c r="B21" s="53">
        <v>0.1</v>
      </c>
      <c r="C21" s="93">
        <f>('Información de la Empresa'!$B$5*(1+'Análisis de Sensibilidad'!$B21)*'Información de la Empresa'!$C$5*(1+'Análisis de Sensibilidad'!C$16))-('Análisis de Punto de Eq.'!$C$11*'Información de la Empresa'!$C$5*(1+'Análisis de Sensibilidad'!C$16)+'Costos fijos'!$D$19*'Análisis de Punto de Eq.'!$C$10)</f>
        <v>0</v>
      </c>
      <c r="D21" s="93">
        <f>('Información de la Empresa'!$B$5*(1+'Análisis de Sensibilidad'!$B21)*'Información de la Empresa'!$C$5*(1+'Análisis de Sensibilidad'!D$16))-('Análisis de Punto de Eq.'!$C$11*'Información de la Empresa'!$C$5*(1+'Análisis de Sensibilidad'!D$16)+'Costos fijos'!$D$19*'Análisis de Punto de Eq.'!$C$10)</f>
        <v>0</v>
      </c>
      <c r="E21" s="93">
        <f>('Información de la Empresa'!$B$5*(1+'Análisis de Sensibilidad'!$B21)*'Información de la Empresa'!$C$5*(1+'Análisis de Sensibilidad'!E$16))-('Análisis de Punto de Eq.'!$C$11*'Información de la Empresa'!$C$5*(1+'Análisis de Sensibilidad'!E$16)+'Costos fijos'!$D$19*'Análisis de Punto de Eq.'!$C$10)</f>
        <v>0</v>
      </c>
      <c r="F21" s="93">
        <f>('Información de la Empresa'!$B$5*(1+'Análisis de Sensibilidad'!$B21)*'Información de la Empresa'!$C$5*(1+'Análisis de Sensibilidad'!F$16))-('Análisis de Punto de Eq.'!$C$11*'Información de la Empresa'!$C$5*(1+'Análisis de Sensibilidad'!F$16)+'Costos fijos'!$D$19*'Análisis de Punto de Eq.'!$C$10)</f>
        <v>0</v>
      </c>
      <c r="G21" s="93">
        <f>('Información de la Empresa'!$B$5*(1+'Análisis de Sensibilidad'!$B21)*'Información de la Empresa'!$C$5*(1+'Análisis de Sensibilidad'!G$16))-('Análisis de Punto de Eq.'!$C$11*'Información de la Empresa'!$C$5*(1+'Análisis de Sensibilidad'!G$16)+'Costos fijos'!$D$19*'Análisis de Punto de Eq.'!$C$10)</f>
        <v>0</v>
      </c>
      <c r="H21" s="93">
        <f>('Información de la Empresa'!$B$5*(1+'Análisis de Sensibilidad'!$B21)*'Información de la Empresa'!$C$5*(1+'Análisis de Sensibilidad'!H$16))-('Análisis de Punto de Eq.'!$C$11*'Información de la Empresa'!$C$5*(1+'Análisis de Sensibilidad'!H$16)+'Costos fijos'!$D$19*'Análisis de Punto de Eq.'!$C$10)</f>
        <v>0</v>
      </c>
      <c r="I21" s="93">
        <f>('Información de la Empresa'!$B$5*(1+'Análisis de Sensibilidad'!$B21)*'Información de la Empresa'!$C$5*(1+'Análisis de Sensibilidad'!I$16))-('Análisis de Punto de Eq.'!$C$11*'Información de la Empresa'!$C$5*(1+'Análisis de Sensibilidad'!I$16)+'Costos fijos'!$D$19*'Análisis de Punto de Eq.'!$C$10)</f>
        <v>0</v>
      </c>
      <c r="J21" s="40"/>
      <c r="K21" s="175"/>
      <c r="L21" s="53">
        <v>0.1</v>
      </c>
      <c r="M21" s="93">
        <f>('Información de la Empresa'!$B$6*(1+'Análisis de Sensibilidad'!$L21)*'Información de la Empresa'!$C$6*(1+'Análisis de Sensibilidad'!M$16))-('Análisis de Punto de Eq.'!$G$11*'Información de la Empresa'!$C$6*(1+'Análisis de Sensibilidad'!M$16)+'Costos fijos'!$D$19*'Análisis de Punto de Eq.'!$G$10)</f>
        <v>0</v>
      </c>
      <c r="N21" s="93">
        <f>('Información de la Empresa'!$B$6*(1+'Análisis de Sensibilidad'!$L21)*'Información de la Empresa'!$C$6*(1+'Análisis de Sensibilidad'!N$16))-('Análisis de Punto de Eq.'!$G$11*'Información de la Empresa'!$C$6*(1+'Análisis de Sensibilidad'!N$16)+'Costos fijos'!$D$19*'Análisis de Punto de Eq.'!$G$10)</f>
        <v>0</v>
      </c>
      <c r="O21" s="93">
        <f>('Información de la Empresa'!$B$6*(1+'Análisis de Sensibilidad'!$L21)*'Información de la Empresa'!$C$6*(1+'Análisis de Sensibilidad'!O$16))-('Análisis de Punto de Eq.'!$G$11*'Información de la Empresa'!$C$6*(1+'Análisis de Sensibilidad'!O$16)+'Costos fijos'!$D$19*'Análisis de Punto de Eq.'!$G$10)</f>
        <v>0</v>
      </c>
      <c r="P21" s="93">
        <f>('Información de la Empresa'!$B$6*(1+'Análisis de Sensibilidad'!$L21)*'Información de la Empresa'!$C$6*(1+'Análisis de Sensibilidad'!P$16))-('Análisis de Punto de Eq.'!$G$11*'Información de la Empresa'!$C$6*(1+'Análisis de Sensibilidad'!P$16)+'Costos fijos'!$D$19*'Análisis de Punto de Eq.'!$G$10)</f>
        <v>0</v>
      </c>
      <c r="Q21" s="93">
        <f>('Información de la Empresa'!$B$6*(1+'Análisis de Sensibilidad'!$L21)*'Información de la Empresa'!$C$6*(1+'Análisis de Sensibilidad'!Q$16))-('Análisis de Punto de Eq.'!$G$11*'Información de la Empresa'!$C$6*(1+'Análisis de Sensibilidad'!Q$16)+'Costos fijos'!$D$19*'Análisis de Punto de Eq.'!$G$10)</f>
        <v>0</v>
      </c>
      <c r="R21" s="93">
        <f>('Información de la Empresa'!$B$6*(1+'Análisis de Sensibilidad'!$L21)*'Información de la Empresa'!$C$6*(1+'Análisis de Sensibilidad'!R$16))-('Análisis de Punto de Eq.'!$G$11*'Información de la Empresa'!$C$6*(1+'Análisis de Sensibilidad'!R$16)+'Costos fijos'!$D$19*'Análisis de Punto de Eq.'!$G$10)</f>
        <v>0</v>
      </c>
      <c r="S21" s="57">
        <f>('Información de la Empresa'!$B$6*(1+'Análisis de Sensibilidad'!$L21)*'Información de la Empresa'!$C$6*(1+'Análisis de Sensibilidad'!S$16))-('Análisis de Punto de Eq.'!$G$11*'Información de la Empresa'!$C$6*(1+'Análisis de Sensibilidad'!S$16)+'Costos fijos'!$D$19*'Análisis de Punto de Eq.'!$G$10)</f>
        <v>0</v>
      </c>
    </row>
    <row r="22" spans="1:19" x14ac:dyDescent="0.25">
      <c r="A22" s="175"/>
      <c r="B22" s="53">
        <v>0.2</v>
      </c>
      <c r="C22" s="93">
        <f>('Información de la Empresa'!$B$5*(1+'Análisis de Sensibilidad'!$B22)*'Información de la Empresa'!$C$5*(1+'Análisis de Sensibilidad'!C$16))-('Análisis de Punto de Eq.'!$C$11*'Información de la Empresa'!$C$5*(1+'Análisis de Sensibilidad'!C$16)+'Costos fijos'!$D$19*'Análisis de Punto de Eq.'!$C$10)</f>
        <v>0</v>
      </c>
      <c r="D22" s="93">
        <f>('Información de la Empresa'!$B$5*(1+'Análisis de Sensibilidad'!$B22)*'Información de la Empresa'!$C$5*(1+'Análisis de Sensibilidad'!D$16))-('Análisis de Punto de Eq.'!$C$11*'Información de la Empresa'!$C$5*(1+'Análisis de Sensibilidad'!D$16)+'Costos fijos'!$D$19*'Análisis de Punto de Eq.'!$C$10)</f>
        <v>0</v>
      </c>
      <c r="E22" s="93">
        <f>('Información de la Empresa'!$B$5*(1+'Análisis de Sensibilidad'!$B22)*'Información de la Empresa'!$C$5*(1+'Análisis de Sensibilidad'!E$16))-('Análisis de Punto de Eq.'!$C$11*'Información de la Empresa'!$C$5*(1+'Análisis de Sensibilidad'!E$16)+'Costos fijos'!$D$19*'Análisis de Punto de Eq.'!$C$10)</f>
        <v>0</v>
      </c>
      <c r="F22" s="93">
        <f>('Información de la Empresa'!$B$5*(1+'Análisis de Sensibilidad'!$B22)*'Información de la Empresa'!$C$5*(1+'Análisis de Sensibilidad'!F$16))-('Análisis de Punto de Eq.'!$C$11*'Información de la Empresa'!$C$5*(1+'Análisis de Sensibilidad'!F$16)+'Costos fijos'!$D$19*'Análisis de Punto de Eq.'!$C$10)</f>
        <v>0</v>
      </c>
      <c r="G22" s="93">
        <f>('Información de la Empresa'!$B$5*(1+'Análisis de Sensibilidad'!$B22)*'Información de la Empresa'!$C$5*(1+'Análisis de Sensibilidad'!G$16))-('Análisis de Punto de Eq.'!$C$11*'Información de la Empresa'!$C$5*(1+'Análisis de Sensibilidad'!G$16)+'Costos fijos'!$D$19*'Análisis de Punto de Eq.'!$C$10)</f>
        <v>0</v>
      </c>
      <c r="H22" s="93">
        <f>('Información de la Empresa'!$B$5*(1+'Análisis de Sensibilidad'!$B22)*'Información de la Empresa'!$C$5*(1+'Análisis de Sensibilidad'!H$16))-('Análisis de Punto de Eq.'!$C$11*'Información de la Empresa'!$C$5*(1+'Análisis de Sensibilidad'!H$16)+'Costos fijos'!$D$19*'Análisis de Punto de Eq.'!$C$10)</f>
        <v>0</v>
      </c>
      <c r="I22" s="93">
        <f>('Información de la Empresa'!$B$5*(1+'Análisis de Sensibilidad'!$B22)*'Información de la Empresa'!$C$5*(1+'Análisis de Sensibilidad'!I$16))-('Análisis de Punto de Eq.'!$C$11*'Información de la Empresa'!$C$5*(1+'Análisis de Sensibilidad'!I$16)+'Costos fijos'!$D$19*'Análisis de Punto de Eq.'!$C$10)</f>
        <v>0</v>
      </c>
      <c r="J22" s="40"/>
      <c r="K22" s="175"/>
      <c r="L22" s="53">
        <v>0.2</v>
      </c>
      <c r="M22" s="93">
        <f>('Información de la Empresa'!$B$6*(1+'Análisis de Sensibilidad'!$L22)*'Información de la Empresa'!$C$6*(1+'Análisis de Sensibilidad'!M$16))-('Análisis de Punto de Eq.'!$G$11*'Información de la Empresa'!$C$6*(1+'Análisis de Sensibilidad'!M$16)+'Costos fijos'!$D$19*'Análisis de Punto de Eq.'!$G$10)</f>
        <v>0</v>
      </c>
      <c r="N22" s="93">
        <f>('Información de la Empresa'!$B$6*(1+'Análisis de Sensibilidad'!$L22)*'Información de la Empresa'!$C$6*(1+'Análisis de Sensibilidad'!N$16))-('Análisis de Punto de Eq.'!$G$11*'Información de la Empresa'!$C$6*(1+'Análisis de Sensibilidad'!N$16)+'Costos fijos'!$D$19*'Análisis de Punto de Eq.'!$G$10)</f>
        <v>0</v>
      </c>
      <c r="O22" s="93">
        <f>('Información de la Empresa'!$B$6*(1+'Análisis de Sensibilidad'!$L22)*'Información de la Empresa'!$C$6*(1+'Análisis de Sensibilidad'!O$16))-('Análisis de Punto de Eq.'!$G$11*'Información de la Empresa'!$C$6*(1+'Análisis de Sensibilidad'!O$16)+'Costos fijos'!$D$19*'Análisis de Punto de Eq.'!$G$10)</f>
        <v>0</v>
      </c>
      <c r="P22" s="93">
        <f>('Información de la Empresa'!$B$6*(1+'Análisis de Sensibilidad'!$L22)*'Información de la Empresa'!$C$6*(1+'Análisis de Sensibilidad'!P$16))-('Análisis de Punto de Eq.'!$G$11*'Información de la Empresa'!$C$6*(1+'Análisis de Sensibilidad'!P$16)+'Costos fijos'!$D$19*'Análisis de Punto de Eq.'!$G$10)</f>
        <v>0</v>
      </c>
      <c r="Q22" s="93">
        <f>('Información de la Empresa'!$B$6*(1+'Análisis de Sensibilidad'!$L22)*'Información de la Empresa'!$C$6*(1+'Análisis de Sensibilidad'!Q$16))-('Análisis de Punto de Eq.'!$G$11*'Información de la Empresa'!$C$6*(1+'Análisis de Sensibilidad'!Q$16)+'Costos fijos'!$D$19*'Análisis de Punto de Eq.'!$G$10)</f>
        <v>0</v>
      </c>
      <c r="R22" s="93">
        <f>('Información de la Empresa'!$B$6*(1+'Análisis de Sensibilidad'!$L22)*'Información de la Empresa'!$C$6*(1+'Análisis de Sensibilidad'!R$16))-('Análisis de Punto de Eq.'!$G$11*'Información de la Empresa'!$C$6*(1+'Análisis de Sensibilidad'!R$16)+'Costos fijos'!$D$19*'Análisis de Punto de Eq.'!$G$10)</f>
        <v>0</v>
      </c>
      <c r="S22" s="57">
        <f>('Información de la Empresa'!$B$6*(1+'Análisis de Sensibilidad'!$L22)*'Información de la Empresa'!$C$6*(1+'Análisis de Sensibilidad'!S$16))-('Análisis de Punto de Eq.'!$G$11*'Información de la Empresa'!$C$6*(1+'Análisis de Sensibilidad'!S$16)+'Costos fijos'!$D$19*'Análisis de Punto de Eq.'!$G$10)</f>
        <v>0</v>
      </c>
    </row>
    <row r="23" spans="1:19" ht="15.75" thickBot="1" x14ac:dyDescent="0.3">
      <c r="A23" s="176"/>
      <c r="B23" s="55">
        <v>0.3</v>
      </c>
      <c r="C23" s="93">
        <f>('Información de la Empresa'!$B$5*(1+'Análisis de Sensibilidad'!$B23)*'Información de la Empresa'!$C$5*(1+'Análisis de Sensibilidad'!C$16))-('Análisis de Punto de Eq.'!$C$11*'Información de la Empresa'!$C$5*(1+'Análisis de Sensibilidad'!C$16)+'Costos fijos'!$D$19*'Análisis de Punto de Eq.'!$C$10)</f>
        <v>0</v>
      </c>
      <c r="D23" s="93">
        <f>('Información de la Empresa'!$B$5*(1+'Análisis de Sensibilidad'!$B23)*'Información de la Empresa'!$C$5*(1+'Análisis de Sensibilidad'!D$16))-('Análisis de Punto de Eq.'!$C$11*'Información de la Empresa'!$C$5*(1+'Análisis de Sensibilidad'!D$16)+'Costos fijos'!$D$19*'Análisis de Punto de Eq.'!$C$10)</f>
        <v>0</v>
      </c>
      <c r="E23" s="93">
        <f>('Información de la Empresa'!$B$5*(1+'Análisis de Sensibilidad'!$B23)*'Información de la Empresa'!$C$5*(1+'Análisis de Sensibilidad'!E$16))-('Análisis de Punto de Eq.'!$C$11*'Información de la Empresa'!$C$5*(1+'Análisis de Sensibilidad'!E$16)+'Costos fijos'!$D$19*'Análisis de Punto de Eq.'!$C$10)</f>
        <v>0</v>
      </c>
      <c r="F23" s="93">
        <f>('Información de la Empresa'!$B$5*(1+'Análisis de Sensibilidad'!$B23)*'Información de la Empresa'!$C$5*(1+'Análisis de Sensibilidad'!F$16))-('Análisis de Punto de Eq.'!$C$11*'Información de la Empresa'!$C$5*(1+'Análisis de Sensibilidad'!F$16)+'Costos fijos'!$D$19*'Análisis de Punto de Eq.'!$C$10)</f>
        <v>0</v>
      </c>
      <c r="G23" s="93">
        <f>('Información de la Empresa'!$B$5*(1+'Análisis de Sensibilidad'!$B23)*'Información de la Empresa'!$C$5*(1+'Análisis de Sensibilidad'!G$16))-('Análisis de Punto de Eq.'!$C$11*'Información de la Empresa'!$C$5*(1+'Análisis de Sensibilidad'!G$16)+'Costos fijos'!$D$19*'Análisis de Punto de Eq.'!$C$10)</f>
        <v>0</v>
      </c>
      <c r="H23" s="93">
        <f>('Información de la Empresa'!$B$5*(1+'Análisis de Sensibilidad'!$B23)*'Información de la Empresa'!$C$5*(1+'Análisis de Sensibilidad'!H$16))-('Análisis de Punto de Eq.'!$C$11*'Información de la Empresa'!$C$5*(1+'Análisis de Sensibilidad'!H$16)+'Costos fijos'!$D$19*'Análisis de Punto de Eq.'!$C$10)</f>
        <v>0</v>
      </c>
      <c r="I23" s="93">
        <f>('Información de la Empresa'!$B$5*(1+'Análisis de Sensibilidad'!$B23)*'Información de la Empresa'!$C$5*(1+'Análisis de Sensibilidad'!I$16))-('Análisis de Punto de Eq.'!$C$11*'Información de la Empresa'!$C$5*(1+'Análisis de Sensibilidad'!I$16)+'Costos fijos'!$D$19*'Análisis de Punto de Eq.'!$C$10)</f>
        <v>0</v>
      </c>
      <c r="J23" s="59"/>
      <c r="K23" s="176"/>
      <c r="L23" s="55">
        <v>0.3</v>
      </c>
      <c r="M23" s="93">
        <f>('Información de la Empresa'!$B$6*(1+'Análisis de Sensibilidad'!$L23)*'Información de la Empresa'!$C$6*(1+'Análisis de Sensibilidad'!M$16))-('Análisis de Punto de Eq.'!$G$11*'Información de la Empresa'!$C$6*(1+'Análisis de Sensibilidad'!M$16)+'Costos fijos'!$D$19*'Análisis de Punto de Eq.'!$G$10)</f>
        <v>0</v>
      </c>
      <c r="N23" s="93">
        <f>('Información de la Empresa'!$B$6*(1+'Análisis de Sensibilidad'!$L23)*'Información de la Empresa'!$C$6*(1+'Análisis de Sensibilidad'!N$16))-('Análisis de Punto de Eq.'!$G$11*'Información de la Empresa'!$C$6*(1+'Análisis de Sensibilidad'!N$16)+'Costos fijos'!$D$19*'Análisis de Punto de Eq.'!$G$10)</f>
        <v>0</v>
      </c>
      <c r="O23" s="93">
        <f>('Información de la Empresa'!$B$6*(1+'Análisis de Sensibilidad'!$L23)*'Información de la Empresa'!$C$6*(1+'Análisis de Sensibilidad'!O$16))-('Análisis de Punto de Eq.'!$G$11*'Información de la Empresa'!$C$6*(1+'Análisis de Sensibilidad'!O$16)+'Costos fijos'!$D$19*'Análisis de Punto de Eq.'!$G$10)</f>
        <v>0</v>
      </c>
      <c r="P23" s="93">
        <f>('Información de la Empresa'!$B$6*(1+'Análisis de Sensibilidad'!$L23)*'Información de la Empresa'!$C$6*(1+'Análisis de Sensibilidad'!P$16))-('Análisis de Punto de Eq.'!$G$11*'Información de la Empresa'!$C$6*(1+'Análisis de Sensibilidad'!P$16)+'Costos fijos'!$D$19*'Análisis de Punto de Eq.'!$G$10)</f>
        <v>0</v>
      </c>
      <c r="Q23" s="93">
        <f>('Información de la Empresa'!$B$6*(1+'Análisis de Sensibilidad'!$L23)*'Información de la Empresa'!$C$6*(1+'Análisis de Sensibilidad'!Q$16))-('Análisis de Punto de Eq.'!$G$11*'Información de la Empresa'!$C$6*(1+'Análisis de Sensibilidad'!Q$16)+'Costos fijos'!$D$19*'Análisis de Punto de Eq.'!$G$10)</f>
        <v>0</v>
      </c>
      <c r="R23" s="93">
        <f>('Información de la Empresa'!$B$6*(1+'Análisis de Sensibilidad'!$L23)*'Información de la Empresa'!$C$6*(1+'Análisis de Sensibilidad'!R$16))-('Análisis de Punto de Eq.'!$G$11*'Información de la Empresa'!$C$6*(1+'Análisis de Sensibilidad'!R$16)+'Costos fijos'!$D$19*'Análisis de Punto de Eq.'!$G$10)</f>
        <v>0</v>
      </c>
      <c r="S23" s="57">
        <f>('Información de la Empresa'!$B$6*(1+'Análisis de Sensibilidad'!$L23)*'Información de la Empresa'!$C$6*(1+'Análisis de Sensibilidad'!S$16))-('Análisis de Punto de Eq.'!$G$11*'Información de la Empresa'!$C$6*(1+'Análisis de Sensibilidad'!S$16)+'Costos fijos'!$D$19*'Análisis de Punto de Eq.'!$G$10)</f>
        <v>0</v>
      </c>
    </row>
    <row r="24" spans="1:19" x14ac:dyDescent="0.25">
      <c r="A24" s="44"/>
      <c r="B24" s="40"/>
      <c r="C24" s="40"/>
      <c r="D24" s="40"/>
      <c r="E24" s="40"/>
      <c r="F24" s="40"/>
      <c r="G24" s="40"/>
      <c r="H24" s="40"/>
      <c r="I24" s="40"/>
      <c r="J24" s="40"/>
      <c r="K24" s="40"/>
      <c r="L24" s="40"/>
      <c r="M24" s="40"/>
      <c r="N24" s="40"/>
      <c r="O24" s="40"/>
      <c r="P24" s="40"/>
      <c r="Q24" s="40"/>
      <c r="R24" s="40"/>
      <c r="S24" s="45"/>
    </row>
    <row r="25" spans="1:19" ht="15.75" thickBot="1" x14ac:dyDescent="0.3">
      <c r="A25" s="44"/>
      <c r="B25" s="40"/>
      <c r="C25" s="40"/>
      <c r="D25" s="40"/>
      <c r="E25" s="40"/>
      <c r="F25" s="40"/>
      <c r="G25" s="40"/>
      <c r="H25" s="40"/>
      <c r="I25" s="40"/>
      <c r="J25" s="40"/>
      <c r="K25" s="40"/>
      <c r="L25" s="40"/>
      <c r="M25" s="40"/>
      <c r="N25" s="40"/>
      <c r="O25" s="40"/>
      <c r="P25" s="40"/>
      <c r="Q25" s="40"/>
      <c r="R25" s="40"/>
      <c r="S25" s="45"/>
    </row>
    <row r="26" spans="1:19" x14ac:dyDescent="0.25">
      <c r="A26" s="169" t="str">
        <f>"Ingreso neto proyectado, " &amp; 'Información de la Empresa'!A7</f>
        <v xml:space="preserve">Ingreso neto proyectado, </v>
      </c>
      <c r="B26" s="170"/>
      <c r="C26" s="170"/>
      <c r="D26" s="170"/>
      <c r="E26" s="170"/>
      <c r="F26" s="170"/>
      <c r="G26" s="170"/>
      <c r="H26" s="170"/>
      <c r="I26" s="171"/>
      <c r="J26" s="40"/>
      <c r="K26" s="169" t="str">
        <f>"Ingreso neto proyectado, " &amp; 'Información de la Empresa'!A8</f>
        <v xml:space="preserve">Ingreso neto proyectado, </v>
      </c>
      <c r="L26" s="170"/>
      <c r="M26" s="170"/>
      <c r="N26" s="170"/>
      <c r="O26" s="170"/>
      <c r="P26" s="170"/>
      <c r="Q26" s="170"/>
      <c r="R26" s="170"/>
      <c r="S26" s="171"/>
    </row>
    <row r="27" spans="1:19" ht="21" x14ac:dyDescent="0.35">
      <c r="A27" s="172" t="s">
        <v>71</v>
      </c>
      <c r="B27" s="173"/>
      <c r="C27" s="173"/>
      <c r="D27" s="173"/>
      <c r="E27" s="173"/>
      <c r="F27" s="173"/>
      <c r="G27" s="173"/>
      <c r="H27" s="173"/>
      <c r="I27" s="174"/>
      <c r="J27" s="40"/>
      <c r="K27" s="172" t="s">
        <v>71</v>
      </c>
      <c r="L27" s="173"/>
      <c r="M27" s="173"/>
      <c r="N27" s="173"/>
      <c r="O27" s="173"/>
      <c r="P27" s="173"/>
      <c r="Q27" s="173"/>
      <c r="R27" s="173"/>
      <c r="S27" s="174"/>
    </row>
    <row r="28" spans="1:19" x14ac:dyDescent="0.25">
      <c r="A28" s="175" t="s">
        <v>72</v>
      </c>
      <c r="B28" s="52"/>
      <c r="C28" s="51">
        <v>-0.3</v>
      </c>
      <c r="D28" s="51">
        <v>-0.2</v>
      </c>
      <c r="E28" s="51">
        <v>-0.1</v>
      </c>
      <c r="F28" s="51">
        <v>0</v>
      </c>
      <c r="G28" s="51">
        <v>0.1</v>
      </c>
      <c r="H28" s="51">
        <v>0.2</v>
      </c>
      <c r="I28" s="54">
        <v>0.3</v>
      </c>
      <c r="J28" s="40"/>
      <c r="K28" s="175" t="s">
        <v>72</v>
      </c>
      <c r="L28" s="52"/>
      <c r="M28" s="51">
        <v>-0.3</v>
      </c>
      <c r="N28" s="51">
        <v>-0.2</v>
      </c>
      <c r="O28" s="51">
        <v>-0.1</v>
      </c>
      <c r="P28" s="51">
        <v>0</v>
      </c>
      <c r="Q28" s="51">
        <v>0.1</v>
      </c>
      <c r="R28" s="51">
        <v>0.2</v>
      </c>
      <c r="S28" s="54">
        <v>0.3</v>
      </c>
    </row>
    <row r="29" spans="1:19" x14ac:dyDescent="0.25">
      <c r="A29" s="175"/>
      <c r="B29" s="53">
        <v>-0.3</v>
      </c>
      <c r="C29" s="93">
        <f>('Información de la Empresa'!$B$7*(1+'Análisis de Sensibilidad'!$B29)*'Información de la Empresa'!$C$7*(1+'Análisis de Sensibilidad'!C$16))-('Análisis de Punto de Eq.'!$C$18*'Información de la Empresa'!$C$7*(1+'Análisis de Sensibilidad'!C$16)+'Costos fijos'!$D$19*'Análisis de Punto de Eq.'!$C$17)</f>
        <v>0</v>
      </c>
      <c r="D29" s="93">
        <f>('Información de la Empresa'!$B$7*(1+'Análisis de Sensibilidad'!$B29)*'Información de la Empresa'!$C$7*(1+'Análisis de Sensibilidad'!D$16))-('Análisis de Punto de Eq.'!$C$18*'Información de la Empresa'!$C$7*(1+'Análisis de Sensibilidad'!D$16)+'Costos fijos'!$D$19*'Análisis de Punto de Eq.'!$C$17)</f>
        <v>0</v>
      </c>
      <c r="E29" s="93">
        <f>('Información de la Empresa'!$B$7*(1+'Análisis de Sensibilidad'!$B29)*'Información de la Empresa'!$C$7*(1+'Análisis de Sensibilidad'!E$16))-('Análisis de Punto de Eq.'!$C$18*'Información de la Empresa'!$C$7*(1+'Análisis de Sensibilidad'!E$16)+'Costos fijos'!$D$19*'Análisis de Punto de Eq.'!$C$17)</f>
        <v>0</v>
      </c>
      <c r="F29" s="93">
        <f>('Información de la Empresa'!$B$7*(1+'Análisis de Sensibilidad'!$B29)*'Información de la Empresa'!$C$7*(1+'Análisis de Sensibilidad'!F$16))-('Análisis de Punto de Eq.'!$C$18*'Información de la Empresa'!$C$7*(1+'Análisis de Sensibilidad'!F$16)+'Costos fijos'!$D$19*'Análisis de Punto de Eq.'!$C$17)</f>
        <v>0</v>
      </c>
      <c r="G29" s="93">
        <f>('Información de la Empresa'!$B$7*(1+'Análisis de Sensibilidad'!$B29)*'Información de la Empresa'!$C$7*(1+'Análisis de Sensibilidad'!G$16))-('Análisis de Punto de Eq.'!$C$18*'Información de la Empresa'!$C$7*(1+'Análisis de Sensibilidad'!G$16)+'Costos fijos'!$D$19*'Análisis de Punto de Eq.'!$C$17)</f>
        <v>0</v>
      </c>
      <c r="H29" s="93">
        <f>('Información de la Empresa'!$B$7*(1+'Análisis de Sensibilidad'!$B29)*'Información de la Empresa'!$C$7*(1+'Análisis de Sensibilidad'!H$16))-('Análisis de Punto de Eq.'!$C$18*'Información de la Empresa'!$C$7*(1+'Análisis de Sensibilidad'!H$16)+'Costos fijos'!$D$19*'Análisis de Punto de Eq.'!$C$17)</f>
        <v>0</v>
      </c>
      <c r="I29" s="93">
        <f>('Información de la Empresa'!$B$7*(1+'Análisis de Sensibilidad'!$B29)*'Información de la Empresa'!$C$7*(1+'Análisis de Sensibilidad'!I$16))-('Análisis de Punto de Eq.'!$C$18*'Información de la Empresa'!$C$7*(1+'Análisis de Sensibilidad'!I$16)+'Costos fijos'!$D$19*'Análisis de Punto de Eq.'!$C$17)</f>
        <v>0</v>
      </c>
      <c r="J29" s="40"/>
      <c r="K29" s="175"/>
      <c r="L29" s="53">
        <v>-0.3</v>
      </c>
      <c r="M29" s="93">
        <f>('Información de la Empresa'!$B$8*(1+'Análisis de Sensibilidad'!$L29)*'Información de la Empresa'!$C$8*(1+'Análisis de Sensibilidad'!M$28))-('Análisis de Punto de Eq.'!$G$18*'Información de la Empresa'!$C$8*(1+'Análisis de Sensibilidad'!M$28)+'Costos fijos'!$D$19*'Análisis de Punto de Eq.'!$G$17)</f>
        <v>0</v>
      </c>
      <c r="N29" s="93">
        <f>('Información de la Empresa'!$B$8*(1+'Análisis de Sensibilidad'!$L29)*'Información de la Empresa'!$C$8*(1+'Análisis de Sensibilidad'!N$28))-('Análisis de Punto de Eq.'!$G$18*'Información de la Empresa'!$C$8*(1+'Análisis de Sensibilidad'!N$28)+'Costos fijos'!$D$19*'Análisis de Punto de Eq.'!$G$17)</f>
        <v>0</v>
      </c>
      <c r="O29" s="93">
        <f>('Información de la Empresa'!$B$8*(1+'Análisis de Sensibilidad'!$L29)*'Información de la Empresa'!$C$8*(1+'Análisis de Sensibilidad'!O$28))-('Análisis de Punto de Eq.'!$G$18*'Información de la Empresa'!$C$8*(1+'Análisis de Sensibilidad'!O$28)+'Costos fijos'!$D$19*'Análisis de Punto de Eq.'!$G$17)</f>
        <v>0</v>
      </c>
      <c r="P29" s="93">
        <f>('Información de la Empresa'!$B$8*(1+'Análisis de Sensibilidad'!$L29)*'Información de la Empresa'!$C$8*(1+'Análisis de Sensibilidad'!P$28))-('Análisis de Punto de Eq.'!$G$18*'Información de la Empresa'!$C$8*(1+'Análisis de Sensibilidad'!P$28)+'Costos fijos'!$D$19*'Análisis de Punto de Eq.'!$G$17)</f>
        <v>0</v>
      </c>
      <c r="Q29" s="93">
        <f>('Información de la Empresa'!$B$8*(1+'Análisis de Sensibilidad'!$L29)*'Información de la Empresa'!$C$8*(1+'Análisis de Sensibilidad'!Q$28))-('Análisis de Punto de Eq.'!$G$18*'Información de la Empresa'!$C$8*(1+'Análisis de Sensibilidad'!Q$28)+'Costos fijos'!$D$19*'Análisis de Punto de Eq.'!$G$17)</f>
        <v>0</v>
      </c>
      <c r="R29" s="93">
        <f>('Información de la Empresa'!$B$8*(1+'Análisis de Sensibilidad'!$L29)*'Información de la Empresa'!$C$8*(1+'Análisis de Sensibilidad'!R$28))-('Análisis de Punto de Eq.'!$G$18*'Información de la Empresa'!$C$8*(1+'Análisis de Sensibilidad'!R$28)+'Costos fijos'!$D$19*'Análisis de Punto de Eq.'!$G$17)</f>
        <v>0</v>
      </c>
      <c r="S29" s="57">
        <f>('Información de la Empresa'!$B$8*(1+'Análisis de Sensibilidad'!$L29)*'Información de la Empresa'!$C$8*(1+'Análisis de Sensibilidad'!S$28))-('Análisis de Punto de Eq.'!$G$18*'Información de la Empresa'!$C$8*(1+'Análisis de Sensibilidad'!S$28)+'Costos fijos'!$D$19*'Análisis de Punto de Eq.'!$G$17)</f>
        <v>0</v>
      </c>
    </row>
    <row r="30" spans="1:19" x14ac:dyDescent="0.25">
      <c r="A30" s="175"/>
      <c r="B30" s="53">
        <v>-0.2</v>
      </c>
      <c r="C30" s="93">
        <f>('Información de la Empresa'!$B$7*(1+'Análisis de Sensibilidad'!$B30)*'Información de la Empresa'!$C$7*(1+'Análisis de Sensibilidad'!C$16))-('Análisis de Punto de Eq.'!$C$18*'Información de la Empresa'!$C$7*(1+'Análisis de Sensibilidad'!C$16)+'Costos fijos'!$D$19*'Análisis de Punto de Eq.'!$C$17)</f>
        <v>0</v>
      </c>
      <c r="D30" s="93">
        <f>('Información de la Empresa'!$B$7*(1+'Análisis de Sensibilidad'!$B30)*'Información de la Empresa'!$C$7*(1+'Análisis de Sensibilidad'!D$16))-('Análisis de Punto de Eq.'!$C$18*'Información de la Empresa'!$C$7*(1+'Análisis de Sensibilidad'!D$16)+'Costos fijos'!$D$19*'Análisis de Punto de Eq.'!$C$17)</f>
        <v>0</v>
      </c>
      <c r="E30" s="93">
        <f>('Información de la Empresa'!$B$7*(1+'Análisis de Sensibilidad'!$B30)*'Información de la Empresa'!$C$7*(1+'Análisis de Sensibilidad'!E$16))-('Análisis de Punto de Eq.'!$C$18*'Información de la Empresa'!$C$7*(1+'Análisis de Sensibilidad'!E$16)+'Costos fijos'!$D$19*'Análisis de Punto de Eq.'!$C$17)</f>
        <v>0</v>
      </c>
      <c r="F30" s="93">
        <f>('Información de la Empresa'!$B$7*(1+'Análisis de Sensibilidad'!$B30)*'Información de la Empresa'!$C$7*(1+'Análisis de Sensibilidad'!F$16))-('Análisis de Punto de Eq.'!$C$18*'Información de la Empresa'!$C$7*(1+'Análisis de Sensibilidad'!F$16)+'Costos fijos'!$D$19*'Análisis de Punto de Eq.'!$C$17)</f>
        <v>0</v>
      </c>
      <c r="G30" s="93">
        <f>('Información de la Empresa'!$B$7*(1+'Análisis de Sensibilidad'!$B30)*'Información de la Empresa'!$C$7*(1+'Análisis de Sensibilidad'!G$16))-('Análisis de Punto de Eq.'!$C$18*'Información de la Empresa'!$C$7*(1+'Análisis de Sensibilidad'!G$16)+'Costos fijos'!$D$19*'Análisis de Punto de Eq.'!$C$17)</f>
        <v>0</v>
      </c>
      <c r="H30" s="93">
        <f>('Información de la Empresa'!$B$7*(1+'Análisis de Sensibilidad'!$B30)*'Información de la Empresa'!$C$7*(1+'Análisis de Sensibilidad'!H$16))-('Análisis de Punto de Eq.'!$C$18*'Información de la Empresa'!$C$7*(1+'Análisis de Sensibilidad'!H$16)+'Costos fijos'!$D$19*'Análisis de Punto de Eq.'!$C$17)</f>
        <v>0</v>
      </c>
      <c r="I30" s="93">
        <f>('Información de la Empresa'!$B$7*(1+'Análisis de Sensibilidad'!$B30)*'Información de la Empresa'!$C$7*(1+'Análisis de Sensibilidad'!I$16))-('Análisis de Punto de Eq.'!$C$18*'Información de la Empresa'!$C$7*(1+'Análisis de Sensibilidad'!I$16)+'Costos fijos'!$D$19*'Análisis de Punto de Eq.'!$C$17)</f>
        <v>0</v>
      </c>
      <c r="J30" s="40"/>
      <c r="K30" s="175"/>
      <c r="L30" s="53">
        <v>-0.2</v>
      </c>
      <c r="M30" s="93">
        <f>('Información de la Empresa'!$B$8*(1+'Análisis de Sensibilidad'!$L30)*'Información de la Empresa'!$C$8*(1+'Análisis de Sensibilidad'!M$28))-('Análisis de Punto de Eq.'!$G$18*'Información de la Empresa'!$C$8*(1+'Análisis de Sensibilidad'!M$28)+'Costos fijos'!$D$19*'Análisis de Punto de Eq.'!$G$17)</f>
        <v>0</v>
      </c>
      <c r="N30" s="93">
        <f>('Información de la Empresa'!$B$8*(1+'Análisis de Sensibilidad'!$L30)*'Información de la Empresa'!$C$8*(1+'Análisis de Sensibilidad'!N$28))-('Análisis de Punto de Eq.'!$G$18*'Información de la Empresa'!$C$8*(1+'Análisis de Sensibilidad'!N$28)+'Costos fijos'!$D$19*'Análisis de Punto de Eq.'!$G$17)</f>
        <v>0</v>
      </c>
      <c r="O30" s="93">
        <f>('Información de la Empresa'!$B$8*(1+'Análisis de Sensibilidad'!$L30)*'Información de la Empresa'!$C$8*(1+'Análisis de Sensibilidad'!O$28))-('Análisis de Punto de Eq.'!$G$18*'Información de la Empresa'!$C$8*(1+'Análisis de Sensibilidad'!O$28)+'Costos fijos'!$D$19*'Análisis de Punto de Eq.'!$G$17)</f>
        <v>0</v>
      </c>
      <c r="P30" s="93">
        <f>('Información de la Empresa'!$B$8*(1+'Análisis de Sensibilidad'!$L30)*'Información de la Empresa'!$C$8*(1+'Análisis de Sensibilidad'!P$28))-('Análisis de Punto de Eq.'!$G$18*'Información de la Empresa'!$C$8*(1+'Análisis de Sensibilidad'!P$28)+'Costos fijos'!$D$19*'Análisis de Punto de Eq.'!$G$17)</f>
        <v>0</v>
      </c>
      <c r="Q30" s="93">
        <f>('Información de la Empresa'!$B$8*(1+'Análisis de Sensibilidad'!$L30)*'Información de la Empresa'!$C$8*(1+'Análisis de Sensibilidad'!Q$28))-('Análisis de Punto de Eq.'!$G$18*'Información de la Empresa'!$C$8*(1+'Análisis de Sensibilidad'!Q$28)+'Costos fijos'!$D$19*'Análisis de Punto de Eq.'!$G$17)</f>
        <v>0</v>
      </c>
      <c r="R30" s="93">
        <f>('Información de la Empresa'!$B$8*(1+'Análisis de Sensibilidad'!$L30)*'Información de la Empresa'!$C$8*(1+'Análisis de Sensibilidad'!R$28))-('Análisis de Punto de Eq.'!$G$18*'Información de la Empresa'!$C$8*(1+'Análisis de Sensibilidad'!R$28)+'Costos fijos'!$D$19*'Análisis de Punto de Eq.'!$G$17)</f>
        <v>0</v>
      </c>
      <c r="S30" s="57">
        <f>('Información de la Empresa'!$B$8*(1+'Análisis de Sensibilidad'!$L30)*'Información de la Empresa'!$C$8*(1+'Análisis de Sensibilidad'!S$28))-('Análisis de Punto de Eq.'!$G$18*'Información de la Empresa'!$C$8*(1+'Análisis de Sensibilidad'!S$28)+'Costos fijos'!$D$19*'Análisis de Punto de Eq.'!$G$17)</f>
        <v>0</v>
      </c>
    </row>
    <row r="31" spans="1:19" x14ac:dyDescent="0.25">
      <c r="A31" s="175"/>
      <c r="B31" s="53">
        <v>-0.1</v>
      </c>
      <c r="C31" s="93">
        <f>('Información de la Empresa'!$B$7*(1+'Análisis de Sensibilidad'!$B31)*'Información de la Empresa'!$C$7*(1+'Análisis de Sensibilidad'!C$16))-('Análisis de Punto de Eq.'!$C$18*'Información de la Empresa'!$C$7*(1+'Análisis de Sensibilidad'!C$16)+'Costos fijos'!$D$19*'Análisis de Punto de Eq.'!$C$17)</f>
        <v>0</v>
      </c>
      <c r="D31" s="93">
        <f>('Información de la Empresa'!$B$7*(1+'Análisis de Sensibilidad'!$B31)*'Información de la Empresa'!$C$7*(1+'Análisis de Sensibilidad'!D$16))-('Análisis de Punto de Eq.'!$C$18*'Información de la Empresa'!$C$7*(1+'Análisis de Sensibilidad'!D$16)+'Costos fijos'!$D$19*'Análisis de Punto de Eq.'!$C$17)</f>
        <v>0</v>
      </c>
      <c r="E31" s="93">
        <f>('Información de la Empresa'!$B$7*(1+'Análisis de Sensibilidad'!$B31)*'Información de la Empresa'!$C$7*(1+'Análisis de Sensibilidad'!E$16))-('Análisis de Punto de Eq.'!$C$18*'Información de la Empresa'!$C$7*(1+'Análisis de Sensibilidad'!E$16)+'Costos fijos'!$D$19*'Análisis de Punto de Eq.'!$C$17)</f>
        <v>0</v>
      </c>
      <c r="F31" s="93">
        <f>('Información de la Empresa'!$B$7*(1+'Análisis de Sensibilidad'!$B31)*'Información de la Empresa'!$C$7*(1+'Análisis de Sensibilidad'!F$16))-('Análisis de Punto de Eq.'!$C$18*'Información de la Empresa'!$C$7*(1+'Análisis de Sensibilidad'!F$16)+'Costos fijos'!$D$19*'Análisis de Punto de Eq.'!$C$17)</f>
        <v>0</v>
      </c>
      <c r="G31" s="93">
        <f>('Información de la Empresa'!$B$7*(1+'Análisis de Sensibilidad'!$B31)*'Información de la Empresa'!$C$7*(1+'Análisis de Sensibilidad'!G$16))-('Análisis de Punto de Eq.'!$C$18*'Información de la Empresa'!$C$7*(1+'Análisis de Sensibilidad'!G$16)+'Costos fijos'!$D$19*'Análisis de Punto de Eq.'!$C$17)</f>
        <v>0</v>
      </c>
      <c r="H31" s="93">
        <f>('Información de la Empresa'!$B$7*(1+'Análisis de Sensibilidad'!$B31)*'Información de la Empresa'!$C$7*(1+'Análisis de Sensibilidad'!H$16))-('Análisis de Punto de Eq.'!$C$18*'Información de la Empresa'!$C$7*(1+'Análisis de Sensibilidad'!H$16)+'Costos fijos'!$D$19*'Análisis de Punto de Eq.'!$C$17)</f>
        <v>0</v>
      </c>
      <c r="I31" s="93">
        <f>('Información de la Empresa'!$B$7*(1+'Análisis de Sensibilidad'!$B31)*'Información de la Empresa'!$C$7*(1+'Análisis de Sensibilidad'!I$16))-('Análisis de Punto de Eq.'!$C$18*'Información de la Empresa'!$C$7*(1+'Análisis de Sensibilidad'!I$16)+'Costos fijos'!$D$19*'Análisis de Punto de Eq.'!$C$17)</f>
        <v>0</v>
      </c>
      <c r="J31" s="40"/>
      <c r="K31" s="175"/>
      <c r="L31" s="53">
        <v>-0.1</v>
      </c>
      <c r="M31" s="93">
        <f>('Información de la Empresa'!$B$8*(1+'Análisis de Sensibilidad'!$L31)*'Información de la Empresa'!$C$8*(1+'Análisis de Sensibilidad'!M$28))-('Análisis de Punto de Eq.'!$G$18*'Información de la Empresa'!$C$8*(1+'Análisis de Sensibilidad'!M$28)+'Costos fijos'!$D$19*'Análisis de Punto de Eq.'!$G$17)</f>
        <v>0</v>
      </c>
      <c r="N31" s="93">
        <f>('Información de la Empresa'!$B$8*(1+'Análisis de Sensibilidad'!$L31)*'Información de la Empresa'!$C$8*(1+'Análisis de Sensibilidad'!N$28))-('Análisis de Punto de Eq.'!$G$18*'Información de la Empresa'!$C$8*(1+'Análisis de Sensibilidad'!N$28)+'Costos fijos'!$D$19*'Análisis de Punto de Eq.'!$G$17)</f>
        <v>0</v>
      </c>
      <c r="O31" s="93">
        <f>('Información de la Empresa'!$B$8*(1+'Análisis de Sensibilidad'!$L31)*'Información de la Empresa'!$C$8*(1+'Análisis de Sensibilidad'!O$28))-('Análisis de Punto de Eq.'!$G$18*'Información de la Empresa'!$C$8*(1+'Análisis de Sensibilidad'!O$28)+'Costos fijos'!$D$19*'Análisis de Punto de Eq.'!$G$17)</f>
        <v>0</v>
      </c>
      <c r="P31" s="93">
        <f>('Información de la Empresa'!$B$8*(1+'Análisis de Sensibilidad'!$L31)*'Información de la Empresa'!$C$8*(1+'Análisis de Sensibilidad'!P$28))-('Análisis de Punto de Eq.'!$G$18*'Información de la Empresa'!$C$8*(1+'Análisis de Sensibilidad'!P$28)+'Costos fijos'!$D$19*'Análisis de Punto de Eq.'!$G$17)</f>
        <v>0</v>
      </c>
      <c r="Q31" s="93">
        <f>('Información de la Empresa'!$B$8*(1+'Análisis de Sensibilidad'!$L31)*'Información de la Empresa'!$C$8*(1+'Análisis de Sensibilidad'!Q$28))-('Análisis de Punto de Eq.'!$G$18*'Información de la Empresa'!$C$8*(1+'Análisis de Sensibilidad'!Q$28)+'Costos fijos'!$D$19*'Análisis de Punto de Eq.'!$G$17)</f>
        <v>0</v>
      </c>
      <c r="R31" s="93">
        <f>('Información de la Empresa'!$B$8*(1+'Análisis de Sensibilidad'!$L31)*'Información de la Empresa'!$C$8*(1+'Análisis de Sensibilidad'!R$28))-('Análisis de Punto de Eq.'!$G$18*'Información de la Empresa'!$C$8*(1+'Análisis de Sensibilidad'!R$28)+'Costos fijos'!$D$19*'Análisis de Punto de Eq.'!$G$17)</f>
        <v>0</v>
      </c>
      <c r="S31" s="57">
        <f>('Información de la Empresa'!$B$8*(1+'Análisis de Sensibilidad'!$L31)*'Información de la Empresa'!$C$8*(1+'Análisis de Sensibilidad'!S$28))-('Análisis de Punto de Eq.'!$G$18*'Información de la Empresa'!$C$8*(1+'Análisis de Sensibilidad'!S$28)+'Costos fijos'!$D$19*'Análisis de Punto de Eq.'!$G$17)</f>
        <v>0</v>
      </c>
    </row>
    <row r="32" spans="1:19" x14ac:dyDescent="0.25">
      <c r="A32" s="175"/>
      <c r="B32" s="53">
        <v>0</v>
      </c>
      <c r="C32" s="93">
        <f>('Información de la Empresa'!$B$7*(1+'Análisis de Sensibilidad'!$B32)*'Información de la Empresa'!$C$7*(1+'Análisis de Sensibilidad'!C$16))-('Análisis de Punto de Eq.'!$C$18*'Información de la Empresa'!$C$7*(1+'Análisis de Sensibilidad'!C$16)+'Costos fijos'!$D$19*'Análisis de Punto de Eq.'!$C$17)</f>
        <v>0</v>
      </c>
      <c r="D32" s="93">
        <f>('Información de la Empresa'!$B$7*(1+'Análisis de Sensibilidad'!$B32)*'Información de la Empresa'!$C$7*(1+'Análisis de Sensibilidad'!D$16))-('Análisis de Punto de Eq.'!$C$18*'Información de la Empresa'!$C$7*(1+'Análisis de Sensibilidad'!D$16)+'Costos fijos'!$D$19*'Análisis de Punto de Eq.'!$C$17)</f>
        <v>0</v>
      </c>
      <c r="E32" s="93">
        <f>('Información de la Empresa'!$B$7*(1+'Análisis de Sensibilidad'!$B32)*'Información de la Empresa'!$C$7*(1+'Análisis de Sensibilidad'!E$16))-('Análisis de Punto de Eq.'!$C$18*'Información de la Empresa'!$C$7*(1+'Análisis de Sensibilidad'!E$16)+'Costos fijos'!$D$19*'Análisis de Punto de Eq.'!$C$17)</f>
        <v>0</v>
      </c>
      <c r="F32" s="94">
        <f>('Información de la Empresa'!$B$7*(1+'Análisis de Sensibilidad'!$B32)*'Información de la Empresa'!$C$7*(1+'Análisis de Sensibilidad'!F$16))-('Análisis de Punto de Eq.'!$C$18*'Información de la Empresa'!$C$7*(1+'Análisis de Sensibilidad'!F$16)+'Costos fijos'!$D$19*'Análisis de Punto de Eq.'!$C$17)</f>
        <v>0</v>
      </c>
      <c r="G32" s="93">
        <f>('Información de la Empresa'!$B$7*(1+'Análisis de Sensibilidad'!$B32)*'Información de la Empresa'!$C$7*(1+'Análisis de Sensibilidad'!G$16))-('Análisis de Punto de Eq.'!$C$18*'Información de la Empresa'!$C$7*(1+'Análisis de Sensibilidad'!G$16)+'Costos fijos'!$D$19*'Análisis de Punto de Eq.'!$C$17)</f>
        <v>0</v>
      </c>
      <c r="H32" s="93">
        <f>('Información de la Empresa'!$B$7*(1+'Análisis de Sensibilidad'!$B32)*'Información de la Empresa'!$C$7*(1+'Análisis de Sensibilidad'!H$16))-('Análisis de Punto de Eq.'!$C$18*'Información de la Empresa'!$C$7*(1+'Análisis de Sensibilidad'!H$16)+'Costos fijos'!$D$19*'Análisis de Punto de Eq.'!$C$17)</f>
        <v>0</v>
      </c>
      <c r="I32" s="93">
        <f>('Información de la Empresa'!$B$7*(1+'Análisis de Sensibilidad'!$B32)*'Información de la Empresa'!$C$7*(1+'Análisis de Sensibilidad'!I$16))-('Análisis de Punto de Eq.'!$C$18*'Información de la Empresa'!$C$7*(1+'Análisis de Sensibilidad'!I$16)+'Costos fijos'!$D$19*'Análisis de Punto de Eq.'!$C$17)</f>
        <v>0</v>
      </c>
      <c r="J32" s="40"/>
      <c r="K32" s="175"/>
      <c r="L32" s="53">
        <v>0</v>
      </c>
      <c r="M32" s="93">
        <f>('Información de la Empresa'!$B$8*(1+'Análisis de Sensibilidad'!$L32)*'Información de la Empresa'!$C$8*(1+'Análisis de Sensibilidad'!M$28))-('Análisis de Punto de Eq.'!$G$18*'Información de la Empresa'!$C$8*(1+'Análisis de Sensibilidad'!M$28)+'Costos fijos'!$D$19*'Análisis de Punto de Eq.'!$G$17)</f>
        <v>0</v>
      </c>
      <c r="N32" s="93">
        <f>('Información de la Empresa'!$B$8*(1+'Análisis de Sensibilidad'!$L32)*'Información de la Empresa'!$C$8*(1+'Análisis de Sensibilidad'!N$28))-('Análisis de Punto de Eq.'!$G$18*'Información de la Empresa'!$C$8*(1+'Análisis de Sensibilidad'!N$28)+'Costos fijos'!$D$19*'Análisis de Punto de Eq.'!$G$17)</f>
        <v>0</v>
      </c>
      <c r="O32" s="93">
        <f>('Información de la Empresa'!$B$8*(1+'Análisis de Sensibilidad'!$L32)*'Información de la Empresa'!$C$8*(1+'Análisis de Sensibilidad'!O$28))-('Análisis de Punto de Eq.'!$G$18*'Información de la Empresa'!$C$8*(1+'Análisis de Sensibilidad'!O$28)+'Costos fijos'!$D$19*'Análisis de Punto de Eq.'!$G$17)</f>
        <v>0</v>
      </c>
      <c r="P32" s="94">
        <f>('Información de la Empresa'!$B$8*(1+'Análisis de Sensibilidad'!$L32)*'Información de la Empresa'!$C$8*(1+'Análisis de Sensibilidad'!P$28))-('Análisis de Punto de Eq.'!$G$18*'Información de la Empresa'!$C$8*(1+'Análisis de Sensibilidad'!P$28)+'Costos fijos'!$D$19*'Análisis de Punto de Eq.'!$G$17)</f>
        <v>0</v>
      </c>
      <c r="Q32" s="93">
        <f>('Información de la Empresa'!$B$8*(1+'Análisis de Sensibilidad'!$L32)*'Información de la Empresa'!$C$8*(1+'Análisis de Sensibilidad'!Q$28))-('Análisis de Punto de Eq.'!$G$18*'Información de la Empresa'!$C$8*(1+'Análisis de Sensibilidad'!Q$28)+'Costos fijos'!$D$19*'Análisis de Punto de Eq.'!$G$17)</f>
        <v>0</v>
      </c>
      <c r="R32" s="93">
        <f>('Información de la Empresa'!$B$8*(1+'Análisis de Sensibilidad'!$L32)*'Información de la Empresa'!$C$8*(1+'Análisis de Sensibilidad'!R$28))-('Análisis de Punto de Eq.'!$G$18*'Información de la Empresa'!$C$8*(1+'Análisis de Sensibilidad'!R$28)+'Costos fijos'!$D$19*'Análisis de Punto de Eq.'!$G$17)</f>
        <v>0</v>
      </c>
      <c r="S32" s="57">
        <f>('Información de la Empresa'!$B$8*(1+'Análisis de Sensibilidad'!$L32)*'Información de la Empresa'!$C$8*(1+'Análisis de Sensibilidad'!S$28))-('Análisis de Punto de Eq.'!$G$18*'Información de la Empresa'!$C$8*(1+'Análisis de Sensibilidad'!S$28)+'Costos fijos'!$D$19*'Análisis de Punto de Eq.'!$G$17)</f>
        <v>0</v>
      </c>
    </row>
    <row r="33" spans="1:19" x14ac:dyDescent="0.25">
      <c r="A33" s="175"/>
      <c r="B33" s="53">
        <v>0.1</v>
      </c>
      <c r="C33" s="93">
        <f>('Información de la Empresa'!$B$7*(1+'Análisis de Sensibilidad'!$B33)*'Información de la Empresa'!$C$7*(1+'Análisis de Sensibilidad'!C$16))-('Análisis de Punto de Eq.'!$C$18*'Información de la Empresa'!$C$7*(1+'Análisis de Sensibilidad'!C$16)+'Costos fijos'!$D$19*'Análisis de Punto de Eq.'!$C$17)</f>
        <v>0</v>
      </c>
      <c r="D33" s="93">
        <f>('Información de la Empresa'!$B$7*(1+'Análisis de Sensibilidad'!$B33)*'Información de la Empresa'!$C$7*(1+'Análisis de Sensibilidad'!D$16))-('Análisis de Punto de Eq.'!$C$18*'Información de la Empresa'!$C$7*(1+'Análisis de Sensibilidad'!D$16)+'Costos fijos'!$D$19*'Análisis de Punto de Eq.'!$C$17)</f>
        <v>0</v>
      </c>
      <c r="E33" s="93">
        <f>('Información de la Empresa'!$B$7*(1+'Análisis de Sensibilidad'!$B33)*'Información de la Empresa'!$C$7*(1+'Análisis de Sensibilidad'!E$16))-('Análisis de Punto de Eq.'!$C$18*'Información de la Empresa'!$C$7*(1+'Análisis de Sensibilidad'!E$16)+'Costos fijos'!$D$19*'Análisis de Punto de Eq.'!$C$17)</f>
        <v>0</v>
      </c>
      <c r="F33" s="93">
        <f>('Información de la Empresa'!$B$7*(1+'Análisis de Sensibilidad'!$B33)*'Información de la Empresa'!$C$7*(1+'Análisis de Sensibilidad'!F$16))-('Análisis de Punto de Eq.'!$C$18*'Información de la Empresa'!$C$7*(1+'Análisis de Sensibilidad'!F$16)+'Costos fijos'!$D$19*'Análisis de Punto de Eq.'!$C$17)</f>
        <v>0</v>
      </c>
      <c r="G33" s="93">
        <f>('Información de la Empresa'!$B$7*(1+'Análisis de Sensibilidad'!$B33)*'Información de la Empresa'!$C$7*(1+'Análisis de Sensibilidad'!G$16))-('Análisis de Punto de Eq.'!$C$18*'Información de la Empresa'!$C$7*(1+'Análisis de Sensibilidad'!G$16)+'Costos fijos'!$D$19*'Análisis de Punto de Eq.'!$C$17)</f>
        <v>0</v>
      </c>
      <c r="H33" s="93">
        <f>('Información de la Empresa'!$B$7*(1+'Análisis de Sensibilidad'!$B33)*'Información de la Empresa'!$C$7*(1+'Análisis de Sensibilidad'!H$16))-('Análisis de Punto de Eq.'!$C$18*'Información de la Empresa'!$C$7*(1+'Análisis de Sensibilidad'!H$16)+'Costos fijos'!$D$19*'Análisis de Punto de Eq.'!$C$17)</f>
        <v>0</v>
      </c>
      <c r="I33" s="93">
        <f>('Información de la Empresa'!$B$7*(1+'Análisis de Sensibilidad'!$B33)*'Información de la Empresa'!$C$7*(1+'Análisis de Sensibilidad'!I$16))-('Análisis de Punto de Eq.'!$C$18*'Información de la Empresa'!$C$7*(1+'Análisis de Sensibilidad'!I$16)+'Costos fijos'!$D$19*'Análisis de Punto de Eq.'!$C$17)</f>
        <v>0</v>
      </c>
      <c r="J33" s="40"/>
      <c r="K33" s="175"/>
      <c r="L33" s="53">
        <v>0.1</v>
      </c>
      <c r="M33" s="93">
        <f>('Información de la Empresa'!$B$8*(1+'Análisis de Sensibilidad'!$L33)*'Información de la Empresa'!$C$8*(1+'Análisis de Sensibilidad'!M$28))-('Análisis de Punto de Eq.'!$G$18*'Información de la Empresa'!$C$8*(1+'Análisis de Sensibilidad'!M$28)+'Costos fijos'!$D$19*'Análisis de Punto de Eq.'!$G$17)</f>
        <v>0</v>
      </c>
      <c r="N33" s="93">
        <f>('Información de la Empresa'!$B$8*(1+'Análisis de Sensibilidad'!$L33)*'Información de la Empresa'!$C$8*(1+'Análisis de Sensibilidad'!N$28))-('Análisis de Punto de Eq.'!$G$18*'Información de la Empresa'!$C$8*(1+'Análisis de Sensibilidad'!N$28)+'Costos fijos'!$D$19*'Análisis de Punto de Eq.'!$G$17)</f>
        <v>0</v>
      </c>
      <c r="O33" s="93">
        <f>('Información de la Empresa'!$B$8*(1+'Análisis de Sensibilidad'!$L33)*'Información de la Empresa'!$C$8*(1+'Análisis de Sensibilidad'!O$28))-('Análisis de Punto de Eq.'!$G$18*'Información de la Empresa'!$C$8*(1+'Análisis de Sensibilidad'!O$28)+'Costos fijos'!$D$19*'Análisis de Punto de Eq.'!$G$17)</f>
        <v>0</v>
      </c>
      <c r="P33" s="93">
        <f>('Información de la Empresa'!$B$8*(1+'Análisis de Sensibilidad'!$L33)*'Información de la Empresa'!$C$8*(1+'Análisis de Sensibilidad'!P$28))-('Análisis de Punto de Eq.'!$G$18*'Información de la Empresa'!$C$8*(1+'Análisis de Sensibilidad'!P$28)+'Costos fijos'!$D$19*'Análisis de Punto de Eq.'!$G$17)</f>
        <v>0</v>
      </c>
      <c r="Q33" s="93">
        <f>('Información de la Empresa'!$B$8*(1+'Análisis de Sensibilidad'!$L33)*'Información de la Empresa'!$C$8*(1+'Análisis de Sensibilidad'!Q$28))-('Análisis de Punto de Eq.'!$G$18*'Información de la Empresa'!$C$8*(1+'Análisis de Sensibilidad'!Q$28)+'Costos fijos'!$D$19*'Análisis de Punto de Eq.'!$G$17)</f>
        <v>0</v>
      </c>
      <c r="R33" s="93">
        <f>('Información de la Empresa'!$B$8*(1+'Análisis de Sensibilidad'!$L33)*'Información de la Empresa'!$C$8*(1+'Análisis de Sensibilidad'!R$28))-('Análisis de Punto de Eq.'!$G$18*'Información de la Empresa'!$C$8*(1+'Análisis de Sensibilidad'!R$28)+'Costos fijos'!$D$19*'Análisis de Punto de Eq.'!$G$17)</f>
        <v>0</v>
      </c>
      <c r="S33" s="57">
        <f>('Información de la Empresa'!$B$8*(1+'Análisis de Sensibilidad'!$L33)*'Información de la Empresa'!$C$8*(1+'Análisis de Sensibilidad'!S$28))-('Análisis de Punto de Eq.'!$G$18*'Información de la Empresa'!$C$8*(1+'Análisis de Sensibilidad'!S$28)+'Costos fijos'!$D$19*'Análisis de Punto de Eq.'!$G$17)</f>
        <v>0</v>
      </c>
    </row>
    <row r="34" spans="1:19" x14ac:dyDescent="0.25">
      <c r="A34" s="175"/>
      <c r="B34" s="53">
        <v>0.2</v>
      </c>
      <c r="C34" s="93">
        <f>('Información de la Empresa'!$B$7*(1+'Análisis de Sensibilidad'!$B34)*'Información de la Empresa'!$C$7*(1+'Análisis de Sensibilidad'!C$16))-('Análisis de Punto de Eq.'!$C$18*'Información de la Empresa'!$C$7*(1+'Análisis de Sensibilidad'!C$16)+'Costos fijos'!$D$19*'Análisis de Punto de Eq.'!$C$17)</f>
        <v>0</v>
      </c>
      <c r="D34" s="93">
        <f>('Información de la Empresa'!$B$7*(1+'Análisis de Sensibilidad'!$B34)*'Información de la Empresa'!$C$7*(1+'Análisis de Sensibilidad'!D$16))-('Análisis de Punto de Eq.'!$C$18*'Información de la Empresa'!$C$7*(1+'Análisis de Sensibilidad'!D$16)+'Costos fijos'!$D$19*'Análisis de Punto de Eq.'!$C$17)</f>
        <v>0</v>
      </c>
      <c r="E34" s="93">
        <f>('Información de la Empresa'!$B$7*(1+'Análisis de Sensibilidad'!$B34)*'Información de la Empresa'!$C$7*(1+'Análisis de Sensibilidad'!E$16))-('Análisis de Punto de Eq.'!$C$18*'Información de la Empresa'!$C$7*(1+'Análisis de Sensibilidad'!E$16)+'Costos fijos'!$D$19*'Análisis de Punto de Eq.'!$C$17)</f>
        <v>0</v>
      </c>
      <c r="F34" s="93">
        <f>('Información de la Empresa'!$B$7*(1+'Análisis de Sensibilidad'!$B34)*'Información de la Empresa'!$C$7*(1+'Análisis de Sensibilidad'!F$16))-('Análisis de Punto de Eq.'!$C$18*'Información de la Empresa'!$C$7*(1+'Análisis de Sensibilidad'!F$16)+'Costos fijos'!$D$19*'Análisis de Punto de Eq.'!$C$17)</f>
        <v>0</v>
      </c>
      <c r="G34" s="93">
        <f>('Información de la Empresa'!$B$7*(1+'Análisis de Sensibilidad'!$B34)*'Información de la Empresa'!$C$7*(1+'Análisis de Sensibilidad'!G$16))-('Análisis de Punto de Eq.'!$C$18*'Información de la Empresa'!$C$7*(1+'Análisis de Sensibilidad'!G$16)+'Costos fijos'!$D$19*'Análisis de Punto de Eq.'!$C$17)</f>
        <v>0</v>
      </c>
      <c r="H34" s="93">
        <f>('Información de la Empresa'!$B$7*(1+'Análisis de Sensibilidad'!$B34)*'Información de la Empresa'!$C$7*(1+'Análisis de Sensibilidad'!H$16))-('Análisis de Punto de Eq.'!$C$18*'Información de la Empresa'!$C$7*(1+'Análisis de Sensibilidad'!H$16)+'Costos fijos'!$D$19*'Análisis de Punto de Eq.'!$C$17)</f>
        <v>0</v>
      </c>
      <c r="I34" s="93">
        <f>('Información de la Empresa'!$B$7*(1+'Análisis de Sensibilidad'!$B34)*'Información de la Empresa'!$C$7*(1+'Análisis de Sensibilidad'!I$16))-('Análisis de Punto de Eq.'!$C$18*'Información de la Empresa'!$C$7*(1+'Análisis de Sensibilidad'!I$16)+'Costos fijos'!$D$19*'Análisis de Punto de Eq.'!$C$17)</f>
        <v>0</v>
      </c>
      <c r="J34" s="40"/>
      <c r="K34" s="175"/>
      <c r="L34" s="53">
        <v>0.2</v>
      </c>
      <c r="M34" s="93">
        <f>('Información de la Empresa'!$B$8*(1+'Análisis de Sensibilidad'!$L34)*'Información de la Empresa'!$C$8*(1+'Análisis de Sensibilidad'!M$28))-('Análisis de Punto de Eq.'!$G$18*'Información de la Empresa'!$C$8*(1+'Análisis de Sensibilidad'!M$28)+'Costos fijos'!$D$19*'Análisis de Punto de Eq.'!$G$17)</f>
        <v>0</v>
      </c>
      <c r="N34" s="93">
        <f>('Información de la Empresa'!$B$8*(1+'Análisis de Sensibilidad'!$L34)*'Información de la Empresa'!$C$8*(1+'Análisis de Sensibilidad'!N$28))-('Análisis de Punto de Eq.'!$G$18*'Información de la Empresa'!$C$8*(1+'Análisis de Sensibilidad'!N$28)+'Costos fijos'!$D$19*'Análisis de Punto de Eq.'!$G$17)</f>
        <v>0</v>
      </c>
      <c r="O34" s="93">
        <f>('Información de la Empresa'!$B$8*(1+'Análisis de Sensibilidad'!$L34)*'Información de la Empresa'!$C$8*(1+'Análisis de Sensibilidad'!O$28))-('Análisis de Punto de Eq.'!$G$18*'Información de la Empresa'!$C$8*(1+'Análisis de Sensibilidad'!O$28)+'Costos fijos'!$D$19*'Análisis de Punto de Eq.'!$G$17)</f>
        <v>0</v>
      </c>
      <c r="P34" s="93">
        <f>('Información de la Empresa'!$B$8*(1+'Análisis de Sensibilidad'!$L34)*'Información de la Empresa'!$C$8*(1+'Análisis de Sensibilidad'!P$28))-('Análisis de Punto de Eq.'!$G$18*'Información de la Empresa'!$C$8*(1+'Análisis de Sensibilidad'!P$28)+'Costos fijos'!$D$19*'Análisis de Punto de Eq.'!$G$17)</f>
        <v>0</v>
      </c>
      <c r="Q34" s="93">
        <f>('Información de la Empresa'!$B$8*(1+'Análisis de Sensibilidad'!$L34)*'Información de la Empresa'!$C$8*(1+'Análisis de Sensibilidad'!Q$28))-('Análisis de Punto de Eq.'!$G$18*'Información de la Empresa'!$C$8*(1+'Análisis de Sensibilidad'!Q$28)+'Costos fijos'!$D$19*'Análisis de Punto de Eq.'!$G$17)</f>
        <v>0</v>
      </c>
      <c r="R34" s="93">
        <f>('Información de la Empresa'!$B$8*(1+'Análisis de Sensibilidad'!$L34)*'Información de la Empresa'!$C$8*(1+'Análisis de Sensibilidad'!R$28))-('Análisis de Punto de Eq.'!$G$18*'Información de la Empresa'!$C$8*(1+'Análisis de Sensibilidad'!R$28)+'Costos fijos'!$D$19*'Análisis de Punto de Eq.'!$G$17)</f>
        <v>0</v>
      </c>
      <c r="S34" s="57">
        <f>('Información de la Empresa'!$B$8*(1+'Análisis de Sensibilidad'!$L34)*'Información de la Empresa'!$C$8*(1+'Análisis de Sensibilidad'!S$28))-('Análisis de Punto de Eq.'!$G$18*'Información de la Empresa'!$C$8*(1+'Análisis de Sensibilidad'!S$28)+'Costos fijos'!$D$19*'Análisis de Punto de Eq.'!$G$17)</f>
        <v>0</v>
      </c>
    </row>
    <row r="35" spans="1:19" ht="15.75" thickBot="1" x14ac:dyDescent="0.3">
      <c r="A35" s="176"/>
      <c r="B35" s="55">
        <v>0.3</v>
      </c>
      <c r="C35" s="93">
        <f>('Información de la Empresa'!$B$7*(1+'Análisis de Sensibilidad'!$B35)*'Información de la Empresa'!$C$7*(1+'Análisis de Sensibilidad'!C$16))-('Análisis de Punto de Eq.'!$C$18*'Información de la Empresa'!$C$7*(1+'Análisis de Sensibilidad'!C$16)+'Costos fijos'!$D$19*'Análisis de Punto de Eq.'!$C$17)</f>
        <v>0</v>
      </c>
      <c r="D35" s="93">
        <f>('Información de la Empresa'!$B$7*(1+'Análisis de Sensibilidad'!$B35)*'Información de la Empresa'!$C$7*(1+'Análisis de Sensibilidad'!D$16))-('Análisis de Punto de Eq.'!$C$18*'Información de la Empresa'!$C$7*(1+'Análisis de Sensibilidad'!D$16)+'Costos fijos'!$D$19*'Análisis de Punto de Eq.'!$C$17)</f>
        <v>0</v>
      </c>
      <c r="E35" s="93">
        <f>('Información de la Empresa'!$B$7*(1+'Análisis de Sensibilidad'!$B35)*'Información de la Empresa'!$C$7*(1+'Análisis de Sensibilidad'!E$16))-('Análisis de Punto de Eq.'!$C$18*'Información de la Empresa'!$C$7*(1+'Análisis de Sensibilidad'!E$16)+'Costos fijos'!$D$19*'Análisis de Punto de Eq.'!$C$17)</f>
        <v>0</v>
      </c>
      <c r="F35" s="93">
        <f>('Información de la Empresa'!$B$7*(1+'Análisis de Sensibilidad'!$B35)*'Información de la Empresa'!$C$7*(1+'Análisis de Sensibilidad'!F$16))-('Análisis de Punto de Eq.'!$C$18*'Información de la Empresa'!$C$7*(1+'Análisis de Sensibilidad'!F$16)+'Costos fijos'!$D$19*'Análisis de Punto de Eq.'!$C$17)</f>
        <v>0</v>
      </c>
      <c r="G35" s="93">
        <f>('Información de la Empresa'!$B$7*(1+'Análisis de Sensibilidad'!$B35)*'Información de la Empresa'!$C$7*(1+'Análisis de Sensibilidad'!G$16))-('Análisis de Punto de Eq.'!$C$18*'Información de la Empresa'!$C$7*(1+'Análisis de Sensibilidad'!G$16)+'Costos fijos'!$D$19*'Análisis de Punto de Eq.'!$C$17)</f>
        <v>0</v>
      </c>
      <c r="H35" s="93">
        <f>('Información de la Empresa'!$B$7*(1+'Análisis de Sensibilidad'!$B35)*'Información de la Empresa'!$C$7*(1+'Análisis de Sensibilidad'!H$16))-('Análisis de Punto de Eq.'!$C$18*'Información de la Empresa'!$C$7*(1+'Análisis de Sensibilidad'!H$16)+'Costos fijos'!$D$19*'Análisis de Punto de Eq.'!$C$17)</f>
        <v>0</v>
      </c>
      <c r="I35" s="93">
        <f>('Información de la Empresa'!$B$7*(1+'Análisis de Sensibilidad'!$B35)*'Información de la Empresa'!$C$7*(1+'Análisis de Sensibilidad'!I$16))-('Análisis de Punto de Eq.'!$C$18*'Información de la Empresa'!$C$7*(1+'Análisis de Sensibilidad'!I$16)+'Costos fijos'!$D$19*'Análisis de Punto de Eq.'!$C$17)</f>
        <v>0</v>
      </c>
      <c r="J35" s="59"/>
      <c r="K35" s="176"/>
      <c r="L35" s="55">
        <v>0.3</v>
      </c>
      <c r="M35" s="93">
        <f>('Información de la Empresa'!$B$8*(1+'Análisis de Sensibilidad'!$L35)*'Información de la Empresa'!$C$8*(1+'Análisis de Sensibilidad'!M$28))-('Análisis de Punto de Eq.'!$G$18*'Información de la Empresa'!$C$8*(1+'Análisis de Sensibilidad'!M$28)+'Costos fijos'!$D$19*'Análisis de Punto de Eq.'!$G$17)</f>
        <v>0</v>
      </c>
      <c r="N35" s="93">
        <f>('Información de la Empresa'!$B$8*(1+'Análisis de Sensibilidad'!$L35)*'Información de la Empresa'!$C$8*(1+'Análisis de Sensibilidad'!N$28))-('Análisis de Punto de Eq.'!$G$18*'Información de la Empresa'!$C$8*(1+'Análisis de Sensibilidad'!N$28)+'Costos fijos'!$D$19*'Análisis de Punto de Eq.'!$G$17)</f>
        <v>0</v>
      </c>
      <c r="O35" s="93">
        <f>('Información de la Empresa'!$B$8*(1+'Análisis de Sensibilidad'!$L35)*'Información de la Empresa'!$C$8*(1+'Análisis de Sensibilidad'!O$28))-('Análisis de Punto de Eq.'!$G$18*'Información de la Empresa'!$C$8*(1+'Análisis de Sensibilidad'!O$28)+'Costos fijos'!$D$19*'Análisis de Punto de Eq.'!$G$17)</f>
        <v>0</v>
      </c>
      <c r="P35" s="93">
        <f>('Información de la Empresa'!$B$8*(1+'Análisis de Sensibilidad'!$L35)*'Información de la Empresa'!$C$8*(1+'Análisis de Sensibilidad'!P$28))-('Análisis de Punto de Eq.'!$G$18*'Información de la Empresa'!$C$8*(1+'Análisis de Sensibilidad'!P$28)+'Costos fijos'!$D$19*'Análisis de Punto de Eq.'!$G$17)</f>
        <v>0</v>
      </c>
      <c r="Q35" s="93">
        <f>('Información de la Empresa'!$B$8*(1+'Análisis de Sensibilidad'!$L35)*'Información de la Empresa'!$C$8*(1+'Análisis de Sensibilidad'!Q$28))-('Análisis de Punto de Eq.'!$G$18*'Información de la Empresa'!$C$8*(1+'Análisis de Sensibilidad'!Q$28)+'Costos fijos'!$D$19*'Análisis de Punto de Eq.'!$G$17)</f>
        <v>0</v>
      </c>
      <c r="R35" s="93">
        <f>('Información de la Empresa'!$B$8*(1+'Análisis de Sensibilidad'!$L35)*'Información de la Empresa'!$C$8*(1+'Análisis de Sensibilidad'!R$28))-('Análisis de Punto de Eq.'!$G$18*'Información de la Empresa'!$C$8*(1+'Análisis de Sensibilidad'!R$28)+'Costos fijos'!$D$19*'Análisis de Punto de Eq.'!$G$17)</f>
        <v>0</v>
      </c>
      <c r="S35" s="57">
        <f>('Información de la Empresa'!$B$8*(1+'Análisis de Sensibilidad'!$L35)*'Información de la Empresa'!$C$8*(1+'Análisis de Sensibilidad'!S$28))-('Análisis de Punto de Eq.'!$G$18*'Información de la Empresa'!$C$8*(1+'Análisis de Sensibilidad'!S$28)+'Costos fijos'!$D$19*'Análisis de Punto de Eq.'!$G$17)</f>
        <v>0</v>
      </c>
    </row>
    <row r="36" spans="1:19" x14ac:dyDescent="0.25">
      <c r="A36" s="44"/>
      <c r="B36" s="40"/>
      <c r="C36" s="40"/>
      <c r="D36" s="40"/>
      <c r="E36" s="40"/>
      <c r="F36" s="40"/>
      <c r="G36" s="40"/>
      <c r="H36" s="40"/>
      <c r="I36" s="40"/>
      <c r="J36" s="40"/>
      <c r="K36" s="40"/>
      <c r="L36" s="40"/>
      <c r="M36" s="40"/>
      <c r="N36" s="40"/>
      <c r="O36" s="40"/>
      <c r="P36" s="40"/>
      <c r="Q36" s="40"/>
      <c r="R36" s="40"/>
      <c r="S36" s="45"/>
    </row>
    <row r="37" spans="1:19" ht="15.75" thickBot="1" x14ac:dyDescent="0.3">
      <c r="A37" s="44"/>
      <c r="B37" s="40"/>
      <c r="C37" s="40"/>
      <c r="D37" s="40"/>
      <c r="E37" s="40"/>
      <c r="F37" s="40"/>
      <c r="G37" s="40"/>
      <c r="H37" s="40"/>
      <c r="I37" s="40"/>
      <c r="J37" s="40"/>
      <c r="K37" s="40"/>
      <c r="L37" s="40"/>
      <c r="M37" s="40"/>
      <c r="N37" s="40"/>
      <c r="O37" s="40"/>
      <c r="P37" s="40"/>
      <c r="Q37" s="40"/>
      <c r="R37" s="40"/>
      <c r="S37" s="45"/>
    </row>
    <row r="38" spans="1:19" x14ac:dyDescent="0.25">
      <c r="A38" s="169" t="str">
        <f>"Ingreso neto proyectado, " &amp; 'Información de la Empresa'!A9</f>
        <v xml:space="preserve">Ingreso neto proyectado, </v>
      </c>
      <c r="B38" s="170"/>
      <c r="C38" s="170"/>
      <c r="D38" s="170"/>
      <c r="E38" s="170"/>
      <c r="F38" s="170"/>
      <c r="G38" s="170"/>
      <c r="H38" s="170"/>
      <c r="I38" s="171"/>
      <c r="J38" s="40"/>
      <c r="K38" s="169" t="str">
        <f>"Ingreso neto proyectado, " &amp; 'Información de la Empresa'!A10</f>
        <v xml:space="preserve">Ingreso neto proyectado, </v>
      </c>
      <c r="L38" s="170"/>
      <c r="M38" s="170"/>
      <c r="N38" s="170"/>
      <c r="O38" s="170"/>
      <c r="P38" s="170"/>
      <c r="Q38" s="170"/>
      <c r="R38" s="170"/>
      <c r="S38" s="171"/>
    </row>
    <row r="39" spans="1:19" ht="21" x14ac:dyDescent="0.35">
      <c r="A39" s="183" t="s">
        <v>71</v>
      </c>
      <c r="B39" s="184"/>
      <c r="C39" s="184"/>
      <c r="D39" s="184"/>
      <c r="E39" s="184"/>
      <c r="F39" s="184"/>
      <c r="G39" s="184"/>
      <c r="H39" s="184"/>
      <c r="I39" s="185"/>
      <c r="J39" s="40"/>
      <c r="K39" s="183" t="s">
        <v>71</v>
      </c>
      <c r="L39" s="184"/>
      <c r="M39" s="184"/>
      <c r="N39" s="184"/>
      <c r="O39" s="184"/>
      <c r="P39" s="184"/>
      <c r="Q39" s="184"/>
      <c r="R39" s="184"/>
      <c r="S39" s="185"/>
    </row>
    <row r="40" spans="1:19" ht="15" customHeight="1" x14ac:dyDescent="0.25">
      <c r="A40" s="186" t="s">
        <v>72</v>
      </c>
      <c r="B40" s="52"/>
      <c r="C40" s="51">
        <v>-0.3</v>
      </c>
      <c r="D40" s="51">
        <v>-0.2</v>
      </c>
      <c r="E40" s="51">
        <v>-0.1</v>
      </c>
      <c r="F40" s="51">
        <v>0</v>
      </c>
      <c r="G40" s="51">
        <v>0.1</v>
      </c>
      <c r="H40" s="51">
        <v>0.2</v>
      </c>
      <c r="I40" s="54">
        <v>0.3</v>
      </c>
      <c r="J40" s="40"/>
      <c r="K40" s="186" t="s">
        <v>72</v>
      </c>
      <c r="L40" s="52"/>
      <c r="M40" s="51">
        <v>-0.3</v>
      </c>
      <c r="N40" s="51">
        <v>-0.2</v>
      </c>
      <c r="O40" s="51">
        <v>-0.1</v>
      </c>
      <c r="P40" s="51">
        <v>0</v>
      </c>
      <c r="Q40" s="51">
        <v>0.1</v>
      </c>
      <c r="R40" s="51">
        <v>0.2</v>
      </c>
      <c r="S40" s="54">
        <v>0.3</v>
      </c>
    </row>
    <row r="41" spans="1:19" x14ac:dyDescent="0.25">
      <c r="A41" s="186"/>
      <c r="B41" s="53">
        <v>-0.3</v>
      </c>
      <c r="C41" s="93">
        <f>('Información de la Empresa'!$B$9*(1+'Análisis de Sensibilidad'!$B41)*'Información de la Empresa'!$C$9*(1+'Análisis de Sensibilidad'!C$40))-('Análisis de Punto de Eq.'!$C$25*'Información de la Empresa'!$C$11*(1+'Análisis de Sensibilidad'!C$40)+'Costos fijos'!$D$19*'Análisis de Punto de Eq.'!$C$24)</f>
        <v>0</v>
      </c>
      <c r="D41" s="93">
        <f>('Información de la Empresa'!$B$9*(1+'Análisis de Sensibilidad'!$B41)*'Información de la Empresa'!$C$9*(1+'Análisis de Sensibilidad'!D$40))-('Análisis de Punto de Eq.'!$C$25*'Información de la Empresa'!$C$11*(1+'Análisis de Sensibilidad'!D$40)+'Costos fijos'!$D$19*'Análisis de Punto de Eq.'!$C$24)</f>
        <v>0</v>
      </c>
      <c r="E41" s="93">
        <f>('Información de la Empresa'!$B$9*(1+'Análisis de Sensibilidad'!$B41)*'Información de la Empresa'!$C$9*(1+'Análisis de Sensibilidad'!E$40))-('Análisis de Punto de Eq.'!$C$25*'Información de la Empresa'!$C$11*(1+'Análisis de Sensibilidad'!E$40)+'Costos fijos'!$D$19*'Análisis de Punto de Eq.'!$C$24)</f>
        <v>0</v>
      </c>
      <c r="F41" s="93">
        <f>('Información de la Empresa'!$B$9*(1+'Análisis de Sensibilidad'!$B41)*'Información de la Empresa'!$C$9*(1+'Análisis de Sensibilidad'!F$40))-('Análisis de Punto de Eq.'!$C$25*'Información de la Empresa'!$C$11*(1+'Análisis de Sensibilidad'!F$40)+'Costos fijos'!$D$19*'Análisis de Punto de Eq.'!$C$24)</f>
        <v>0</v>
      </c>
      <c r="G41" s="93">
        <f>('Información de la Empresa'!$B$9*(1+'Análisis de Sensibilidad'!$B41)*'Información de la Empresa'!$C$9*(1+'Análisis de Sensibilidad'!G$40))-('Análisis de Punto de Eq.'!$C$25*'Información de la Empresa'!$C$11*(1+'Análisis de Sensibilidad'!G$40)+'Costos fijos'!$D$19*'Análisis de Punto de Eq.'!$C$24)</f>
        <v>0</v>
      </c>
      <c r="H41" s="93">
        <f>('Información de la Empresa'!$B$9*(1+'Análisis de Sensibilidad'!$B41)*'Información de la Empresa'!$C$9*(1+'Análisis de Sensibilidad'!H$40))-('Análisis de Punto de Eq.'!$C$25*'Información de la Empresa'!$C$11*(1+'Análisis de Sensibilidad'!H$40)+'Costos fijos'!$D$19*'Análisis de Punto de Eq.'!$C$24)</f>
        <v>0</v>
      </c>
      <c r="I41" s="93">
        <f>('Información de la Empresa'!$B$9*(1+'Análisis de Sensibilidad'!$B41)*'Información de la Empresa'!$C$9*(1+'Análisis de Sensibilidad'!I$40))-('Análisis de Punto de Eq.'!$C$25*'Información de la Empresa'!$C$11*(1+'Análisis de Sensibilidad'!I$40)+'Costos fijos'!$D$19*'Análisis de Punto de Eq.'!$C$24)</f>
        <v>0</v>
      </c>
      <c r="J41" s="40"/>
      <c r="K41" s="186"/>
      <c r="L41" s="53">
        <v>-0.3</v>
      </c>
      <c r="M41" s="93">
        <f>('Información de la Empresa'!$B$10*(1+'Análisis de Sensibilidad'!$L41)*'Información de la Empresa'!$C$10*(1+'Análisis de Sensibilidad'!M$40))-('Análisis de Punto de Eq.'!$G$25*'Información de la Empresa'!$C$10*(1+'Análisis de Sensibilidad'!M$40)+'Costos fijos'!$D$19*'Análisis de Punto de Eq.'!$G$24)</f>
        <v>0</v>
      </c>
      <c r="N41" s="93">
        <f>('Información de la Empresa'!$B$10*(1+'Análisis de Sensibilidad'!$L41)*'Información de la Empresa'!$C$10*(1+'Análisis de Sensibilidad'!N$40))-('Análisis de Punto de Eq.'!$G$25*'Información de la Empresa'!$C$10*(1+'Análisis de Sensibilidad'!N$40)+'Costos fijos'!$D$19*'Análisis de Punto de Eq.'!$G$24)</f>
        <v>0</v>
      </c>
      <c r="O41" s="93">
        <f>('Información de la Empresa'!$B$10*(1+'Análisis de Sensibilidad'!$L41)*'Información de la Empresa'!$C$10*(1+'Análisis de Sensibilidad'!O$40))-('Análisis de Punto de Eq.'!$G$25*'Información de la Empresa'!$C$10*(1+'Análisis de Sensibilidad'!O$40)+'Costos fijos'!$D$19*'Análisis de Punto de Eq.'!$G$24)</f>
        <v>0</v>
      </c>
      <c r="P41" s="93">
        <f>('Información de la Empresa'!$B$10*(1+'Análisis de Sensibilidad'!$L41)*'Información de la Empresa'!$C$10*(1+'Análisis de Sensibilidad'!P$40))-('Análisis de Punto de Eq.'!$G$25*'Información de la Empresa'!$C$10*(1+'Análisis de Sensibilidad'!P$40)+'Costos fijos'!$D$19*'Análisis de Punto de Eq.'!$G$24)</f>
        <v>0</v>
      </c>
      <c r="Q41" s="93">
        <f>('Información de la Empresa'!$B$10*(1+'Análisis de Sensibilidad'!$L41)*'Información de la Empresa'!$C$10*(1+'Análisis de Sensibilidad'!Q$40))-('Análisis de Punto de Eq.'!$G$25*'Información de la Empresa'!$C$10*(1+'Análisis de Sensibilidad'!Q$40)+'Costos fijos'!$D$19*'Análisis de Punto de Eq.'!$G$24)</f>
        <v>0</v>
      </c>
      <c r="R41" s="93">
        <f>('Información de la Empresa'!$B$10*(1+'Análisis de Sensibilidad'!$L41)*'Información de la Empresa'!$C$10*(1+'Análisis de Sensibilidad'!R$40))-('Análisis de Punto de Eq.'!$G$25*'Información de la Empresa'!$C$10*(1+'Análisis de Sensibilidad'!R$40)+'Costos fijos'!$D$19*'Análisis de Punto de Eq.'!$G$24)</f>
        <v>0</v>
      </c>
      <c r="S41" s="57">
        <f>('Información de la Empresa'!$B$10*(1+'Análisis de Sensibilidad'!$L41)*'Información de la Empresa'!$C$10*(1+'Análisis de Sensibilidad'!S$40))-('Análisis de Punto de Eq.'!$G$25*'Información de la Empresa'!$C$10*(1+'Análisis de Sensibilidad'!S$40)+'Costos fijos'!$D$19*'Análisis de Punto de Eq.'!$G$24)</f>
        <v>0</v>
      </c>
    </row>
    <row r="42" spans="1:19" x14ac:dyDescent="0.25">
      <c r="A42" s="186"/>
      <c r="B42" s="53">
        <v>-0.2</v>
      </c>
      <c r="C42" s="93">
        <f>('Información de la Empresa'!$B$9*(1+'Análisis de Sensibilidad'!$B42)*'Información de la Empresa'!$C$9*(1+'Análisis de Sensibilidad'!C$40))-('Análisis de Punto de Eq.'!$C$25*'Información de la Empresa'!$C$11*(1+'Análisis de Sensibilidad'!C$40)+'Costos fijos'!$D$19*'Análisis de Punto de Eq.'!$C$24)</f>
        <v>0</v>
      </c>
      <c r="D42" s="93">
        <f>('Información de la Empresa'!$B$9*(1+'Análisis de Sensibilidad'!$B42)*'Información de la Empresa'!$C$9*(1+'Análisis de Sensibilidad'!D$40))-('Análisis de Punto de Eq.'!$C$25*'Información de la Empresa'!$C$11*(1+'Análisis de Sensibilidad'!D$40)+'Costos fijos'!$D$19*'Análisis de Punto de Eq.'!$C$24)</f>
        <v>0</v>
      </c>
      <c r="E42" s="93">
        <f>('Información de la Empresa'!$B$9*(1+'Análisis de Sensibilidad'!$B42)*'Información de la Empresa'!$C$9*(1+'Análisis de Sensibilidad'!E$40))-('Análisis de Punto de Eq.'!$C$25*'Información de la Empresa'!$C$11*(1+'Análisis de Sensibilidad'!E$40)+'Costos fijos'!$D$19*'Análisis de Punto de Eq.'!$C$24)</f>
        <v>0</v>
      </c>
      <c r="F42" s="93">
        <f>('Información de la Empresa'!$B$9*(1+'Análisis de Sensibilidad'!$B42)*'Información de la Empresa'!$C$9*(1+'Análisis de Sensibilidad'!F$40))-('Análisis de Punto de Eq.'!$C$25*'Información de la Empresa'!$C$11*(1+'Análisis de Sensibilidad'!F$40)+'Costos fijos'!$D$19*'Análisis de Punto de Eq.'!$C$24)</f>
        <v>0</v>
      </c>
      <c r="G42" s="93">
        <f>('Información de la Empresa'!$B$9*(1+'Análisis de Sensibilidad'!$B42)*'Información de la Empresa'!$C$9*(1+'Análisis de Sensibilidad'!G$40))-('Análisis de Punto de Eq.'!$C$25*'Información de la Empresa'!$C$11*(1+'Análisis de Sensibilidad'!G$40)+'Costos fijos'!$D$19*'Análisis de Punto de Eq.'!$C$24)</f>
        <v>0</v>
      </c>
      <c r="H42" s="93">
        <f>('Información de la Empresa'!$B$9*(1+'Análisis de Sensibilidad'!$B42)*'Información de la Empresa'!$C$9*(1+'Análisis de Sensibilidad'!H$40))-('Análisis de Punto de Eq.'!$C$25*'Información de la Empresa'!$C$11*(1+'Análisis de Sensibilidad'!H$40)+'Costos fijos'!$D$19*'Análisis de Punto de Eq.'!$C$24)</f>
        <v>0</v>
      </c>
      <c r="I42" s="93">
        <f>('Información de la Empresa'!$B$9*(1+'Análisis de Sensibilidad'!$B42)*'Información de la Empresa'!$C$9*(1+'Análisis de Sensibilidad'!I$40))-('Análisis de Punto de Eq.'!$C$25*'Información de la Empresa'!$C$11*(1+'Análisis de Sensibilidad'!I$40)+'Costos fijos'!$D$19*'Análisis de Punto de Eq.'!$C$24)</f>
        <v>0</v>
      </c>
      <c r="J42" s="40"/>
      <c r="K42" s="186"/>
      <c r="L42" s="53">
        <v>-0.2</v>
      </c>
      <c r="M42" s="93">
        <f>('Información de la Empresa'!$B$10*(1+'Análisis de Sensibilidad'!$L42)*'Información de la Empresa'!$C$10*(1+'Análisis de Sensibilidad'!M$40))-('Análisis de Punto de Eq.'!$G$25*'Información de la Empresa'!$C$10*(1+'Análisis de Sensibilidad'!M$40)+'Costos fijos'!$D$19*'Análisis de Punto de Eq.'!$G$24)</f>
        <v>0</v>
      </c>
      <c r="N42" s="93">
        <f>('Información de la Empresa'!$B$10*(1+'Análisis de Sensibilidad'!$L42)*'Información de la Empresa'!$C$10*(1+'Análisis de Sensibilidad'!N$40))-('Análisis de Punto de Eq.'!$G$25*'Información de la Empresa'!$C$10*(1+'Análisis de Sensibilidad'!N$40)+'Costos fijos'!$D$19*'Análisis de Punto de Eq.'!$G$24)</f>
        <v>0</v>
      </c>
      <c r="O42" s="93">
        <f>('Información de la Empresa'!$B$10*(1+'Análisis de Sensibilidad'!$L42)*'Información de la Empresa'!$C$10*(1+'Análisis de Sensibilidad'!O$40))-('Análisis de Punto de Eq.'!$G$25*'Información de la Empresa'!$C$10*(1+'Análisis de Sensibilidad'!O$40)+'Costos fijos'!$D$19*'Análisis de Punto de Eq.'!$G$24)</f>
        <v>0</v>
      </c>
      <c r="P42" s="93">
        <f>('Información de la Empresa'!$B$10*(1+'Análisis de Sensibilidad'!$L42)*'Información de la Empresa'!$C$10*(1+'Análisis de Sensibilidad'!P$40))-('Análisis de Punto de Eq.'!$G$25*'Información de la Empresa'!$C$10*(1+'Análisis de Sensibilidad'!P$40)+'Costos fijos'!$D$19*'Análisis de Punto de Eq.'!$G$24)</f>
        <v>0</v>
      </c>
      <c r="Q42" s="93">
        <f>('Información de la Empresa'!$B$10*(1+'Análisis de Sensibilidad'!$L42)*'Información de la Empresa'!$C$10*(1+'Análisis de Sensibilidad'!Q$40))-('Análisis de Punto de Eq.'!$G$25*'Información de la Empresa'!$C$10*(1+'Análisis de Sensibilidad'!Q$40)+'Costos fijos'!$D$19*'Análisis de Punto de Eq.'!$G$24)</f>
        <v>0</v>
      </c>
      <c r="R42" s="93">
        <f>('Información de la Empresa'!$B$10*(1+'Análisis de Sensibilidad'!$L42)*'Información de la Empresa'!$C$10*(1+'Análisis de Sensibilidad'!R$40))-('Análisis de Punto de Eq.'!$G$25*'Información de la Empresa'!$C$10*(1+'Análisis de Sensibilidad'!R$40)+'Costos fijos'!$D$19*'Análisis de Punto de Eq.'!$G$24)</f>
        <v>0</v>
      </c>
      <c r="S42" s="57">
        <f>('Información de la Empresa'!$B$10*(1+'Análisis de Sensibilidad'!$L42)*'Información de la Empresa'!$C$10*(1+'Análisis de Sensibilidad'!S$40))-('Análisis de Punto de Eq.'!$G$25*'Información de la Empresa'!$C$10*(1+'Análisis de Sensibilidad'!S$40)+'Costos fijos'!$D$19*'Análisis de Punto de Eq.'!$G$24)</f>
        <v>0</v>
      </c>
    </row>
    <row r="43" spans="1:19" x14ac:dyDescent="0.25">
      <c r="A43" s="186"/>
      <c r="B43" s="53">
        <v>-0.1</v>
      </c>
      <c r="C43" s="93">
        <f>('Información de la Empresa'!$B$9*(1+'Análisis de Sensibilidad'!$B43)*'Información de la Empresa'!$C$9*(1+'Análisis de Sensibilidad'!C$40))-('Análisis de Punto de Eq.'!$C$25*'Información de la Empresa'!$C$11*(1+'Análisis de Sensibilidad'!C$40)+'Costos fijos'!$D$19*'Análisis de Punto de Eq.'!$C$24)</f>
        <v>0</v>
      </c>
      <c r="D43" s="93">
        <f>('Información de la Empresa'!$B$9*(1+'Análisis de Sensibilidad'!$B43)*'Información de la Empresa'!$C$9*(1+'Análisis de Sensibilidad'!D$40))-('Análisis de Punto de Eq.'!$C$25*'Información de la Empresa'!$C$11*(1+'Análisis de Sensibilidad'!D$40)+'Costos fijos'!$D$19*'Análisis de Punto de Eq.'!$C$24)</f>
        <v>0</v>
      </c>
      <c r="E43" s="93">
        <f>('Información de la Empresa'!$B$9*(1+'Análisis de Sensibilidad'!$B43)*'Información de la Empresa'!$C$9*(1+'Análisis de Sensibilidad'!E$40))-('Análisis de Punto de Eq.'!$C$25*'Información de la Empresa'!$C$11*(1+'Análisis de Sensibilidad'!E$40)+'Costos fijos'!$D$19*'Análisis de Punto de Eq.'!$C$24)</f>
        <v>0</v>
      </c>
      <c r="F43" s="93">
        <f>('Información de la Empresa'!$B$9*(1+'Análisis de Sensibilidad'!$B43)*'Información de la Empresa'!$C$9*(1+'Análisis de Sensibilidad'!F$40))-('Análisis de Punto de Eq.'!$C$25*'Información de la Empresa'!$C$11*(1+'Análisis de Sensibilidad'!F$40)+'Costos fijos'!$D$19*'Análisis de Punto de Eq.'!$C$24)</f>
        <v>0</v>
      </c>
      <c r="G43" s="93">
        <f>('Información de la Empresa'!$B$9*(1+'Análisis de Sensibilidad'!$B43)*'Información de la Empresa'!$C$9*(1+'Análisis de Sensibilidad'!G$40))-('Análisis de Punto de Eq.'!$C$25*'Información de la Empresa'!$C$11*(1+'Análisis de Sensibilidad'!G$40)+'Costos fijos'!$D$19*'Análisis de Punto de Eq.'!$C$24)</f>
        <v>0</v>
      </c>
      <c r="H43" s="93">
        <f>('Información de la Empresa'!$B$9*(1+'Análisis de Sensibilidad'!$B43)*'Información de la Empresa'!$C$9*(1+'Análisis de Sensibilidad'!H$40))-('Análisis de Punto de Eq.'!$C$25*'Información de la Empresa'!$C$11*(1+'Análisis de Sensibilidad'!H$40)+'Costos fijos'!$D$19*'Análisis de Punto de Eq.'!$C$24)</f>
        <v>0</v>
      </c>
      <c r="I43" s="93">
        <f>('Información de la Empresa'!$B$9*(1+'Análisis de Sensibilidad'!$B43)*'Información de la Empresa'!$C$9*(1+'Análisis de Sensibilidad'!I$40))-('Análisis de Punto de Eq.'!$C$25*'Información de la Empresa'!$C$11*(1+'Análisis de Sensibilidad'!I$40)+'Costos fijos'!$D$19*'Análisis de Punto de Eq.'!$C$24)</f>
        <v>0</v>
      </c>
      <c r="J43" s="40"/>
      <c r="K43" s="186"/>
      <c r="L43" s="53">
        <v>-0.1</v>
      </c>
      <c r="M43" s="93">
        <f>('Información de la Empresa'!$B$10*(1+'Análisis de Sensibilidad'!$L43)*'Información de la Empresa'!$C$10*(1+'Análisis de Sensibilidad'!M$40))-('Análisis de Punto de Eq.'!$G$25*'Información de la Empresa'!$C$10*(1+'Análisis de Sensibilidad'!M$40)+'Costos fijos'!$D$19*'Análisis de Punto de Eq.'!$G$24)</f>
        <v>0</v>
      </c>
      <c r="N43" s="93">
        <f>('Información de la Empresa'!$B$10*(1+'Análisis de Sensibilidad'!$L43)*'Información de la Empresa'!$C$10*(1+'Análisis de Sensibilidad'!N$40))-('Análisis de Punto de Eq.'!$G$25*'Información de la Empresa'!$C$10*(1+'Análisis de Sensibilidad'!N$40)+'Costos fijos'!$D$19*'Análisis de Punto de Eq.'!$G$24)</f>
        <v>0</v>
      </c>
      <c r="O43" s="93">
        <f>('Información de la Empresa'!$B$10*(1+'Análisis de Sensibilidad'!$L43)*'Información de la Empresa'!$C$10*(1+'Análisis de Sensibilidad'!O$40))-('Análisis de Punto de Eq.'!$G$25*'Información de la Empresa'!$C$10*(1+'Análisis de Sensibilidad'!O$40)+'Costos fijos'!$D$19*'Análisis de Punto de Eq.'!$G$24)</f>
        <v>0</v>
      </c>
      <c r="P43" s="93">
        <f>('Información de la Empresa'!$B$10*(1+'Análisis de Sensibilidad'!$L43)*'Información de la Empresa'!$C$10*(1+'Análisis de Sensibilidad'!P$40))-('Análisis de Punto de Eq.'!$G$25*'Información de la Empresa'!$C$10*(1+'Análisis de Sensibilidad'!P$40)+'Costos fijos'!$D$19*'Análisis de Punto de Eq.'!$G$24)</f>
        <v>0</v>
      </c>
      <c r="Q43" s="93">
        <f>('Información de la Empresa'!$B$10*(1+'Análisis de Sensibilidad'!$L43)*'Información de la Empresa'!$C$10*(1+'Análisis de Sensibilidad'!Q$40))-('Análisis de Punto de Eq.'!$G$25*'Información de la Empresa'!$C$10*(1+'Análisis de Sensibilidad'!Q$40)+'Costos fijos'!$D$19*'Análisis de Punto de Eq.'!$G$24)</f>
        <v>0</v>
      </c>
      <c r="R43" s="93">
        <f>('Información de la Empresa'!$B$10*(1+'Análisis de Sensibilidad'!$L43)*'Información de la Empresa'!$C$10*(1+'Análisis de Sensibilidad'!R$40))-('Análisis de Punto de Eq.'!$G$25*'Información de la Empresa'!$C$10*(1+'Análisis de Sensibilidad'!R$40)+'Costos fijos'!$D$19*'Análisis de Punto de Eq.'!$G$24)</f>
        <v>0</v>
      </c>
      <c r="S43" s="57">
        <f>('Información de la Empresa'!$B$10*(1+'Análisis de Sensibilidad'!$L43)*'Información de la Empresa'!$C$10*(1+'Análisis de Sensibilidad'!S$40))-('Análisis de Punto de Eq.'!$G$25*'Información de la Empresa'!$C$10*(1+'Análisis de Sensibilidad'!S$40)+'Costos fijos'!$D$19*'Análisis de Punto de Eq.'!$G$24)</f>
        <v>0</v>
      </c>
    </row>
    <row r="44" spans="1:19" x14ac:dyDescent="0.25">
      <c r="A44" s="186"/>
      <c r="B44" s="53">
        <v>0</v>
      </c>
      <c r="C44" s="93">
        <f>('Información de la Empresa'!$B$9*(1+'Análisis de Sensibilidad'!$B44)*'Información de la Empresa'!$C$9*(1+'Análisis de Sensibilidad'!C$40))-('Análisis de Punto de Eq.'!$C$25*'Información de la Empresa'!$C$11*(1+'Análisis de Sensibilidad'!C$40)+'Costos fijos'!$D$19*'Análisis de Punto de Eq.'!$C$24)</f>
        <v>0</v>
      </c>
      <c r="D44" s="93">
        <f>('Información de la Empresa'!$B$9*(1+'Análisis de Sensibilidad'!$B44)*'Información de la Empresa'!$C$9*(1+'Análisis de Sensibilidad'!D$40))-('Análisis de Punto de Eq.'!$C$25*'Información de la Empresa'!$C$11*(1+'Análisis de Sensibilidad'!D$40)+'Costos fijos'!$D$19*'Análisis de Punto de Eq.'!$C$24)</f>
        <v>0</v>
      </c>
      <c r="E44" s="93">
        <f>('Información de la Empresa'!$B$9*(1+'Análisis de Sensibilidad'!$B44)*'Información de la Empresa'!$C$9*(1+'Análisis de Sensibilidad'!E$40))-('Análisis de Punto de Eq.'!$C$25*'Información de la Empresa'!$C$11*(1+'Análisis de Sensibilidad'!E$40)+'Costos fijos'!$D$19*'Análisis de Punto de Eq.'!$C$24)</f>
        <v>0</v>
      </c>
      <c r="F44" s="94">
        <f>('Información de la Empresa'!$B$9*(1+'Análisis de Sensibilidad'!$B44)*'Información de la Empresa'!$C$9*(1+'Análisis de Sensibilidad'!F$40))-('Análisis de Punto de Eq.'!$C$25*'Información de la Empresa'!$C$11*(1+'Análisis de Sensibilidad'!F$40)+'Costos fijos'!$D$19*'Análisis de Punto de Eq.'!$C$24)</f>
        <v>0</v>
      </c>
      <c r="G44" s="93">
        <f>('Información de la Empresa'!$B$9*(1+'Análisis de Sensibilidad'!$B44)*'Información de la Empresa'!$C$9*(1+'Análisis de Sensibilidad'!G$40))-('Análisis de Punto de Eq.'!$C$25*'Información de la Empresa'!$C$11*(1+'Análisis de Sensibilidad'!G$40)+'Costos fijos'!$D$19*'Análisis de Punto de Eq.'!$C$24)</f>
        <v>0</v>
      </c>
      <c r="H44" s="93">
        <f>('Información de la Empresa'!$B$9*(1+'Análisis de Sensibilidad'!$B44)*'Información de la Empresa'!$C$9*(1+'Análisis de Sensibilidad'!H$40))-('Análisis de Punto de Eq.'!$C$25*'Información de la Empresa'!$C$11*(1+'Análisis de Sensibilidad'!H$40)+'Costos fijos'!$D$19*'Análisis de Punto de Eq.'!$C$24)</f>
        <v>0</v>
      </c>
      <c r="I44" s="93">
        <f>('Información de la Empresa'!$B$9*(1+'Análisis de Sensibilidad'!$B44)*'Información de la Empresa'!$C$9*(1+'Análisis de Sensibilidad'!I$40))-('Análisis de Punto de Eq.'!$C$25*'Información de la Empresa'!$C$11*(1+'Análisis de Sensibilidad'!I$40)+'Costos fijos'!$D$19*'Análisis de Punto de Eq.'!$C$24)</f>
        <v>0</v>
      </c>
      <c r="J44" s="40"/>
      <c r="K44" s="186"/>
      <c r="L44" s="53">
        <v>0</v>
      </c>
      <c r="M44" s="93">
        <f>('Información de la Empresa'!$B$10*(1+'Análisis de Sensibilidad'!$L44)*'Información de la Empresa'!$C$10*(1+'Análisis de Sensibilidad'!M$40))-('Análisis de Punto de Eq.'!$G$25*'Información de la Empresa'!$C$10*(1+'Análisis de Sensibilidad'!M$40)+'Costos fijos'!$D$19*'Análisis de Punto de Eq.'!$G$24)</f>
        <v>0</v>
      </c>
      <c r="N44" s="93">
        <f>('Información de la Empresa'!$B$10*(1+'Análisis de Sensibilidad'!$L44)*'Información de la Empresa'!$C$10*(1+'Análisis de Sensibilidad'!N$40))-('Análisis de Punto de Eq.'!$G$25*'Información de la Empresa'!$C$10*(1+'Análisis de Sensibilidad'!N$40)+'Costos fijos'!$D$19*'Análisis de Punto de Eq.'!$G$24)</f>
        <v>0</v>
      </c>
      <c r="O44" s="93">
        <f>('Información de la Empresa'!$B$10*(1+'Análisis de Sensibilidad'!$L44)*'Información de la Empresa'!$C$10*(1+'Análisis de Sensibilidad'!O$40))-('Análisis de Punto de Eq.'!$G$25*'Información de la Empresa'!$C$10*(1+'Análisis de Sensibilidad'!O$40)+'Costos fijos'!$D$19*'Análisis de Punto de Eq.'!$G$24)</f>
        <v>0</v>
      </c>
      <c r="P44" s="94">
        <f>('Información de la Empresa'!$B$10*(1+'Análisis de Sensibilidad'!$L44)*'Información de la Empresa'!$C$10*(1+'Análisis de Sensibilidad'!P$40))-('Análisis de Punto de Eq.'!$G$25*'Información de la Empresa'!$C$10*(1+'Análisis de Sensibilidad'!P$40)+'Costos fijos'!$D$19*'Análisis de Punto de Eq.'!$G$24)</f>
        <v>0</v>
      </c>
      <c r="Q44" s="93">
        <f>('Información de la Empresa'!$B$10*(1+'Análisis de Sensibilidad'!$L44)*'Información de la Empresa'!$C$10*(1+'Análisis de Sensibilidad'!Q$40))-('Análisis de Punto de Eq.'!$G$25*'Información de la Empresa'!$C$10*(1+'Análisis de Sensibilidad'!Q$40)+'Costos fijos'!$D$19*'Análisis de Punto de Eq.'!$G$24)</f>
        <v>0</v>
      </c>
      <c r="R44" s="93">
        <f>('Información de la Empresa'!$B$10*(1+'Análisis de Sensibilidad'!$L44)*'Información de la Empresa'!$C$10*(1+'Análisis de Sensibilidad'!R$40))-('Análisis de Punto de Eq.'!$G$25*'Información de la Empresa'!$C$10*(1+'Análisis de Sensibilidad'!R$40)+'Costos fijos'!$D$19*'Análisis de Punto de Eq.'!$G$24)</f>
        <v>0</v>
      </c>
      <c r="S44" s="57">
        <f>('Información de la Empresa'!$B$10*(1+'Análisis de Sensibilidad'!$L44)*'Información de la Empresa'!$C$10*(1+'Análisis de Sensibilidad'!S$40))-('Análisis de Punto de Eq.'!$G$25*'Información de la Empresa'!$C$10*(1+'Análisis de Sensibilidad'!S$40)+'Costos fijos'!$D$19*'Análisis de Punto de Eq.'!$G$24)</f>
        <v>0</v>
      </c>
    </row>
    <row r="45" spans="1:19" x14ac:dyDescent="0.25">
      <c r="A45" s="186"/>
      <c r="B45" s="53">
        <v>0.1</v>
      </c>
      <c r="C45" s="93">
        <f>('Información de la Empresa'!$B$9*(1+'Análisis de Sensibilidad'!$B45)*'Información de la Empresa'!$C$9*(1+'Análisis de Sensibilidad'!C$40))-('Análisis de Punto de Eq.'!$C$25*'Información de la Empresa'!$C$11*(1+'Análisis de Sensibilidad'!C$40)+'Costos fijos'!$D$19*'Análisis de Punto de Eq.'!$C$24)</f>
        <v>0</v>
      </c>
      <c r="D45" s="93">
        <f>('Información de la Empresa'!$B$9*(1+'Análisis de Sensibilidad'!$B45)*'Información de la Empresa'!$C$9*(1+'Análisis de Sensibilidad'!D$40))-('Análisis de Punto de Eq.'!$C$25*'Información de la Empresa'!$C$11*(1+'Análisis de Sensibilidad'!D$40)+'Costos fijos'!$D$19*'Análisis de Punto de Eq.'!$C$24)</f>
        <v>0</v>
      </c>
      <c r="E45" s="93">
        <f>('Información de la Empresa'!$B$9*(1+'Análisis de Sensibilidad'!$B45)*'Información de la Empresa'!$C$9*(1+'Análisis de Sensibilidad'!E$40))-('Análisis de Punto de Eq.'!$C$25*'Información de la Empresa'!$C$11*(1+'Análisis de Sensibilidad'!E$40)+'Costos fijos'!$D$19*'Análisis de Punto de Eq.'!$C$24)</f>
        <v>0</v>
      </c>
      <c r="F45" s="93">
        <f>('Información de la Empresa'!$B$9*(1+'Análisis de Sensibilidad'!$B45)*'Información de la Empresa'!$C$9*(1+'Análisis de Sensibilidad'!F$40))-('Análisis de Punto de Eq.'!$C$25*'Información de la Empresa'!$C$11*(1+'Análisis de Sensibilidad'!F$40)+'Costos fijos'!$D$19*'Análisis de Punto de Eq.'!$C$24)</f>
        <v>0</v>
      </c>
      <c r="G45" s="93">
        <f>('Información de la Empresa'!$B$9*(1+'Análisis de Sensibilidad'!$B45)*'Información de la Empresa'!$C$9*(1+'Análisis de Sensibilidad'!G$40))-('Análisis de Punto de Eq.'!$C$25*'Información de la Empresa'!$C$11*(1+'Análisis de Sensibilidad'!G$40)+'Costos fijos'!$D$19*'Análisis de Punto de Eq.'!$C$24)</f>
        <v>0</v>
      </c>
      <c r="H45" s="93">
        <f>('Información de la Empresa'!$B$9*(1+'Análisis de Sensibilidad'!$B45)*'Información de la Empresa'!$C$9*(1+'Análisis de Sensibilidad'!H$40))-('Análisis de Punto de Eq.'!$C$25*'Información de la Empresa'!$C$11*(1+'Análisis de Sensibilidad'!H$40)+'Costos fijos'!$D$19*'Análisis de Punto de Eq.'!$C$24)</f>
        <v>0</v>
      </c>
      <c r="I45" s="93">
        <f>('Información de la Empresa'!$B$9*(1+'Análisis de Sensibilidad'!$B45)*'Información de la Empresa'!$C$9*(1+'Análisis de Sensibilidad'!I$40))-('Análisis de Punto de Eq.'!$C$25*'Información de la Empresa'!$C$11*(1+'Análisis de Sensibilidad'!I$40)+'Costos fijos'!$D$19*'Análisis de Punto de Eq.'!$C$24)</f>
        <v>0</v>
      </c>
      <c r="J45" s="40"/>
      <c r="K45" s="186"/>
      <c r="L45" s="53">
        <v>0.1</v>
      </c>
      <c r="M45" s="93">
        <f>('Información de la Empresa'!$B$10*(1+'Análisis de Sensibilidad'!$L45)*'Información de la Empresa'!$C$10*(1+'Análisis de Sensibilidad'!M$40))-('Análisis de Punto de Eq.'!$G$25*'Información de la Empresa'!$C$10*(1+'Análisis de Sensibilidad'!M$40)+'Costos fijos'!$D$19*'Análisis de Punto de Eq.'!$G$24)</f>
        <v>0</v>
      </c>
      <c r="N45" s="93">
        <f>('Información de la Empresa'!$B$10*(1+'Análisis de Sensibilidad'!$L45)*'Información de la Empresa'!$C$10*(1+'Análisis de Sensibilidad'!N$40))-('Análisis de Punto de Eq.'!$G$25*'Información de la Empresa'!$C$10*(1+'Análisis de Sensibilidad'!N$40)+'Costos fijos'!$D$19*'Análisis de Punto de Eq.'!$G$24)</f>
        <v>0</v>
      </c>
      <c r="O45" s="93">
        <f>('Información de la Empresa'!$B$10*(1+'Análisis de Sensibilidad'!$L45)*'Información de la Empresa'!$C$10*(1+'Análisis de Sensibilidad'!O$40))-('Análisis de Punto de Eq.'!$G$25*'Información de la Empresa'!$C$10*(1+'Análisis de Sensibilidad'!O$40)+'Costos fijos'!$D$19*'Análisis de Punto de Eq.'!$G$24)</f>
        <v>0</v>
      </c>
      <c r="P45" s="93">
        <f>('Información de la Empresa'!$B$10*(1+'Análisis de Sensibilidad'!$L45)*'Información de la Empresa'!$C$10*(1+'Análisis de Sensibilidad'!P$40))-('Análisis de Punto de Eq.'!$G$25*'Información de la Empresa'!$C$10*(1+'Análisis de Sensibilidad'!P$40)+'Costos fijos'!$D$19*'Análisis de Punto de Eq.'!$G$24)</f>
        <v>0</v>
      </c>
      <c r="Q45" s="93">
        <f>('Información de la Empresa'!$B$10*(1+'Análisis de Sensibilidad'!$L45)*'Información de la Empresa'!$C$10*(1+'Análisis de Sensibilidad'!Q$40))-('Análisis de Punto de Eq.'!$G$25*'Información de la Empresa'!$C$10*(1+'Análisis de Sensibilidad'!Q$40)+'Costos fijos'!$D$19*'Análisis de Punto de Eq.'!$G$24)</f>
        <v>0</v>
      </c>
      <c r="R45" s="93">
        <f>('Información de la Empresa'!$B$10*(1+'Análisis de Sensibilidad'!$L45)*'Información de la Empresa'!$C$10*(1+'Análisis de Sensibilidad'!R$40))-('Análisis de Punto de Eq.'!$G$25*'Información de la Empresa'!$C$10*(1+'Análisis de Sensibilidad'!R$40)+'Costos fijos'!$D$19*'Análisis de Punto de Eq.'!$G$24)</f>
        <v>0</v>
      </c>
      <c r="S45" s="57">
        <f>('Información de la Empresa'!$B$10*(1+'Análisis de Sensibilidad'!$L45)*'Información de la Empresa'!$C$10*(1+'Análisis de Sensibilidad'!S$40))-('Análisis de Punto de Eq.'!$G$25*'Información de la Empresa'!$C$10*(1+'Análisis de Sensibilidad'!S$40)+'Costos fijos'!$D$19*'Análisis de Punto de Eq.'!$G$24)</f>
        <v>0</v>
      </c>
    </row>
    <row r="46" spans="1:19" x14ac:dyDescent="0.25">
      <c r="A46" s="186"/>
      <c r="B46" s="53">
        <v>0.2</v>
      </c>
      <c r="C46" s="93">
        <f>('Información de la Empresa'!$B$9*(1+'Análisis de Sensibilidad'!$B46)*'Información de la Empresa'!$C$9*(1+'Análisis de Sensibilidad'!C$40))-('Análisis de Punto de Eq.'!$C$25*'Información de la Empresa'!$C$11*(1+'Análisis de Sensibilidad'!C$40)+'Costos fijos'!$D$19*'Análisis de Punto de Eq.'!$C$24)</f>
        <v>0</v>
      </c>
      <c r="D46" s="93">
        <f>('Información de la Empresa'!$B$9*(1+'Análisis de Sensibilidad'!$B46)*'Información de la Empresa'!$C$9*(1+'Análisis de Sensibilidad'!D$40))-('Análisis de Punto de Eq.'!$C$25*'Información de la Empresa'!$C$11*(1+'Análisis de Sensibilidad'!D$40)+'Costos fijos'!$D$19*'Análisis de Punto de Eq.'!$C$24)</f>
        <v>0</v>
      </c>
      <c r="E46" s="93">
        <f>('Información de la Empresa'!$B$9*(1+'Análisis de Sensibilidad'!$B46)*'Información de la Empresa'!$C$9*(1+'Análisis de Sensibilidad'!E$40))-('Análisis de Punto de Eq.'!$C$25*'Información de la Empresa'!$C$11*(1+'Análisis de Sensibilidad'!E$40)+'Costos fijos'!$D$19*'Análisis de Punto de Eq.'!$C$24)</f>
        <v>0</v>
      </c>
      <c r="F46" s="93">
        <f>('Información de la Empresa'!$B$9*(1+'Análisis de Sensibilidad'!$B46)*'Información de la Empresa'!$C$9*(1+'Análisis de Sensibilidad'!F$40))-('Análisis de Punto de Eq.'!$C$25*'Información de la Empresa'!$C$11*(1+'Análisis de Sensibilidad'!F$40)+'Costos fijos'!$D$19*'Análisis de Punto de Eq.'!$C$24)</f>
        <v>0</v>
      </c>
      <c r="G46" s="93">
        <f>('Información de la Empresa'!$B$9*(1+'Análisis de Sensibilidad'!$B46)*'Información de la Empresa'!$C$9*(1+'Análisis de Sensibilidad'!G$40))-('Análisis de Punto de Eq.'!$C$25*'Información de la Empresa'!$C$11*(1+'Análisis de Sensibilidad'!G$40)+'Costos fijos'!$D$19*'Análisis de Punto de Eq.'!$C$24)</f>
        <v>0</v>
      </c>
      <c r="H46" s="93">
        <f>('Información de la Empresa'!$B$9*(1+'Análisis de Sensibilidad'!$B46)*'Información de la Empresa'!$C$9*(1+'Análisis de Sensibilidad'!H$40))-('Análisis de Punto de Eq.'!$C$25*'Información de la Empresa'!$C$11*(1+'Análisis de Sensibilidad'!H$40)+'Costos fijos'!$D$19*'Análisis de Punto de Eq.'!$C$24)</f>
        <v>0</v>
      </c>
      <c r="I46" s="93">
        <f>('Información de la Empresa'!$B$9*(1+'Análisis de Sensibilidad'!$B46)*'Información de la Empresa'!$C$9*(1+'Análisis de Sensibilidad'!I$40))-('Análisis de Punto de Eq.'!$C$25*'Información de la Empresa'!$C$11*(1+'Análisis de Sensibilidad'!I$40)+'Costos fijos'!$D$19*'Análisis de Punto de Eq.'!$C$24)</f>
        <v>0</v>
      </c>
      <c r="J46" s="40"/>
      <c r="K46" s="186"/>
      <c r="L46" s="53">
        <v>0.2</v>
      </c>
      <c r="M46" s="93">
        <f>('Información de la Empresa'!$B$10*(1+'Análisis de Sensibilidad'!$L46)*'Información de la Empresa'!$C$10*(1+'Análisis de Sensibilidad'!M$40))-('Análisis de Punto de Eq.'!$G$25*'Información de la Empresa'!$C$10*(1+'Análisis de Sensibilidad'!M$40)+'Costos fijos'!$D$19*'Análisis de Punto de Eq.'!$G$24)</f>
        <v>0</v>
      </c>
      <c r="N46" s="93">
        <f>('Información de la Empresa'!$B$10*(1+'Análisis de Sensibilidad'!$L46)*'Información de la Empresa'!$C$10*(1+'Análisis de Sensibilidad'!N$40))-('Análisis de Punto de Eq.'!$G$25*'Información de la Empresa'!$C$10*(1+'Análisis de Sensibilidad'!N$40)+'Costos fijos'!$D$19*'Análisis de Punto de Eq.'!$G$24)</f>
        <v>0</v>
      </c>
      <c r="O46" s="93">
        <f>('Información de la Empresa'!$B$10*(1+'Análisis de Sensibilidad'!$L46)*'Información de la Empresa'!$C$10*(1+'Análisis de Sensibilidad'!O$40))-('Análisis de Punto de Eq.'!$G$25*'Información de la Empresa'!$C$10*(1+'Análisis de Sensibilidad'!O$40)+'Costos fijos'!$D$19*'Análisis de Punto de Eq.'!$G$24)</f>
        <v>0</v>
      </c>
      <c r="P46" s="93">
        <f>('Información de la Empresa'!$B$10*(1+'Análisis de Sensibilidad'!$L46)*'Información de la Empresa'!$C$10*(1+'Análisis de Sensibilidad'!P$40))-('Análisis de Punto de Eq.'!$G$25*'Información de la Empresa'!$C$10*(1+'Análisis de Sensibilidad'!P$40)+'Costos fijos'!$D$19*'Análisis de Punto de Eq.'!$G$24)</f>
        <v>0</v>
      </c>
      <c r="Q46" s="93">
        <f>('Información de la Empresa'!$B$10*(1+'Análisis de Sensibilidad'!$L46)*'Información de la Empresa'!$C$10*(1+'Análisis de Sensibilidad'!Q$40))-('Análisis de Punto de Eq.'!$G$25*'Información de la Empresa'!$C$10*(1+'Análisis de Sensibilidad'!Q$40)+'Costos fijos'!$D$19*'Análisis de Punto de Eq.'!$G$24)</f>
        <v>0</v>
      </c>
      <c r="R46" s="93">
        <f>('Información de la Empresa'!$B$10*(1+'Análisis de Sensibilidad'!$L46)*'Información de la Empresa'!$C$10*(1+'Análisis de Sensibilidad'!R$40))-('Análisis de Punto de Eq.'!$G$25*'Información de la Empresa'!$C$10*(1+'Análisis de Sensibilidad'!R$40)+'Costos fijos'!$D$19*'Análisis de Punto de Eq.'!$G$24)</f>
        <v>0</v>
      </c>
      <c r="S46" s="57">
        <f>('Información de la Empresa'!$B$10*(1+'Análisis de Sensibilidad'!$L46)*'Información de la Empresa'!$C$10*(1+'Análisis de Sensibilidad'!S$40))-('Análisis de Punto de Eq.'!$G$25*'Información de la Empresa'!$C$10*(1+'Análisis de Sensibilidad'!S$40)+'Costos fijos'!$D$19*'Análisis de Punto de Eq.'!$G$24)</f>
        <v>0</v>
      </c>
    </row>
    <row r="47" spans="1:19" ht="15.75" thickBot="1" x14ac:dyDescent="0.3">
      <c r="A47" s="187"/>
      <c r="B47" s="55">
        <v>0.3</v>
      </c>
      <c r="C47" s="93">
        <f>('Información de la Empresa'!$B$9*(1+'Análisis de Sensibilidad'!$B47)*'Información de la Empresa'!$C$9*(1+'Análisis de Sensibilidad'!C$40))-('Análisis de Punto de Eq.'!$C$25*'Información de la Empresa'!$C$11*(1+'Análisis de Sensibilidad'!C$40)+'Costos fijos'!$D$19*'Análisis de Punto de Eq.'!$C$24)</f>
        <v>0</v>
      </c>
      <c r="D47" s="93">
        <f>('Información de la Empresa'!$B$9*(1+'Análisis de Sensibilidad'!$B47)*'Información de la Empresa'!$C$9*(1+'Análisis de Sensibilidad'!D$40))-('Análisis de Punto de Eq.'!$C$25*'Información de la Empresa'!$C$11*(1+'Análisis de Sensibilidad'!D$40)+'Costos fijos'!$D$19*'Análisis de Punto de Eq.'!$C$24)</f>
        <v>0</v>
      </c>
      <c r="E47" s="93">
        <f>('Información de la Empresa'!$B$9*(1+'Análisis de Sensibilidad'!$B47)*'Información de la Empresa'!$C$9*(1+'Análisis de Sensibilidad'!E$40))-('Análisis de Punto de Eq.'!$C$25*'Información de la Empresa'!$C$11*(1+'Análisis de Sensibilidad'!E$40)+'Costos fijos'!$D$19*'Análisis de Punto de Eq.'!$C$24)</f>
        <v>0</v>
      </c>
      <c r="F47" s="93">
        <f>('Información de la Empresa'!$B$9*(1+'Análisis de Sensibilidad'!$B47)*'Información de la Empresa'!$C$9*(1+'Análisis de Sensibilidad'!F$40))-('Análisis de Punto de Eq.'!$C$25*'Información de la Empresa'!$C$11*(1+'Análisis de Sensibilidad'!F$40)+'Costos fijos'!$D$19*'Análisis de Punto de Eq.'!$C$24)</f>
        <v>0</v>
      </c>
      <c r="G47" s="93">
        <f>('Información de la Empresa'!$B$9*(1+'Análisis de Sensibilidad'!$B47)*'Información de la Empresa'!$C$9*(1+'Análisis de Sensibilidad'!G$40))-('Análisis de Punto de Eq.'!$C$25*'Información de la Empresa'!$C$11*(1+'Análisis de Sensibilidad'!G$40)+'Costos fijos'!$D$19*'Análisis de Punto de Eq.'!$C$24)</f>
        <v>0</v>
      </c>
      <c r="H47" s="93">
        <f>('Información de la Empresa'!$B$9*(1+'Análisis de Sensibilidad'!$B47)*'Información de la Empresa'!$C$9*(1+'Análisis de Sensibilidad'!H$40))-('Análisis de Punto de Eq.'!$C$25*'Información de la Empresa'!$C$11*(1+'Análisis de Sensibilidad'!H$40)+'Costos fijos'!$D$19*'Análisis de Punto de Eq.'!$C$24)</f>
        <v>0</v>
      </c>
      <c r="I47" s="93">
        <f>('Información de la Empresa'!$B$9*(1+'Análisis de Sensibilidad'!$B47)*'Información de la Empresa'!$C$9*(1+'Análisis de Sensibilidad'!I$40))-('Análisis de Punto de Eq.'!$C$25*'Información de la Empresa'!$C$11*(1+'Análisis de Sensibilidad'!I$40)+'Costos fijos'!$D$19*'Análisis de Punto de Eq.'!$C$24)</f>
        <v>0</v>
      </c>
      <c r="J47" s="59"/>
      <c r="K47" s="187"/>
      <c r="L47" s="55">
        <v>0.3</v>
      </c>
      <c r="M47" s="93">
        <f>('Información de la Empresa'!$B$10*(1+'Análisis de Sensibilidad'!$L47)*'Información de la Empresa'!$C$10*(1+'Análisis de Sensibilidad'!M$40))-('Análisis de Punto de Eq.'!$G$25*'Información de la Empresa'!$C$10*(1+'Análisis de Sensibilidad'!M$40)+'Costos fijos'!$D$19*'Análisis de Punto de Eq.'!$G$24)</f>
        <v>0</v>
      </c>
      <c r="N47" s="93">
        <f>('Información de la Empresa'!$B$10*(1+'Análisis de Sensibilidad'!$L47)*'Información de la Empresa'!$C$10*(1+'Análisis de Sensibilidad'!N$40))-('Análisis de Punto de Eq.'!$G$25*'Información de la Empresa'!$C$10*(1+'Análisis de Sensibilidad'!N$40)+'Costos fijos'!$D$19*'Análisis de Punto de Eq.'!$G$24)</f>
        <v>0</v>
      </c>
      <c r="O47" s="93">
        <f>('Información de la Empresa'!$B$10*(1+'Análisis de Sensibilidad'!$L47)*'Información de la Empresa'!$C$10*(1+'Análisis de Sensibilidad'!O$40))-('Análisis de Punto de Eq.'!$G$25*'Información de la Empresa'!$C$10*(1+'Análisis de Sensibilidad'!O$40)+'Costos fijos'!$D$19*'Análisis de Punto de Eq.'!$G$24)</f>
        <v>0</v>
      </c>
      <c r="P47" s="93">
        <f>('Información de la Empresa'!$B$10*(1+'Análisis de Sensibilidad'!$L47)*'Información de la Empresa'!$C$10*(1+'Análisis de Sensibilidad'!P$40))-('Análisis de Punto de Eq.'!$G$25*'Información de la Empresa'!$C$10*(1+'Análisis de Sensibilidad'!P$40)+'Costos fijos'!$D$19*'Análisis de Punto de Eq.'!$G$24)</f>
        <v>0</v>
      </c>
      <c r="Q47" s="93">
        <f>('Información de la Empresa'!$B$10*(1+'Análisis de Sensibilidad'!$L47)*'Información de la Empresa'!$C$10*(1+'Análisis de Sensibilidad'!Q$40))-('Análisis de Punto de Eq.'!$G$25*'Información de la Empresa'!$C$10*(1+'Análisis de Sensibilidad'!Q$40)+'Costos fijos'!$D$19*'Análisis de Punto de Eq.'!$G$24)</f>
        <v>0</v>
      </c>
      <c r="R47" s="93">
        <f>('Información de la Empresa'!$B$10*(1+'Análisis de Sensibilidad'!$L47)*'Información de la Empresa'!$C$10*(1+'Análisis de Sensibilidad'!R$40))-('Análisis de Punto de Eq.'!$G$25*'Información de la Empresa'!$C$10*(1+'Análisis de Sensibilidad'!R$40)+'Costos fijos'!$D$19*'Análisis de Punto de Eq.'!$G$24)</f>
        <v>0</v>
      </c>
      <c r="S47" s="57">
        <f>('Información de la Empresa'!$B$10*(1+'Análisis de Sensibilidad'!$L47)*'Información de la Empresa'!$C$10*(1+'Análisis de Sensibilidad'!S$40))-('Análisis de Punto de Eq.'!$G$25*'Información de la Empresa'!$C$10*(1+'Análisis de Sensibilidad'!S$40)+'Costos fijos'!$D$19*'Análisis de Punto de Eq.'!$G$24)</f>
        <v>0</v>
      </c>
    </row>
    <row r="48" spans="1:19" x14ac:dyDescent="0.25">
      <c r="A48" s="44"/>
      <c r="B48" s="40"/>
      <c r="C48" s="40"/>
      <c r="D48" s="40"/>
      <c r="E48" s="40"/>
      <c r="F48" s="40"/>
      <c r="G48" s="40"/>
      <c r="H48" s="40"/>
      <c r="I48" s="40"/>
      <c r="J48" s="40"/>
      <c r="K48" s="40"/>
      <c r="L48" s="40"/>
      <c r="M48" s="40"/>
      <c r="N48" s="40"/>
      <c r="O48" s="40"/>
      <c r="P48" s="40"/>
      <c r="Q48" s="40"/>
      <c r="R48" s="40"/>
      <c r="S48" s="45"/>
    </row>
    <row r="49" spans="1:19" ht="15.75" thickBot="1" x14ac:dyDescent="0.3">
      <c r="A49" s="44"/>
      <c r="B49" s="40"/>
      <c r="C49" s="40"/>
      <c r="D49" s="40"/>
      <c r="E49" s="40"/>
      <c r="F49" s="40"/>
      <c r="G49" s="40"/>
      <c r="H49" s="40"/>
      <c r="I49" s="40"/>
      <c r="J49" s="40"/>
      <c r="K49" s="40"/>
      <c r="L49" s="40"/>
      <c r="M49" s="40"/>
      <c r="N49" s="40"/>
      <c r="O49" s="40"/>
      <c r="P49" s="40"/>
      <c r="Q49" s="40"/>
      <c r="R49" s="40"/>
      <c r="S49" s="45"/>
    </row>
    <row r="50" spans="1:19" x14ac:dyDescent="0.25">
      <c r="A50" s="169" t="str">
        <f>"Ingreso neto proyectado, " &amp; 'Información de la Empresa'!A11</f>
        <v xml:space="preserve">Ingreso neto proyectado, </v>
      </c>
      <c r="B50" s="170"/>
      <c r="C50" s="170"/>
      <c r="D50" s="170"/>
      <c r="E50" s="170"/>
      <c r="F50" s="170"/>
      <c r="G50" s="170"/>
      <c r="H50" s="170"/>
      <c r="I50" s="171"/>
      <c r="J50" s="40"/>
      <c r="K50" s="169" t="str">
        <f>"Ingreso neto proyectado, " &amp; 'Información de la Empresa'!A12</f>
        <v xml:space="preserve">Ingreso neto proyectado, </v>
      </c>
      <c r="L50" s="170"/>
      <c r="M50" s="170"/>
      <c r="N50" s="170"/>
      <c r="O50" s="170"/>
      <c r="P50" s="170"/>
      <c r="Q50" s="170"/>
      <c r="R50" s="170"/>
      <c r="S50" s="171"/>
    </row>
    <row r="51" spans="1:19" ht="21" x14ac:dyDescent="0.35">
      <c r="A51" s="183" t="s">
        <v>71</v>
      </c>
      <c r="B51" s="184"/>
      <c r="C51" s="184"/>
      <c r="D51" s="184"/>
      <c r="E51" s="184"/>
      <c r="F51" s="184"/>
      <c r="G51" s="184"/>
      <c r="H51" s="184"/>
      <c r="I51" s="185"/>
      <c r="J51" s="40"/>
      <c r="K51" s="183" t="s">
        <v>71</v>
      </c>
      <c r="L51" s="184"/>
      <c r="M51" s="184"/>
      <c r="N51" s="184"/>
      <c r="O51" s="184"/>
      <c r="P51" s="184"/>
      <c r="Q51" s="184"/>
      <c r="R51" s="184"/>
      <c r="S51" s="185"/>
    </row>
    <row r="52" spans="1:19" x14ac:dyDescent="0.25">
      <c r="A52" s="186" t="s">
        <v>72</v>
      </c>
      <c r="B52" s="52"/>
      <c r="C52" s="51">
        <v>-0.3</v>
      </c>
      <c r="D52" s="51">
        <v>-0.2</v>
      </c>
      <c r="E52" s="51">
        <v>-0.1</v>
      </c>
      <c r="F52" s="51">
        <v>0</v>
      </c>
      <c r="G52" s="51">
        <v>0.1</v>
      </c>
      <c r="H52" s="51">
        <v>0.2</v>
      </c>
      <c r="I52" s="54">
        <v>0.3</v>
      </c>
      <c r="J52" s="40"/>
      <c r="K52" s="186" t="s">
        <v>72</v>
      </c>
      <c r="L52" s="52"/>
      <c r="M52" s="51">
        <v>-0.3</v>
      </c>
      <c r="N52" s="51">
        <v>-0.2</v>
      </c>
      <c r="O52" s="51">
        <v>-0.1</v>
      </c>
      <c r="P52" s="51">
        <v>0</v>
      </c>
      <c r="Q52" s="51">
        <v>0.1</v>
      </c>
      <c r="R52" s="51">
        <v>0.2</v>
      </c>
      <c r="S52" s="54">
        <v>0.3</v>
      </c>
    </row>
    <row r="53" spans="1:19" x14ac:dyDescent="0.25">
      <c r="A53" s="186"/>
      <c r="B53" s="53">
        <v>-0.3</v>
      </c>
      <c r="C53" s="93">
        <f>('Información de la Empresa'!$B$11*(1+'Análisis de Sensibilidad'!$B53)*'Información de la Empresa'!$C$11*(1+'Análisis de Sensibilidad'!C$52))-('Análisis de Punto de Eq.'!$C$32*'Información de la Empresa'!$C$11*(1+'Análisis de Sensibilidad'!C$52)+'Costos fijos'!$D$19*'Análisis de Punto de Eq.'!$C$31)</f>
        <v>0</v>
      </c>
      <c r="D53" s="93">
        <f>('Información de la Empresa'!$B$11*(1+'Análisis de Sensibilidad'!$B53)*'Información de la Empresa'!$C$11*(1+'Análisis de Sensibilidad'!D$52))-('Análisis de Punto de Eq.'!$C$32*'Información de la Empresa'!$C$11*(1+'Análisis de Sensibilidad'!D$52)+'Costos fijos'!$D$19*'Análisis de Punto de Eq.'!$C$31)</f>
        <v>0</v>
      </c>
      <c r="E53" s="93">
        <f>('Información de la Empresa'!$B$11*(1+'Análisis de Sensibilidad'!$B53)*'Información de la Empresa'!$C$11*(1+'Análisis de Sensibilidad'!E$52))-('Análisis de Punto de Eq.'!$C$32*'Información de la Empresa'!$C$11*(1+'Análisis de Sensibilidad'!E$52)+'Costos fijos'!$D$19*'Análisis de Punto de Eq.'!$C$31)</f>
        <v>0</v>
      </c>
      <c r="F53" s="93">
        <f>('Información de la Empresa'!$B$11*(1+'Análisis de Sensibilidad'!$B53)*'Información de la Empresa'!$C$11*(1+'Análisis de Sensibilidad'!F$52))-('Análisis de Punto de Eq.'!$C$32*'Información de la Empresa'!$C$11*(1+'Análisis de Sensibilidad'!F$52)+'Costos fijos'!$D$19*'Análisis de Punto de Eq.'!$C$31)</f>
        <v>0</v>
      </c>
      <c r="G53" s="93">
        <f>('Información de la Empresa'!$B$11*(1+'Análisis de Sensibilidad'!$B53)*'Información de la Empresa'!$C$11*(1+'Análisis de Sensibilidad'!G$52))-('Análisis de Punto de Eq.'!$C$32*'Información de la Empresa'!$C$11*(1+'Análisis de Sensibilidad'!G$52)+'Costos fijos'!$D$19*'Análisis de Punto de Eq.'!$C$31)</f>
        <v>0</v>
      </c>
      <c r="H53" s="93">
        <f>('Información de la Empresa'!$B$11*(1+'Análisis de Sensibilidad'!$B53)*'Información de la Empresa'!$C$11*(1+'Análisis de Sensibilidad'!H$52))-('Análisis de Punto de Eq.'!$C$32*'Información de la Empresa'!$C$11*(1+'Análisis de Sensibilidad'!H$52)+'Costos fijos'!$D$19*'Análisis de Punto de Eq.'!$C$31)</f>
        <v>0</v>
      </c>
      <c r="I53" s="93">
        <f>('Información de la Empresa'!$B$11*(1+'Análisis de Sensibilidad'!$B53)*'Información de la Empresa'!$C$11*(1+'Análisis de Sensibilidad'!I$52))-('Análisis de Punto de Eq.'!$C$32*'Información de la Empresa'!$C$11*(1+'Análisis de Sensibilidad'!I$52)+'Costos fijos'!$D$19*'Análisis de Punto de Eq.'!$C$31)</f>
        <v>0</v>
      </c>
      <c r="J53" s="40"/>
      <c r="K53" s="186"/>
      <c r="L53" s="53">
        <v>-0.3</v>
      </c>
      <c r="M53" s="93">
        <f>('Información de la Empresa'!$B$12*(1+'Análisis de Sensibilidad'!$L53)*'Información de la Empresa'!$C$12*(1+'Análisis de Sensibilidad'!M$52))-('Análisis de Punto de Eq.'!$G$32*'Información de la Empresa'!$C$12*(1+'Análisis de Sensibilidad'!M$52)+'Costos fijos'!$D$19*'Análisis de Punto de Eq.'!$G$31)</f>
        <v>0</v>
      </c>
      <c r="N53" s="93">
        <f>('Información de la Empresa'!$B$12*(1+'Análisis de Sensibilidad'!$L53)*'Información de la Empresa'!$C$12*(1+'Análisis de Sensibilidad'!N$52))-('Análisis de Punto de Eq.'!$G$32*'Información de la Empresa'!$C$12*(1+'Análisis de Sensibilidad'!N$52)+'Costos fijos'!$D$19*'Análisis de Punto de Eq.'!$G$31)</f>
        <v>0</v>
      </c>
      <c r="O53" s="93">
        <f>('Información de la Empresa'!$B$12*(1+'Análisis de Sensibilidad'!$L53)*'Información de la Empresa'!$C$12*(1+'Análisis de Sensibilidad'!O$52))-('Análisis de Punto de Eq.'!$G$32*'Información de la Empresa'!$C$12*(1+'Análisis de Sensibilidad'!O$52)+'Costos fijos'!$D$19*'Análisis de Punto de Eq.'!$G$31)</f>
        <v>0</v>
      </c>
      <c r="P53" s="93">
        <f>('Información de la Empresa'!$B$12*(1+'Análisis de Sensibilidad'!$L53)*'Información de la Empresa'!$C$12*(1+'Análisis de Sensibilidad'!P$52))-('Análisis de Punto de Eq.'!$G$32*'Información de la Empresa'!$C$12*(1+'Análisis de Sensibilidad'!P$52)+'Costos fijos'!$D$19*'Análisis de Punto de Eq.'!$G$31)</f>
        <v>0</v>
      </c>
      <c r="Q53" s="93">
        <f>('Información de la Empresa'!$B$12*(1+'Análisis de Sensibilidad'!$L53)*'Información de la Empresa'!$C$12*(1+'Análisis de Sensibilidad'!Q$52))-('Análisis de Punto de Eq.'!$G$32*'Información de la Empresa'!$C$12*(1+'Análisis de Sensibilidad'!Q$52)+'Costos fijos'!$D$19*'Análisis de Punto de Eq.'!$G$31)</f>
        <v>0</v>
      </c>
      <c r="R53" s="93">
        <f>('Información de la Empresa'!$B$12*(1+'Análisis de Sensibilidad'!$L53)*'Información de la Empresa'!$C$12*(1+'Análisis de Sensibilidad'!R$52))-('Análisis de Punto de Eq.'!$G$32*'Información de la Empresa'!$C$12*(1+'Análisis de Sensibilidad'!R$52)+'Costos fijos'!$D$19*'Análisis de Punto de Eq.'!$G$31)</f>
        <v>0</v>
      </c>
      <c r="S53" s="57">
        <f>('Información de la Empresa'!$B$12*(1+'Análisis de Sensibilidad'!$L53)*'Información de la Empresa'!$C$12*(1+'Análisis de Sensibilidad'!S$52))-('Análisis de Punto de Eq.'!$G$32*'Información de la Empresa'!$C$12*(1+'Análisis de Sensibilidad'!S$52)+'Costos fijos'!$D$19*'Análisis de Punto de Eq.'!$G$31)</f>
        <v>0</v>
      </c>
    </row>
    <row r="54" spans="1:19" x14ac:dyDescent="0.25">
      <c r="A54" s="186"/>
      <c r="B54" s="53">
        <v>-0.2</v>
      </c>
      <c r="C54" s="93">
        <f>('Información de la Empresa'!$B$11*(1+'Análisis de Sensibilidad'!$B54)*'Información de la Empresa'!$C$11*(1+'Análisis de Sensibilidad'!C$52))-('Análisis de Punto de Eq.'!$C$32*'Información de la Empresa'!$C$11*(1+'Análisis de Sensibilidad'!C$52)+'Costos fijos'!$D$19*'Análisis de Punto de Eq.'!$C$31)</f>
        <v>0</v>
      </c>
      <c r="D54" s="93">
        <f>('Información de la Empresa'!$B$11*(1+'Análisis de Sensibilidad'!$B54)*'Información de la Empresa'!$C$11*(1+'Análisis de Sensibilidad'!D$52))-('Análisis de Punto de Eq.'!$C$32*'Información de la Empresa'!$C$11*(1+'Análisis de Sensibilidad'!D$52)+'Costos fijos'!$D$19*'Análisis de Punto de Eq.'!$C$31)</f>
        <v>0</v>
      </c>
      <c r="E54" s="93">
        <f>('Información de la Empresa'!$B$11*(1+'Análisis de Sensibilidad'!$B54)*'Información de la Empresa'!$C$11*(1+'Análisis de Sensibilidad'!E$52))-('Análisis de Punto de Eq.'!$C$32*'Información de la Empresa'!$C$11*(1+'Análisis de Sensibilidad'!E$52)+'Costos fijos'!$D$19*'Análisis de Punto de Eq.'!$C$31)</f>
        <v>0</v>
      </c>
      <c r="F54" s="93">
        <f>('Información de la Empresa'!$B$11*(1+'Análisis de Sensibilidad'!$B54)*'Información de la Empresa'!$C$11*(1+'Análisis de Sensibilidad'!F$52))-('Análisis de Punto de Eq.'!$C$32*'Información de la Empresa'!$C$11*(1+'Análisis de Sensibilidad'!F$52)+'Costos fijos'!$D$19*'Análisis de Punto de Eq.'!$C$31)</f>
        <v>0</v>
      </c>
      <c r="G54" s="93">
        <f>('Información de la Empresa'!$B$11*(1+'Análisis de Sensibilidad'!$B54)*'Información de la Empresa'!$C$11*(1+'Análisis de Sensibilidad'!G$52))-('Análisis de Punto de Eq.'!$C$32*'Información de la Empresa'!$C$11*(1+'Análisis de Sensibilidad'!G$52)+'Costos fijos'!$D$19*'Análisis de Punto de Eq.'!$C$31)</f>
        <v>0</v>
      </c>
      <c r="H54" s="93">
        <f>('Información de la Empresa'!$B$11*(1+'Análisis de Sensibilidad'!$B54)*'Información de la Empresa'!$C$11*(1+'Análisis de Sensibilidad'!H$52))-('Análisis de Punto de Eq.'!$C$32*'Información de la Empresa'!$C$11*(1+'Análisis de Sensibilidad'!H$52)+'Costos fijos'!$D$19*'Análisis de Punto de Eq.'!$C$31)</f>
        <v>0</v>
      </c>
      <c r="I54" s="93">
        <f>('Información de la Empresa'!$B$11*(1+'Análisis de Sensibilidad'!$B54)*'Información de la Empresa'!$C$11*(1+'Análisis de Sensibilidad'!I$52))-('Análisis de Punto de Eq.'!$C$32*'Información de la Empresa'!$C$11*(1+'Análisis de Sensibilidad'!I$52)+'Costos fijos'!$D$19*'Análisis de Punto de Eq.'!$C$31)</f>
        <v>0</v>
      </c>
      <c r="J54" s="40"/>
      <c r="K54" s="186"/>
      <c r="L54" s="53">
        <v>-0.2</v>
      </c>
      <c r="M54" s="93">
        <f>('Información de la Empresa'!$B$12*(1+'Análisis de Sensibilidad'!$L54)*'Información de la Empresa'!$C$12*(1+'Análisis de Sensibilidad'!M$52))-('Análisis de Punto de Eq.'!$G$32*'Información de la Empresa'!$C$12*(1+'Análisis de Sensibilidad'!M$52)+'Costos fijos'!$D$19*'Análisis de Punto de Eq.'!$G$31)</f>
        <v>0</v>
      </c>
      <c r="N54" s="93">
        <f>('Información de la Empresa'!$B$12*(1+'Análisis de Sensibilidad'!$L54)*'Información de la Empresa'!$C$12*(1+'Análisis de Sensibilidad'!N$52))-('Análisis de Punto de Eq.'!$G$32*'Información de la Empresa'!$C$12*(1+'Análisis de Sensibilidad'!N$52)+'Costos fijos'!$D$19*'Análisis de Punto de Eq.'!$G$31)</f>
        <v>0</v>
      </c>
      <c r="O54" s="93">
        <f>('Información de la Empresa'!$B$12*(1+'Análisis de Sensibilidad'!$L54)*'Información de la Empresa'!$C$12*(1+'Análisis de Sensibilidad'!O$52))-('Análisis de Punto de Eq.'!$G$32*'Información de la Empresa'!$C$12*(1+'Análisis de Sensibilidad'!O$52)+'Costos fijos'!$D$19*'Análisis de Punto de Eq.'!$G$31)</f>
        <v>0</v>
      </c>
      <c r="P54" s="93">
        <f>('Información de la Empresa'!$B$12*(1+'Análisis de Sensibilidad'!$L54)*'Información de la Empresa'!$C$12*(1+'Análisis de Sensibilidad'!P$52))-('Análisis de Punto de Eq.'!$G$32*'Información de la Empresa'!$C$12*(1+'Análisis de Sensibilidad'!P$52)+'Costos fijos'!$D$19*'Análisis de Punto de Eq.'!$G$31)</f>
        <v>0</v>
      </c>
      <c r="Q54" s="93">
        <f>('Información de la Empresa'!$B$12*(1+'Análisis de Sensibilidad'!$L54)*'Información de la Empresa'!$C$12*(1+'Análisis de Sensibilidad'!Q$52))-('Análisis de Punto de Eq.'!$G$32*'Información de la Empresa'!$C$12*(1+'Análisis de Sensibilidad'!Q$52)+'Costos fijos'!$D$19*'Análisis de Punto de Eq.'!$G$31)</f>
        <v>0</v>
      </c>
      <c r="R54" s="93">
        <f>('Información de la Empresa'!$B$12*(1+'Análisis de Sensibilidad'!$L54)*'Información de la Empresa'!$C$12*(1+'Análisis de Sensibilidad'!R$52))-('Análisis de Punto de Eq.'!$G$32*'Información de la Empresa'!$C$12*(1+'Análisis de Sensibilidad'!R$52)+'Costos fijos'!$D$19*'Análisis de Punto de Eq.'!$G$31)</f>
        <v>0</v>
      </c>
      <c r="S54" s="57">
        <f>('Información de la Empresa'!$B$12*(1+'Análisis de Sensibilidad'!$L54)*'Información de la Empresa'!$C$12*(1+'Análisis de Sensibilidad'!S$52))-('Análisis de Punto de Eq.'!$G$32*'Información de la Empresa'!$C$12*(1+'Análisis de Sensibilidad'!S$52)+'Costos fijos'!$D$19*'Análisis de Punto de Eq.'!$G$31)</f>
        <v>0</v>
      </c>
    </row>
    <row r="55" spans="1:19" x14ac:dyDescent="0.25">
      <c r="A55" s="186"/>
      <c r="B55" s="53">
        <v>-0.1</v>
      </c>
      <c r="C55" s="93">
        <f>('Información de la Empresa'!$B$11*(1+'Análisis de Sensibilidad'!$B55)*'Información de la Empresa'!$C$11*(1+'Análisis de Sensibilidad'!C$52))-('Análisis de Punto de Eq.'!$C$32*'Información de la Empresa'!$C$11*(1+'Análisis de Sensibilidad'!C$52)+'Costos fijos'!$D$19*'Análisis de Punto de Eq.'!$C$31)</f>
        <v>0</v>
      </c>
      <c r="D55" s="93">
        <f>('Información de la Empresa'!$B$11*(1+'Análisis de Sensibilidad'!$B55)*'Información de la Empresa'!$C$11*(1+'Análisis de Sensibilidad'!D$52))-('Análisis de Punto de Eq.'!$C$32*'Información de la Empresa'!$C$11*(1+'Análisis de Sensibilidad'!D$52)+'Costos fijos'!$D$19*'Análisis de Punto de Eq.'!$C$31)</f>
        <v>0</v>
      </c>
      <c r="E55" s="93">
        <f>('Información de la Empresa'!$B$11*(1+'Análisis de Sensibilidad'!$B55)*'Información de la Empresa'!$C$11*(1+'Análisis de Sensibilidad'!E$52))-('Análisis de Punto de Eq.'!$C$32*'Información de la Empresa'!$C$11*(1+'Análisis de Sensibilidad'!E$52)+'Costos fijos'!$D$19*'Análisis de Punto de Eq.'!$C$31)</f>
        <v>0</v>
      </c>
      <c r="F55" s="93">
        <f>('Información de la Empresa'!$B$11*(1+'Análisis de Sensibilidad'!$B55)*'Información de la Empresa'!$C$11*(1+'Análisis de Sensibilidad'!F$52))-('Análisis de Punto de Eq.'!$C$32*'Información de la Empresa'!$C$11*(1+'Análisis de Sensibilidad'!F$52)+'Costos fijos'!$D$19*'Análisis de Punto de Eq.'!$C$31)</f>
        <v>0</v>
      </c>
      <c r="G55" s="93">
        <f>('Información de la Empresa'!$B$11*(1+'Análisis de Sensibilidad'!$B55)*'Información de la Empresa'!$C$11*(1+'Análisis de Sensibilidad'!G$52))-('Análisis de Punto de Eq.'!$C$32*'Información de la Empresa'!$C$11*(1+'Análisis de Sensibilidad'!G$52)+'Costos fijos'!$D$19*'Análisis de Punto de Eq.'!$C$31)</f>
        <v>0</v>
      </c>
      <c r="H55" s="93">
        <f>('Información de la Empresa'!$B$11*(1+'Análisis de Sensibilidad'!$B55)*'Información de la Empresa'!$C$11*(1+'Análisis de Sensibilidad'!H$52))-('Análisis de Punto de Eq.'!$C$32*'Información de la Empresa'!$C$11*(1+'Análisis de Sensibilidad'!H$52)+'Costos fijos'!$D$19*'Análisis de Punto de Eq.'!$C$31)</f>
        <v>0</v>
      </c>
      <c r="I55" s="93">
        <f>('Información de la Empresa'!$B$11*(1+'Análisis de Sensibilidad'!$B55)*'Información de la Empresa'!$C$11*(1+'Análisis de Sensibilidad'!I$52))-('Análisis de Punto de Eq.'!$C$32*'Información de la Empresa'!$C$11*(1+'Análisis de Sensibilidad'!I$52)+'Costos fijos'!$D$19*'Análisis de Punto de Eq.'!$C$31)</f>
        <v>0</v>
      </c>
      <c r="J55" s="40"/>
      <c r="K55" s="186"/>
      <c r="L55" s="53">
        <v>-0.1</v>
      </c>
      <c r="M55" s="93">
        <f>('Información de la Empresa'!$B$12*(1+'Análisis de Sensibilidad'!$L55)*'Información de la Empresa'!$C$12*(1+'Análisis de Sensibilidad'!M$52))-('Análisis de Punto de Eq.'!$G$32*'Información de la Empresa'!$C$12*(1+'Análisis de Sensibilidad'!M$52)+'Costos fijos'!$D$19*'Análisis de Punto de Eq.'!$G$31)</f>
        <v>0</v>
      </c>
      <c r="N55" s="93">
        <f>('Información de la Empresa'!$B$12*(1+'Análisis de Sensibilidad'!$L55)*'Información de la Empresa'!$C$12*(1+'Análisis de Sensibilidad'!N$52))-('Análisis de Punto de Eq.'!$G$32*'Información de la Empresa'!$C$12*(1+'Análisis de Sensibilidad'!N$52)+'Costos fijos'!$D$19*'Análisis de Punto de Eq.'!$G$31)</f>
        <v>0</v>
      </c>
      <c r="O55" s="93">
        <f>('Información de la Empresa'!$B$12*(1+'Análisis de Sensibilidad'!$L55)*'Información de la Empresa'!$C$12*(1+'Análisis de Sensibilidad'!O$52))-('Análisis de Punto de Eq.'!$G$32*'Información de la Empresa'!$C$12*(1+'Análisis de Sensibilidad'!O$52)+'Costos fijos'!$D$19*'Análisis de Punto de Eq.'!$G$31)</f>
        <v>0</v>
      </c>
      <c r="P55" s="93">
        <f>('Información de la Empresa'!$B$12*(1+'Análisis de Sensibilidad'!$L55)*'Información de la Empresa'!$C$12*(1+'Análisis de Sensibilidad'!P$52))-('Análisis de Punto de Eq.'!$G$32*'Información de la Empresa'!$C$12*(1+'Análisis de Sensibilidad'!P$52)+'Costos fijos'!$D$19*'Análisis de Punto de Eq.'!$G$31)</f>
        <v>0</v>
      </c>
      <c r="Q55" s="93">
        <f>('Información de la Empresa'!$B$12*(1+'Análisis de Sensibilidad'!$L55)*'Información de la Empresa'!$C$12*(1+'Análisis de Sensibilidad'!Q$52))-('Análisis de Punto de Eq.'!$G$32*'Información de la Empresa'!$C$12*(1+'Análisis de Sensibilidad'!Q$52)+'Costos fijos'!$D$19*'Análisis de Punto de Eq.'!$G$31)</f>
        <v>0</v>
      </c>
      <c r="R55" s="93">
        <f>('Información de la Empresa'!$B$12*(1+'Análisis de Sensibilidad'!$L55)*'Información de la Empresa'!$C$12*(1+'Análisis de Sensibilidad'!R$52))-('Análisis de Punto de Eq.'!$G$32*'Información de la Empresa'!$C$12*(1+'Análisis de Sensibilidad'!R$52)+'Costos fijos'!$D$19*'Análisis de Punto de Eq.'!$G$31)</f>
        <v>0</v>
      </c>
      <c r="S55" s="57">
        <f>('Información de la Empresa'!$B$12*(1+'Análisis de Sensibilidad'!$L55)*'Información de la Empresa'!$C$12*(1+'Análisis de Sensibilidad'!S$52))-('Análisis de Punto de Eq.'!$G$32*'Información de la Empresa'!$C$12*(1+'Análisis de Sensibilidad'!S$52)+'Costos fijos'!$D$19*'Análisis de Punto de Eq.'!$G$31)</f>
        <v>0</v>
      </c>
    </row>
    <row r="56" spans="1:19" x14ac:dyDescent="0.25">
      <c r="A56" s="186"/>
      <c r="B56" s="53">
        <v>0</v>
      </c>
      <c r="C56" s="93">
        <f>('Información de la Empresa'!$B$11*(1+'Análisis de Sensibilidad'!$B56)*'Información de la Empresa'!$C$11*(1+'Análisis de Sensibilidad'!C$52))-('Análisis de Punto de Eq.'!$C$32*'Información de la Empresa'!$C$11*(1+'Análisis de Sensibilidad'!C$52)+'Costos fijos'!$D$19*'Análisis de Punto de Eq.'!$C$31)</f>
        <v>0</v>
      </c>
      <c r="D56" s="93">
        <f>('Información de la Empresa'!$B$11*(1+'Análisis de Sensibilidad'!$B56)*'Información de la Empresa'!$C$11*(1+'Análisis de Sensibilidad'!D$52))-('Análisis de Punto de Eq.'!$C$32*'Información de la Empresa'!$C$11*(1+'Análisis de Sensibilidad'!D$52)+'Costos fijos'!$D$19*'Análisis de Punto de Eq.'!$C$31)</f>
        <v>0</v>
      </c>
      <c r="E56" s="93">
        <f>('Información de la Empresa'!$B$11*(1+'Análisis de Sensibilidad'!$B56)*'Información de la Empresa'!$C$11*(1+'Análisis de Sensibilidad'!E$52))-('Análisis de Punto de Eq.'!$C$32*'Información de la Empresa'!$C$11*(1+'Análisis de Sensibilidad'!E$52)+'Costos fijos'!$D$19*'Análisis de Punto de Eq.'!$C$31)</f>
        <v>0</v>
      </c>
      <c r="F56" s="94">
        <f>('Información de la Empresa'!$B$11*(1+'Análisis de Sensibilidad'!$B56)*'Información de la Empresa'!$C$11*(1+'Análisis de Sensibilidad'!F$52))-('Análisis de Punto de Eq.'!$C$32*'Información de la Empresa'!$C$11*(1+'Análisis de Sensibilidad'!F$52)+'Costos fijos'!$D$19*'Análisis de Punto de Eq.'!$C$31)</f>
        <v>0</v>
      </c>
      <c r="G56" s="93">
        <f>('Información de la Empresa'!$B$11*(1+'Análisis de Sensibilidad'!$B56)*'Información de la Empresa'!$C$11*(1+'Análisis de Sensibilidad'!G$52))-('Análisis de Punto de Eq.'!$C$32*'Información de la Empresa'!$C$11*(1+'Análisis de Sensibilidad'!G$52)+'Costos fijos'!$D$19*'Análisis de Punto de Eq.'!$C$31)</f>
        <v>0</v>
      </c>
      <c r="H56" s="93">
        <f>('Información de la Empresa'!$B$11*(1+'Análisis de Sensibilidad'!$B56)*'Información de la Empresa'!$C$11*(1+'Análisis de Sensibilidad'!H$52))-('Análisis de Punto de Eq.'!$C$32*'Información de la Empresa'!$C$11*(1+'Análisis de Sensibilidad'!H$52)+'Costos fijos'!$D$19*'Análisis de Punto de Eq.'!$C$31)</f>
        <v>0</v>
      </c>
      <c r="I56" s="93">
        <f>('Información de la Empresa'!$B$11*(1+'Análisis de Sensibilidad'!$B56)*'Información de la Empresa'!$C$11*(1+'Análisis de Sensibilidad'!I$52))-('Análisis de Punto de Eq.'!$C$32*'Información de la Empresa'!$C$11*(1+'Análisis de Sensibilidad'!I$52)+'Costos fijos'!$D$19*'Análisis de Punto de Eq.'!$C$31)</f>
        <v>0</v>
      </c>
      <c r="J56" s="40"/>
      <c r="K56" s="186"/>
      <c r="L56" s="53">
        <v>0</v>
      </c>
      <c r="M56" s="93">
        <f>('Información de la Empresa'!$B$12*(1+'Análisis de Sensibilidad'!$L56)*'Información de la Empresa'!$C$12*(1+'Análisis de Sensibilidad'!M$52))-('Análisis de Punto de Eq.'!$G$32*'Información de la Empresa'!$C$12*(1+'Análisis de Sensibilidad'!M$52)+'Costos fijos'!$D$19*'Análisis de Punto de Eq.'!$G$31)</f>
        <v>0</v>
      </c>
      <c r="N56" s="93">
        <f>('Información de la Empresa'!$B$12*(1+'Análisis de Sensibilidad'!$L56)*'Información de la Empresa'!$C$12*(1+'Análisis de Sensibilidad'!N$52))-('Análisis de Punto de Eq.'!$G$32*'Información de la Empresa'!$C$12*(1+'Análisis de Sensibilidad'!N$52)+'Costos fijos'!$D$19*'Análisis de Punto de Eq.'!$G$31)</f>
        <v>0</v>
      </c>
      <c r="O56" s="93">
        <f>('Información de la Empresa'!$B$12*(1+'Análisis de Sensibilidad'!$L56)*'Información de la Empresa'!$C$12*(1+'Análisis de Sensibilidad'!O$52))-('Análisis de Punto de Eq.'!$G$32*'Información de la Empresa'!$C$12*(1+'Análisis de Sensibilidad'!O$52)+'Costos fijos'!$D$19*'Análisis de Punto de Eq.'!$G$31)</f>
        <v>0</v>
      </c>
      <c r="P56" s="94">
        <f>('Información de la Empresa'!$B$12*(1+'Análisis de Sensibilidad'!$L56)*'Información de la Empresa'!$C$12*(1+'Análisis de Sensibilidad'!P$52))-('Análisis de Punto de Eq.'!$G$32*'Información de la Empresa'!$C$12*(1+'Análisis de Sensibilidad'!P$52)+'Costos fijos'!$D$19*'Análisis de Punto de Eq.'!$G$31)</f>
        <v>0</v>
      </c>
      <c r="Q56" s="93">
        <f>('Información de la Empresa'!$B$12*(1+'Análisis de Sensibilidad'!$L56)*'Información de la Empresa'!$C$12*(1+'Análisis de Sensibilidad'!Q$52))-('Análisis de Punto de Eq.'!$G$32*'Información de la Empresa'!$C$12*(1+'Análisis de Sensibilidad'!Q$52)+'Costos fijos'!$D$19*'Análisis de Punto de Eq.'!$G$31)</f>
        <v>0</v>
      </c>
      <c r="R56" s="93">
        <f>('Información de la Empresa'!$B$12*(1+'Análisis de Sensibilidad'!$L56)*'Información de la Empresa'!$C$12*(1+'Análisis de Sensibilidad'!R$52))-('Análisis de Punto de Eq.'!$G$32*'Información de la Empresa'!$C$12*(1+'Análisis de Sensibilidad'!R$52)+'Costos fijos'!$D$19*'Análisis de Punto de Eq.'!$G$31)</f>
        <v>0</v>
      </c>
      <c r="S56" s="57">
        <f>('Información de la Empresa'!$B$12*(1+'Análisis de Sensibilidad'!$L56)*'Información de la Empresa'!$C$12*(1+'Análisis de Sensibilidad'!S$52))-('Análisis de Punto de Eq.'!$G$32*'Información de la Empresa'!$C$12*(1+'Análisis de Sensibilidad'!S$52)+'Costos fijos'!$D$19*'Análisis de Punto de Eq.'!$G$31)</f>
        <v>0</v>
      </c>
    </row>
    <row r="57" spans="1:19" x14ac:dyDescent="0.25">
      <c r="A57" s="186"/>
      <c r="B57" s="53">
        <v>0.1</v>
      </c>
      <c r="C57" s="93">
        <f>('Información de la Empresa'!$B$11*(1+'Análisis de Sensibilidad'!$B57)*'Información de la Empresa'!$C$11*(1+'Análisis de Sensibilidad'!C$52))-('Análisis de Punto de Eq.'!$C$32*'Información de la Empresa'!$C$11*(1+'Análisis de Sensibilidad'!C$52)+'Costos fijos'!$D$19*'Análisis de Punto de Eq.'!$C$31)</f>
        <v>0</v>
      </c>
      <c r="D57" s="93">
        <f>('Información de la Empresa'!$B$11*(1+'Análisis de Sensibilidad'!$B57)*'Información de la Empresa'!$C$11*(1+'Análisis de Sensibilidad'!D$52))-('Análisis de Punto de Eq.'!$C$32*'Información de la Empresa'!$C$11*(1+'Análisis de Sensibilidad'!D$52)+'Costos fijos'!$D$19*'Análisis de Punto de Eq.'!$C$31)</f>
        <v>0</v>
      </c>
      <c r="E57" s="93">
        <f>('Información de la Empresa'!$B$11*(1+'Análisis de Sensibilidad'!$B57)*'Información de la Empresa'!$C$11*(1+'Análisis de Sensibilidad'!E$52))-('Análisis de Punto de Eq.'!$C$32*'Información de la Empresa'!$C$11*(1+'Análisis de Sensibilidad'!E$52)+'Costos fijos'!$D$19*'Análisis de Punto de Eq.'!$C$31)</f>
        <v>0</v>
      </c>
      <c r="F57" s="93">
        <f>('Información de la Empresa'!$B$11*(1+'Análisis de Sensibilidad'!$B57)*'Información de la Empresa'!$C$11*(1+'Análisis de Sensibilidad'!F$52))-('Análisis de Punto de Eq.'!$C$32*'Información de la Empresa'!$C$11*(1+'Análisis de Sensibilidad'!F$52)+'Costos fijos'!$D$19*'Análisis de Punto de Eq.'!$C$31)</f>
        <v>0</v>
      </c>
      <c r="G57" s="93">
        <f>('Información de la Empresa'!$B$11*(1+'Análisis de Sensibilidad'!$B57)*'Información de la Empresa'!$C$11*(1+'Análisis de Sensibilidad'!G$52))-('Análisis de Punto de Eq.'!$C$32*'Información de la Empresa'!$C$11*(1+'Análisis de Sensibilidad'!G$52)+'Costos fijos'!$D$19*'Análisis de Punto de Eq.'!$C$31)</f>
        <v>0</v>
      </c>
      <c r="H57" s="93">
        <f>('Información de la Empresa'!$B$11*(1+'Análisis de Sensibilidad'!$B57)*'Información de la Empresa'!$C$11*(1+'Análisis de Sensibilidad'!H$52))-('Análisis de Punto de Eq.'!$C$32*'Información de la Empresa'!$C$11*(1+'Análisis de Sensibilidad'!H$52)+'Costos fijos'!$D$19*'Análisis de Punto de Eq.'!$C$31)</f>
        <v>0</v>
      </c>
      <c r="I57" s="93">
        <f>('Información de la Empresa'!$B$11*(1+'Análisis de Sensibilidad'!$B57)*'Información de la Empresa'!$C$11*(1+'Análisis de Sensibilidad'!I$52))-('Análisis de Punto de Eq.'!$C$32*'Información de la Empresa'!$C$11*(1+'Análisis de Sensibilidad'!I$52)+'Costos fijos'!$D$19*'Análisis de Punto de Eq.'!$C$31)</f>
        <v>0</v>
      </c>
      <c r="J57" s="40"/>
      <c r="K57" s="186"/>
      <c r="L57" s="53">
        <v>0.1</v>
      </c>
      <c r="M57" s="93">
        <f>('Información de la Empresa'!$B$12*(1+'Análisis de Sensibilidad'!$L57)*'Información de la Empresa'!$C$12*(1+'Análisis de Sensibilidad'!M$52))-('Análisis de Punto de Eq.'!$G$32*'Información de la Empresa'!$C$12*(1+'Análisis de Sensibilidad'!M$52)+'Costos fijos'!$D$19*'Análisis de Punto de Eq.'!$G$31)</f>
        <v>0</v>
      </c>
      <c r="N57" s="93">
        <f>('Información de la Empresa'!$B$12*(1+'Análisis de Sensibilidad'!$L57)*'Información de la Empresa'!$C$12*(1+'Análisis de Sensibilidad'!N$52))-('Análisis de Punto de Eq.'!$G$32*'Información de la Empresa'!$C$12*(1+'Análisis de Sensibilidad'!N$52)+'Costos fijos'!$D$19*'Análisis de Punto de Eq.'!$G$31)</f>
        <v>0</v>
      </c>
      <c r="O57" s="93">
        <f>('Información de la Empresa'!$B$12*(1+'Análisis de Sensibilidad'!$L57)*'Información de la Empresa'!$C$12*(1+'Análisis de Sensibilidad'!O$52))-('Análisis de Punto de Eq.'!$G$32*'Información de la Empresa'!$C$12*(1+'Análisis de Sensibilidad'!O$52)+'Costos fijos'!$D$19*'Análisis de Punto de Eq.'!$G$31)</f>
        <v>0</v>
      </c>
      <c r="P57" s="93">
        <f>('Información de la Empresa'!$B$12*(1+'Análisis de Sensibilidad'!$L57)*'Información de la Empresa'!$C$12*(1+'Análisis de Sensibilidad'!P$52))-('Análisis de Punto de Eq.'!$G$32*'Información de la Empresa'!$C$12*(1+'Análisis de Sensibilidad'!P$52)+'Costos fijos'!$D$19*'Análisis de Punto de Eq.'!$G$31)</f>
        <v>0</v>
      </c>
      <c r="Q57" s="93">
        <f>('Información de la Empresa'!$B$12*(1+'Análisis de Sensibilidad'!$L57)*'Información de la Empresa'!$C$12*(1+'Análisis de Sensibilidad'!Q$52))-('Análisis de Punto de Eq.'!$G$32*'Información de la Empresa'!$C$12*(1+'Análisis de Sensibilidad'!Q$52)+'Costos fijos'!$D$19*'Análisis de Punto de Eq.'!$G$31)</f>
        <v>0</v>
      </c>
      <c r="R57" s="93">
        <f>('Información de la Empresa'!$B$12*(1+'Análisis de Sensibilidad'!$L57)*'Información de la Empresa'!$C$12*(1+'Análisis de Sensibilidad'!R$52))-('Análisis de Punto de Eq.'!$G$32*'Información de la Empresa'!$C$12*(1+'Análisis de Sensibilidad'!R$52)+'Costos fijos'!$D$19*'Análisis de Punto de Eq.'!$G$31)</f>
        <v>0</v>
      </c>
      <c r="S57" s="57">
        <f>('Información de la Empresa'!$B$12*(1+'Análisis de Sensibilidad'!$L57)*'Información de la Empresa'!$C$12*(1+'Análisis de Sensibilidad'!S$52))-('Análisis de Punto de Eq.'!$G$32*'Información de la Empresa'!$C$12*(1+'Análisis de Sensibilidad'!S$52)+'Costos fijos'!$D$19*'Análisis de Punto de Eq.'!$G$31)</f>
        <v>0</v>
      </c>
    </row>
    <row r="58" spans="1:19" x14ac:dyDescent="0.25">
      <c r="A58" s="186"/>
      <c r="B58" s="53">
        <v>0.2</v>
      </c>
      <c r="C58" s="93">
        <f>('Información de la Empresa'!$B$11*(1+'Análisis de Sensibilidad'!$B58)*'Información de la Empresa'!$C$11*(1+'Análisis de Sensibilidad'!C$52))-('Análisis de Punto de Eq.'!$C$32*'Información de la Empresa'!$C$11*(1+'Análisis de Sensibilidad'!C$52)+'Costos fijos'!$D$19*'Análisis de Punto de Eq.'!$C$31)</f>
        <v>0</v>
      </c>
      <c r="D58" s="93">
        <f>('Información de la Empresa'!$B$11*(1+'Análisis de Sensibilidad'!$B58)*'Información de la Empresa'!$C$11*(1+'Análisis de Sensibilidad'!D$52))-('Análisis de Punto de Eq.'!$C$32*'Información de la Empresa'!$C$11*(1+'Análisis de Sensibilidad'!D$52)+'Costos fijos'!$D$19*'Análisis de Punto de Eq.'!$C$31)</f>
        <v>0</v>
      </c>
      <c r="E58" s="93">
        <f>('Información de la Empresa'!$B$11*(1+'Análisis de Sensibilidad'!$B58)*'Información de la Empresa'!$C$11*(1+'Análisis de Sensibilidad'!E$52))-('Análisis de Punto de Eq.'!$C$32*'Información de la Empresa'!$C$11*(1+'Análisis de Sensibilidad'!E$52)+'Costos fijos'!$D$19*'Análisis de Punto de Eq.'!$C$31)</f>
        <v>0</v>
      </c>
      <c r="F58" s="93">
        <f>('Información de la Empresa'!$B$11*(1+'Análisis de Sensibilidad'!$B58)*'Información de la Empresa'!$C$11*(1+'Análisis de Sensibilidad'!F$52))-('Análisis de Punto de Eq.'!$C$32*'Información de la Empresa'!$C$11*(1+'Análisis de Sensibilidad'!F$52)+'Costos fijos'!$D$19*'Análisis de Punto de Eq.'!$C$31)</f>
        <v>0</v>
      </c>
      <c r="G58" s="93">
        <f>('Información de la Empresa'!$B$11*(1+'Análisis de Sensibilidad'!$B58)*'Información de la Empresa'!$C$11*(1+'Análisis de Sensibilidad'!G$52))-('Análisis de Punto de Eq.'!$C$32*'Información de la Empresa'!$C$11*(1+'Análisis de Sensibilidad'!G$52)+'Costos fijos'!$D$19*'Análisis de Punto de Eq.'!$C$31)</f>
        <v>0</v>
      </c>
      <c r="H58" s="93">
        <f>('Información de la Empresa'!$B$11*(1+'Análisis de Sensibilidad'!$B58)*'Información de la Empresa'!$C$11*(1+'Análisis de Sensibilidad'!H$52))-('Análisis de Punto de Eq.'!$C$32*'Información de la Empresa'!$C$11*(1+'Análisis de Sensibilidad'!H$52)+'Costos fijos'!$D$19*'Análisis de Punto de Eq.'!$C$31)</f>
        <v>0</v>
      </c>
      <c r="I58" s="93">
        <f>('Información de la Empresa'!$B$11*(1+'Análisis de Sensibilidad'!$B58)*'Información de la Empresa'!$C$11*(1+'Análisis de Sensibilidad'!I$52))-('Análisis de Punto de Eq.'!$C$32*'Información de la Empresa'!$C$11*(1+'Análisis de Sensibilidad'!I$52)+'Costos fijos'!$D$19*'Análisis de Punto de Eq.'!$C$31)</f>
        <v>0</v>
      </c>
      <c r="J58" s="40"/>
      <c r="K58" s="186"/>
      <c r="L58" s="53">
        <v>0.2</v>
      </c>
      <c r="M58" s="93">
        <f>('Información de la Empresa'!$B$12*(1+'Análisis de Sensibilidad'!$L58)*'Información de la Empresa'!$C$12*(1+'Análisis de Sensibilidad'!M$52))-('Análisis de Punto de Eq.'!$G$32*'Información de la Empresa'!$C$12*(1+'Análisis de Sensibilidad'!M$52)+'Costos fijos'!$D$19*'Análisis de Punto de Eq.'!$G$31)</f>
        <v>0</v>
      </c>
      <c r="N58" s="93">
        <f>('Información de la Empresa'!$B$12*(1+'Análisis de Sensibilidad'!$L58)*'Información de la Empresa'!$C$12*(1+'Análisis de Sensibilidad'!N$52))-('Análisis de Punto de Eq.'!$G$32*'Información de la Empresa'!$C$12*(1+'Análisis de Sensibilidad'!N$52)+'Costos fijos'!$D$19*'Análisis de Punto de Eq.'!$G$31)</f>
        <v>0</v>
      </c>
      <c r="O58" s="93">
        <f>('Información de la Empresa'!$B$12*(1+'Análisis de Sensibilidad'!$L58)*'Información de la Empresa'!$C$12*(1+'Análisis de Sensibilidad'!O$52))-('Análisis de Punto de Eq.'!$G$32*'Información de la Empresa'!$C$12*(1+'Análisis de Sensibilidad'!O$52)+'Costos fijos'!$D$19*'Análisis de Punto de Eq.'!$G$31)</f>
        <v>0</v>
      </c>
      <c r="P58" s="93">
        <f>('Información de la Empresa'!$B$12*(1+'Análisis de Sensibilidad'!$L58)*'Información de la Empresa'!$C$12*(1+'Análisis de Sensibilidad'!P$52))-('Análisis de Punto de Eq.'!$G$32*'Información de la Empresa'!$C$12*(1+'Análisis de Sensibilidad'!P$52)+'Costos fijos'!$D$19*'Análisis de Punto de Eq.'!$G$31)</f>
        <v>0</v>
      </c>
      <c r="Q58" s="93">
        <f>('Información de la Empresa'!$B$12*(1+'Análisis de Sensibilidad'!$L58)*'Información de la Empresa'!$C$12*(1+'Análisis de Sensibilidad'!Q$52))-('Análisis de Punto de Eq.'!$G$32*'Información de la Empresa'!$C$12*(1+'Análisis de Sensibilidad'!Q$52)+'Costos fijos'!$D$19*'Análisis de Punto de Eq.'!$G$31)</f>
        <v>0</v>
      </c>
      <c r="R58" s="93">
        <f>('Información de la Empresa'!$B$12*(1+'Análisis de Sensibilidad'!$L58)*'Información de la Empresa'!$C$12*(1+'Análisis de Sensibilidad'!R$52))-('Análisis de Punto de Eq.'!$G$32*'Información de la Empresa'!$C$12*(1+'Análisis de Sensibilidad'!R$52)+'Costos fijos'!$D$19*'Análisis de Punto de Eq.'!$G$31)</f>
        <v>0</v>
      </c>
      <c r="S58" s="57">
        <f>('Información de la Empresa'!$B$12*(1+'Análisis de Sensibilidad'!$L58)*'Información de la Empresa'!$C$12*(1+'Análisis de Sensibilidad'!S$52))-('Análisis de Punto de Eq.'!$G$32*'Información de la Empresa'!$C$12*(1+'Análisis de Sensibilidad'!S$52)+'Costos fijos'!$D$19*'Análisis de Punto de Eq.'!$G$31)</f>
        <v>0</v>
      </c>
    </row>
    <row r="59" spans="1:19" ht="15.75" thickBot="1" x14ac:dyDescent="0.3">
      <c r="A59" s="187"/>
      <c r="B59" s="55">
        <v>0.3</v>
      </c>
      <c r="C59" s="58">
        <f>('Información de la Empresa'!$B$11*(1+'Análisis de Sensibilidad'!$B59)*'Información de la Empresa'!$C$11*(1+'Análisis de Sensibilidad'!C$52))-('Análisis de Punto de Eq.'!$C$32*'Información de la Empresa'!$C$11*(1+'Análisis de Sensibilidad'!C$52)+'Costos fijos'!$D$19*'Análisis de Punto de Eq.'!$C$31)</f>
        <v>0</v>
      </c>
      <c r="D59" s="58">
        <f>('Información de la Empresa'!$B$11*(1+'Análisis de Sensibilidad'!$B59)*'Información de la Empresa'!$C$11*(1+'Análisis de Sensibilidad'!D$52))-('Análisis de Punto de Eq.'!$C$32*'Información de la Empresa'!$C$11*(1+'Análisis de Sensibilidad'!D$52)+'Costos fijos'!$D$19*'Análisis de Punto de Eq.'!$C$31)</f>
        <v>0</v>
      </c>
      <c r="E59" s="58">
        <f>('Información de la Empresa'!$B$11*(1+'Análisis de Sensibilidad'!$B59)*'Información de la Empresa'!$C$11*(1+'Análisis de Sensibilidad'!E$52))-('Análisis de Punto de Eq.'!$C$32*'Información de la Empresa'!$C$11*(1+'Análisis de Sensibilidad'!E$52)+'Costos fijos'!$D$19*'Análisis de Punto de Eq.'!$C$31)</f>
        <v>0</v>
      </c>
      <c r="F59" s="58">
        <f>('Información de la Empresa'!$B$11*(1+'Análisis de Sensibilidad'!$B59)*'Información de la Empresa'!$C$11*(1+'Análisis de Sensibilidad'!F$52))-('Análisis de Punto de Eq.'!$C$32*'Información de la Empresa'!$C$11*(1+'Análisis de Sensibilidad'!F$52)+'Costos fijos'!$D$19*'Análisis de Punto de Eq.'!$C$31)</f>
        <v>0</v>
      </c>
      <c r="G59" s="58">
        <f>('Información de la Empresa'!$B$11*(1+'Análisis de Sensibilidad'!$B59)*'Información de la Empresa'!$C$11*(1+'Análisis de Sensibilidad'!G$52))-('Análisis de Punto de Eq.'!$C$32*'Información de la Empresa'!$C$11*(1+'Análisis de Sensibilidad'!G$52)+'Costos fijos'!$D$19*'Análisis de Punto de Eq.'!$C$31)</f>
        <v>0</v>
      </c>
      <c r="H59" s="58">
        <f>('Información de la Empresa'!$B$11*(1+'Análisis de Sensibilidad'!$B59)*'Información de la Empresa'!$C$11*(1+'Análisis de Sensibilidad'!H$52))-('Análisis de Punto de Eq.'!$C$32*'Información de la Empresa'!$C$11*(1+'Análisis de Sensibilidad'!H$52)+'Costos fijos'!$D$19*'Análisis de Punto de Eq.'!$C$31)</f>
        <v>0</v>
      </c>
      <c r="I59" s="58">
        <f>('Información de la Empresa'!$B$11*(1+'Análisis de Sensibilidad'!$B59)*'Información de la Empresa'!$C$11*(1+'Análisis de Sensibilidad'!I$52))-('Análisis de Punto de Eq.'!$C$32*'Información de la Empresa'!$C$11*(1+'Análisis de Sensibilidad'!I$52)+'Costos fijos'!$D$19*'Análisis de Punto de Eq.'!$C$31)</f>
        <v>0</v>
      </c>
      <c r="J59" s="59"/>
      <c r="K59" s="187"/>
      <c r="L59" s="55">
        <v>0.3</v>
      </c>
      <c r="M59" s="58">
        <f>('Información de la Empresa'!$B$12*(1+'Análisis de Sensibilidad'!$L59)*'Información de la Empresa'!$C$12*(1+'Análisis de Sensibilidad'!M$52))-('Análisis de Punto de Eq.'!$G$32*'Información de la Empresa'!$C$12*(1+'Análisis de Sensibilidad'!M$52)+'Costos fijos'!$D$19*'Análisis de Punto de Eq.'!$G$31)</f>
        <v>0</v>
      </c>
      <c r="N59" s="58">
        <f>('Información de la Empresa'!$B$12*(1+'Análisis de Sensibilidad'!$L59)*'Información de la Empresa'!$C$12*(1+'Análisis de Sensibilidad'!N$52))-('Análisis de Punto de Eq.'!$G$32*'Información de la Empresa'!$C$12*(1+'Análisis de Sensibilidad'!N$52)+'Costos fijos'!$D$19*'Análisis de Punto de Eq.'!$G$31)</f>
        <v>0</v>
      </c>
      <c r="O59" s="58">
        <f>('Información de la Empresa'!$B$12*(1+'Análisis de Sensibilidad'!$L59)*'Información de la Empresa'!$C$12*(1+'Análisis de Sensibilidad'!O$52))-('Análisis de Punto de Eq.'!$G$32*'Información de la Empresa'!$C$12*(1+'Análisis de Sensibilidad'!O$52)+'Costos fijos'!$D$19*'Análisis de Punto de Eq.'!$G$31)</f>
        <v>0</v>
      </c>
      <c r="P59" s="58">
        <f>('Información de la Empresa'!$B$12*(1+'Análisis de Sensibilidad'!$L59)*'Información de la Empresa'!$C$12*(1+'Análisis de Sensibilidad'!P$52))-('Análisis de Punto de Eq.'!$G$32*'Información de la Empresa'!$C$12*(1+'Análisis de Sensibilidad'!P$52)+'Costos fijos'!$D$19*'Análisis de Punto de Eq.'!$G$31)</f>
        <v>0</v>
      </c>
      <c r="Q59" s="58">
        <f>('Información de la Empresa'!$B$12*(1+'Análisis de Sensibilidad'!$L59)*'Información de la Empresa'!$C$12*(1+'Análisis de Sensibilidad'!Q$52))-('Análisis de Punto de Eq.'!$G$32*'Información de la Empresa'!$C$12*(1+'Análisis de Sensibilidad'!Q$52)+'Costos fijos'!$D$19*'Análisis de Punto de Eq.'!$G$31)</f>
        <v>0</v>
      </c>
      <c r="R59" s="58">
        <f>('Información de la Empresa'!$B$12*(1+'Análisis de Sensibilidad'!$L59)*'Información de la Empresa'!$C$12*(1+'Análisis de Sensibilidad'!R$52))-('Análisis de Punto de Eq.'!$G$32*'Información de la Empresa'!$C$12*(1+'Análisis de Sensibilidad'!R$52)+'Costos fijos'!$D$19*'Análisis de Punto de Eq.'!$G$31)</f>
        <v>0</v>
      </c>
      <c r="S59" s="60">
        <f>('Información de la Empresa'!$B$12*(1+'Análisis de Sensibilidad'!$L59)*'Información de la Empresa'!$C$12*(1+'Análisis de Sensibilidad'!S$52))-('Análisis de Punto de Eq.'!$G$32*'Información de la Empresa'!$C$12*(1+'Análisis de Sensibilidad'!S$52)+'Costos fijos'!$D$19*'Análisis de Punto de Eq.'!$G$31)</f>
        <v>0</v>
      </c>
    </row>
    <row r="60" spans="1:19" x14ac:dyDescent="0.25"/>
    <row r="61" spans="1:19" x14ac:dyDescent="0.25"/>
  </sheetData>
  <sheetProtection sheet="1" objects="1" scenarios="1"/>
  <mergeCells count="35">
    <mergeCell ref="A38:I38"/>
    <mergeCell ref="K38:S38"/>
    <mergeCell ref="A39:I39"/>
    <mergeCell ref="K39:S39"/>
    <mergeCell ref="A52:A59"/>
    <mergeCell ref="K52:K59"/>
    <mergeCell ref="A40:A47"/>
    <mergeCell ref="K40:K47"/>
    <mergeCell ref="A50:I50"/>
    <mergeCell ref="K50:S50"/>
    <mergeCell ref="A51:I51"/>
    <mergeCell ref="K51:S51"/>
    <mergeCell ref="A26:I26"/>
    <mergeCell ref="K26:S26"/>
    <mergeCell ref="A27:I27"/>
    <mergeCell ref="K27:S27"/>
    <mergeCell ref="A28:A35"/>
    <mergeCell ref="K28:K35"/>
    <mergeCell ref="A1:S1"/>
    <mergeCell ref="K2:S2"/>
    <mergeCell ref="K3:S3"/>
    <mergeCell ref="K4:K11"/>
    <mergeCell ref="K14:S14"/>
    <mergeCell ref="A4:A11"/>
    <mergeCell ref="A3:I3"/>
    <mergeCell ref="A2:I2"/>
    <mergeCell ref="U4:X6"/>
    <mergeCell ref="A14:I14"/>
    <mergeCell ref="A15:I15"/>
    <mergeCell ref="A16:A23"/>
    <mergeCell ref="K15:S15"/>
    <mergeCell ref="K16:K23"/>
    <mergeCell ref="U11:W11"/>
    <mergeCell ref="U12:W12"/>
    <mergeCell ref="U13:W13"/>
  </mergeCells>
  <conditionalFormatting sqref="C5:I11">
    <cfRule type="cellIs" dxfId="3" priority="7" operator="lessThan">
      <formula>0</formula>
    </cfRule>
  </conditionalFormatting>
  <conditionalFormatting sqref="C17:I23 C29:I35 C41:I47 C53:I59">
    <cfRule type="cellIs" dxfId="2" priority="1" operator="lessThan">
      <formula>0</formula>
    </cfRule>
  </conditionalFormatting>
  <conditionalFormatting sqref="M5:S11">
    <cfRule type="cellIs" dxfId="1" priority="3" operator="lessThan">
      <formula>0</formula>
    </cfRule>
  </conditionalFormatting>
  <conditionalFormatting sqref="M17:S23 M29:S35 M41:S47 M53:S59">
    <cfRule type="cellIs" dxfId="0" priority="2" operator="lessThan">
      <formula>0</formula>
    </cfRule>
  </conditionalFormatting>
  <hyperlinks>
    <hyperlink ref="U4:X6" location="'Ayuda'!A51:A53" display="¡Clic aquí si necesita ayuda!" xr:uid="{1C484F53-E6B1-4677-A06F-8869A687B66F}"/>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764F-B4EF-4BF6-A77C-24D26F7F09A0}">
  <dimension ref="A1:J57"/>
  <sheetViews>
    <sheetView zoomScale="110" zoomScaleNormal="110" workbookViewId="0">
      <selection activeCell="A13" sqref="A13"/>
    </sheetView>
  </sheetViews>
  <sheetFormatPr defaultColWidth="0" defaultRowHeight="15" zeroHeight="1" x14ac:dyDescent="0.25"/>
  <cols>
    <col min="1" max="10" width="9.140625" customWidth="1"/>
    <col min="11" max="16384" width="9.140625" hidden="1"/>
  </cols>
  <sheetData>
    <row r="1" spans="1:10" x14ac:dyDescent="0.25">
      <c r="A1" s="208" t="s">
        <v>77</v>
      </c>
      <c r="B1" s="209"/>
      <c r="C1" s="209"/>
      <c r="D1" s="209"/>
      <c r="E1" s="209"/>
      <c r="F1" s="209"/>
      <c r="G1" s="209"/>
      <c r="H1" s="209"/>
      <c r="I1" s="209"/>
      <c r="J1" s="210"/>
    </row>
    <row r="2" spans="1:10" ht="15.75" thickBot="1" x14ac:dyDescent="0.3">
      <c r="A2" s="211"/>
      <c r="B2" s="212"/>
      <c r="C2" s="212"/>
      <c r="D2" s="212"/>
      <c r="E2" s="212"/>
      <c r="F2" s="212"/>
      <c r="G2" s="212"/>
      <c r="H2" s="212"/>
      <c r="I2" s="212"/>
      <c r="J2" s="213"/>
    </row>
    <row r="3" spans="1:10" ht="15" customHeight="1" x14ac:dyDescent="0.25">
      <c r="A3" s="191" t="s">
        <v>78</v>
      </c>
      <c r="B3" s="192"/>
      <c r="C3" s="192"/>
      <c r="D3" s="192"/>
      <c r="E3" s="192"/>
      <c r="F3" s="192"/>
      <c r="G3" s="192"/>
      <c r="H3" s="192"/>
      <c r="I3" s="192"/>
      <c r="J3" s="193"/>
    </row>
    <row r="4" spans="1:10" ht="20.25" customHeight="1" x14ac:dyDescent="0.25">
      <c r="A4" s="194"/>
      <c r="B4" s="195"/>
      <c r="C4" s="195"/>
      <c r="D4" s="195"/>
      <c r="E4" s="195"/>
      <c r="F4" s="195"/>
      <c r="G4" s="195"/>
      <c r="H4" s="195"/>
      <c r="I4" s="195"/>
      <c r="J4" s="196"/>
    </row>
    <row r="5" spans="1:10" x14ac:dyDescent="0.25">
      <c r="A5" s="194" t="s">
        <v>79</v>
      </c>
      <c r="B5" s="195"/>
      <c r="C5" s="195"/>
      <c r="D5" s="195"/>
      <c r="E5" s="195"/>
      <c r="F5" s="195"/>
      <c r="G5" s="195"/>
      <c r="H5" s="195"/>
      <c r="I5" s="195"/>
      <c r="J5" s="196"/>
    </row>
    <row r="6" spans="1:10" x14ac:dyDescent="0.25">
      <c r="A6" s="194"/>
      <c r="B6" s="195"/>
      <c r="C6" s="195"/>
      <c r="D6" s="195"/>
      <c r="E6" s="195"/>
      <c r="F6" s="195"/>
      <c r="G6" s="195"/>
      <c r="H6" s="195"/>
      <c r="I6" s="195"/>
      <c r="J6" s="196"/>
    </row>
    <row r="7" spans="1:10" x14ac:dyDescent="0.25">
      <c r="A7" s="194" t="s">
        <v>80</v>
      </c>
      <c r="B7" s="195"/>
      <c r="C7" s="195"/>
      <c r="D7" s="195"/>
      <c r="E7" s="195"/>
      <c r="F7" s="195"/>
      <c r="G7" s="195"/>
      <c r="H7" s="195"/>
      <c r="I7" s="195"/>
      <c r="J7" s="196"/>
    </row>
    <row r="8" spans="1:10" ht="33" customHeight="1" x14ac:dyDescent="0.25">
      <c r="A8" s="194"/>
      <c r="B8" s="195"/>
      <c r="C8" s="195"/>
      <c r="D8" s="195"/>
      <c r="E8" s="195"/>
      <c r="F8" s="195"/>
      <c r="G8" s="195"/>
      <c r="H8" s="195"/>
      <c r="I8" s="195"/>
      <c r="J8" s="196"/>
    </row>
    <row r="9" spans="1:10" x14ac:dyDescent="0.25">
      <c r="A9" s="194" t="s">
        <v>81</v>
      </c>
      <c r="B9" s="195"/>
      <c r="C9" s="195"/>
      <c r="D9" s="195"/>
      <c r="E9" s="195"/>
      <c r="F9" s="195"/>
      <c r="G9" s="195"/>
      <c r="H9" s="195"/>
      <c r="I9" s="195"/>
      <c r="J9" s="196"/>
    </row>
    <row r="10" spans="1:10" ht="31.5" customHeight="1" x14ac:dyDescent="0.25">
      <c r="A10" s="194"/>
      <c r="B10" s="195"/>
      <c r="C10" s="195"/>
      <c r="D10" s="195"/>
      <c r="E10" s="195"/>
      <c r="F10" s="195"/>
      <c r="G10" s="195"/>
      <c r="H10" s="195"/>
      <c r="I10" s="195"/>
      <c r="J10" s="196"/>
    </row>
    <row r="11" spans="1:10" x14ac:dyDescent="0.25">
      <c r="A11" s="194" t="s">
        <v>82</v>
      </c>
      <c r="B11" s="195"/>
      <c r="C11" s="195"/>
      <c r="D11" s="195"/>
      <c r="E11" s="195"/>
      <c r="F11" s="195"/>
      <c r="G11" s="195"/>
      <c r="H11" s="195"/>
      <c r="I11" s="195"/>
      <c r="J11" s="196"/>
    </row>
    <row r="12" spans="1:10" ht="31.5" customHeight="1" x14ac:dyDescent="0.25">
      <c r="A12" s="194"/>
      <c r="B12" s="195"/>
      <c r="C12" s="195"/>
      <c r="D12" s="195"/>
      <c r="E12" s="195"/>
      <c r="F12" s="195"/>
      <c r="G12" s="195"/>
      <c r="H12" s="195"/>
      <c r="I12" s="195"/>
      <c r="J12" s="196"/>
    </row>
    <row r="13" spans="1:10" x14ac:dyDescent="0.25">
      <c r="A13" s="202" t="s">
        <v>83</v>
      </c>
      <c r="B13" s="203"/>
      <c r="C13" s="203"/>
      <c r="D13" s="203"/>
      <c r="E13" s="203"/>
      <c r="F13" s="203"/>
      <c r="G13" s="203"/>
      <c r="H13" s="203"/>
      <c r="I13" s="203"/>
      <c r="J13" s="204"/>
    </row>
    <row r="14" spans="1:10" ht="63.75" customHeight="1" thickBot="1" x14ac:dyDescent="0.3">
      <c r="A14" s="205"/>
      <c r="B14" s="206"/>
      <c r="C14" s="206"/>
      <c r="D14" s="206"/>
      <c r="E14" s="206"/>
      <c r="F14" s="206"/>
      <c r="G14" s="206"/>
      <c r="H14" s="206"/>
      <c r="I14" s="206"/>
      <c r="J14" s="207"/>
    </row>
    <row r="15" spans="1:10" ht="240" customHeight="1" thickBot="1" x14ac:dyDescent="0.3">
      <c r="A15" s="97"/>
      <c r="B15" s="97"/>
      <c r="C15" s="97"/>
      <c r="D15" s="97"/>
      <c r="E15" s="97"/>
      <c r="F15" s="97"/>
      <c r="G15" s="97"/>
      <c r="H15" s="97"/>
      <c r="I15" s="97"/>
      <c r="J15" s="97"/>
    </row>
    <row r="16" spans="1:10" ht="32.25" thickBot="1" x14ac:dyDescent="0.3">
      <c r="A16" s="188" t="s">
        <v>84</v>
      </c>
      <c r="B16" s="189"/>
      <c r="C16" s="189"/>
      <c r="D16" s="189"/>
      <c r="E16" s="189"/>
      <c r="F16" s="189"/>
      <c r="G16" s="189"/>
      <c r="H16" s="189"/>
      <c r="I16" s="189"/>
      <c r="J16" s="190"/>
    </row>
    <row r="17" spans="1:10" x14ac:dyDescent="0.25">
      <c r="A17" s="192" t="s">
        <v>85</v>
      </c>
      <c r="B17" s="192"/>
      <c r="C17" s="192"/>
      <c r="D17" s="192"/>
      <c r="E17" s="192"/>
      <c r="F17" s="192"/>
      <c r="G17" s="192"/>
      <c r="H17" s="192"/>
      <c r="I17" s="192"/>
      <c r="J17" s="192"/>
    </row>
    <row r="18" spans="1:10" ht="32.25" customHeight="1" x14ac:dyDescent="0.25">
      <c r="A18" s="195"/>
      <c r="B18" s="195"/>
      <c r="C18" s="195"/>
      <c r="D18" s="195"/>
      <c r="E18" s="195"/>
      <c r="F18" s="195"/>
      <c r="G18" s="195"/>
      <c r="H18" s="195"/>
      <c r="I18" s="195"/>
      <c r="J18" s="195"/>
    </row>
    <row r="19" spans="1:10" x14ac:dyDescent="0.25">
      <c r="A19" s="195" t="s">
        <v>86</v>
      </c>
      <c r="B19" s="195"/>
      <c r="C19" s="195"/>
      <c r="D19" s="195"/>
      <c r="E19" s="195"/>
      <c r="F19" s="195"/>
      <c r="G19" s="195"/>
      <c r="H19" s="195"/>
      <c r="I19" s="195"/>
      <c r="J19" s="195"/>
    </row>
    <row r="20" spans="1:10" x14ac:dyDescent="0.25">
      <c r="A20" s="195"/>
      <c r="B20" s="195"/>
      <c r="C20" s="195"/>
      <c r="D20" s="195"/>
      <c r="E20" s="195"/>
      <c r="F20" s="195"/>
      <c r="G20" s="195"/>
      <c r="H20" s="195"/>
      <c r="I20" s="195"/>
      <c r="J20" s="195"/>
    </row>
    <row r="21" spans="1:10" x14ac:dyDescent="0.25">
      <c r="A21" s="195" t="s">
        <v>87</v>
      </c>
      <c r="B21" s="195"/>
      <c r="C21" s="195"/>
      <c r="D21" s="195"/>
      <c r="E21" s="195"/>
      <c r="F21" s="195"/>
      <c r="G21" s="195"/>
      <c r="H21" s="195"/>
      <c r="I21" s="195"/>
      <c r="J21" s="195"/>
    </row>
    <row r="22" spans="1:10" x14ac:dyDescent="0.25">
      <c r="A22" s="195"/>
      <c r="B22" s="195"/>
      <c r="C22" s="195"/>
      <c r="D22" s="195"/>
      <c r="E22" s="195"/>
      <c r="F22" s="195"/>
      <c r="G22" s="195"/>
      <c r="H22" s="195"/>
      <c r="I22" s="195"/>
      <c r="J22" s="195"/>
    </row>
    <row r="23" spans="1:10" x14ac:dyDescent="0.25">
      <c r="A23" s="195" t="s">
        <v>88</v>
      </c>
      <c r="B23" s="195"/>
      <c r="C23" s="195"/>
      <c r="D23" s="195"/>
      <c r="E23" s="195"/>
      <c r="F23" s="195"/>
      <c r="G23" s="195"/>
      <c r="H23" s="195"/>
      <c r="I23" s="195"/>
      <c r="J23" s="195"/>
    </row>
    <row r="24" spans="1:10" ht="32.25" customHeight="1" x14ac:dyDescent="0.25">
      <c r="A24" s="195"/>
      <c r="B24" s="195"/>
      <c r="C24" s="195"/>
      <c r="D24" s="195"/>
      <c r="E24" s="195"/>
      <c r="F24" s="195"/>
      <c r="G24" s="195"/>
      <c r="H24" s="195"/>
      <c r="I24" s="195"/>
      <c r="J24" s="195"/>
    </row>
    <row r="25" spans="1:10" x14ac:dyDescent="0.25">
      <c r="A25" s="195" t="s">
        <v>89</v>
      </c>
      <c r="B25" s="195"/>
      <c r="C25" s="195"/>
      <c r="D25" s="195"/>
      <c r="E25" s="195"/>
      <c r="F25" s="195"/>
      <c r="G25" s="195"/>
      <c r="H25" s="195"/>
      <c r="I25" s="195"/>
      <c r="J25" s="195"/>
    </row>
    <row r="26" spans="1:10" ht="62.25" customHeight="1" x14ac:dyDescent="0.25">
      <c r="A26" s="195"/>
      <c r="B26" s="195"/>
      <c r="C26" s="195"/>
      <c r="D26" s="195"/>
      <c r="E26" s="195"/>
      <c r="F26" s="195"/>
      <c r="G26" s="195"/>
      <c r="H26" s="195"/>
      <c r="I26" s="195"/>
      <c r="J26" s="195"/>
    </row>
    <row r="27" spans="1:10" x14ac:dyDescent="0.25">
      <c r="A27" s="195" t="s">
        <v>90</v>
      </c>
      <c r="B27" s="195"/>
      <c r="C27" s="195"/>
      <c r="D27" s="195"/>
      <c r="E27" s="195"/>
      <c r="F27" s="195"/>
      <c r="G27" s="195"/>
      <c r="H27" s="195"/>
      <c r="I27" s="195"/>
      <c r="J27" s="195"/>
    </row>
    <row r="28" spans="1:10" ht="61.5" customHeight="1" x14ac:dyDescent="0.25">
      <c r="A28" s="195"/>
      <c r="B28" s="195"/>
      <c r="C28" s="195"/>
      <c r="D28" s="195"/>
      <c r="E28" s="195"/>
      <c r="F28" s="195"/>
      <c r="G28" s="195"/>
      <c r="H28" s="195"/>
      <c r="I28" s="195"/>
      <c r="J28" s="195"/>
    </row>
    <row r="29" spans="1:10" s="14" customFormat="1" ht="257.25" customHeight="1" thickBot="1" x14ac:dyDescent="0.3"/>
    <row r="30" spans="1:10" ht="32.25" thickBot="1" x14ac:dyDescent="0.3">
      <c r="A30" s="188" t="s">
        <v>91</v>
      </c>
      <c r="B30" s="189"/>
      <c r="C30" s="189"/>
      <c r="D30" s="189"/>
      <c r="E30" s="189"/>
      <c r="F30" s="189"/>
      <c r="G30" s="189"/>
      <c r="H30" s="189"/>
      <c r="I30" s="189"/>
      <c r="J30" s="190"/>
    </row>
    <row r="31" spans="1:10" x14ac:dyDescent="0.25">
      <c r="A31" s="191" t="s">
        <v>92</v>
      </c>
      <c r="B31" s="192"/>
      <c r="C31" s="192"/>
      <c r="D31" s="192"/>
      <c r="E31" s="192"/>
      <c r="F31" s="192"/>
      <c r="G31" s="192"/>
      <c r="H31" s="192"/>
      <c r="I31" s="192"/>
      <c r="J31" s="193"/>
    </row>
    <row r="32" spans="1:10" ht="33" customHeight="1" x14ac:dyDescent="0.25">
      <c r="A32" s="194"/>
      <c r="B32" s="195"/>
      <c r="C32" s="195"/>
      <c r="D32" s="195"/>
      <c r="E32" s="195"/>
      <c r="F32" s="195"/>
      <c r="G32" s="195"/>
      <c r="H32" s="195"/>
      <c r="I32" s="195"/>
      <c r="J32" s="196"/>
    </row>
    <row r="33" spans="1:10" x14ac:dyDescent="0.25">
      <c r="A33" s="194" t="s">
        <v>93</v>
      </c>
      <c r="B33" s="195"/>
      <c r="C33" s="195"/>
      <c r="D33" s="195"/>
      <c r="E33" s="195"/>
      <c r="F33" s="195"/>
      <c r="G33" s="195"/>
      <c r="H33" s="195"/>
      <c r="I33" s="195"/>
      <c r="J33" s="196"/>
    </row>
    <row r="34" spans="1:10" ht="37.5" customHeight="1" x14ac:dyDescent="0.25">
      <c r="A34" s="194"/>
      <c r="B34" s="195"/>
      <c r="C34" s="195"/>
      <c r="D34" s="195"/>
      <c r="E34" s="195"/>
      <c r="F34" s="195"/>
      <c r="G34" s="195"/>
      <c r="H34" s="195"/>
      <c r="I34" s="195"/>
      <c r="J34" s="196"/>
    </row>
    <row r="35" spans="1:10" x14ac:dyDescent="0.25">
      <c r="A35" s="194" t="s">
        <v>94</v>
      </c>
      <c r="B35" s="195"/>
      <c r="C35" s="195"/>
      <c r="D35" s="195"/>
      <c r="E35" s="195"/>
      <c r="F35" s="195"/>
      <c r="G35" s="195"/>
      <c r="H35" s="195"/>
      <c r="I35" s="195"/>
      <c r="J35" s="196"/>
    </row>
    <row r="36" spans="1:10" x14ac:dyDescent="0.25">
      <c r="A36" s="194"/>
      <c r="B36" s="195"/>
      <c r="C36" s="195"/>
      <c r="D36" s="195"/>
      <c r="E36" s="195"/>
      <c r="F36" s="195"/>
      <c r="G36" s="195"/>
      <c r="H36" s="195"/>
      <c r="I36" s="195"/>
      <c r="J36" s="196"/>
    </row>
    <row r="37" spans="1:10" x14ac:dyDescent="0.25">
      <c r="A37" s="194" t="s">
        <v>95</v>
      </c>
      <c r="B37" s="195"/>
      <c r="C37" s="195"/>
      <c r="D37" s="195"/>
      <c r="E37" s="195"/>
      <c r="F37" s="195"/>
      <c r="G37" s="195"/>
      <c r="H37" s="195"/>
      <c r="I37" s="195"/>
      <c r="J37" s="196"/>
    </row>
    <row r="38" spans="1:10" ht="15.75" thickBot="1" x14ac:dyDescent="0.3">
      <c r="A38" s="198"/>
      <c r="B38" s="199"/>
      <c r="C38" s="199"/>
      <c r="D38" s="199"/>
      <c r="E38" s="199"/>
      <c r="F38" s="199"/>
      <c r="G38" s="199"/>
      <c r="H38" s="199"/>
      <c r="I38" s="199"/>
      <c r="J38" s="200"/>
    </row>
    <row r="39" spans="1:10" x14ac:dyDescent="0.25">
      <c r="A39" s="201"/>
      <c r="B39" s="201"/>
      <c r="C39" s="201"/>
      <c r="D39" s="201"/>
      <c r="E39" s="201"/>
      <c r="F39" s="201"/>
      <c r="G39" s="201"/>
      <c r="H39" s="201"/>
      <c r="I39" s="201"/>
      <c r="J39" s="201"/>
    </row>
    <row r="40" spans="1:10" ht="341.25" customHeight="1" thickBot="1" x14ac:dyDescent="0.3">
      <c r="A40" s="201"/>
      <c r="B40" s="201"/>
      <c r="C40" s="201"/>
      <c r="D40" s="201"/>
      <c r="E40" s="201"/>
      <c r="F40" s="201"/>
      <c r="G40" s="201"/>
      <c r="H40" s="201"/>
      <c r="I40" s="201"/>
      <c r="J40" s="201"/>
    </row>
    <row r="41" spans="1:10" ht="31.5" x14ac:dyDescent="0.25">
      <c r="A41" s="188" t="s">
        <v>96</v>
      </c>
      <c r="B41" s="189"/>
      <c r="C41" s="189"/>
      <c r="D41" s="189"/>
      <c r="E41" s="189"/>
      <c r="F41" s="189"/>
      <c r="G41" s="189"/>
      <c r="H41" s="189"/>
      <c r="I41" s="189"/>
      <c r="J41" s="190"/>
    </row>
    <row r="42" spans="1:10" x14ac:dyDescent="0.25">
      <c r="A42" s="191" t="s">
        <v>97</v>
      </c>
      <c r="B42" s="192"/>
      <c r="C42" s="192"/>
      <c r="D42" s="192"/>
      <c r="E42" s="192"/>
      <c r="F42" s="192"/>
      <c r="G42" s="192"/>
      <c r="H42" s="192"/>
      <c r="I42" s="192"/>
      <c r="J42" s="193"/>
    </row>
    <row r="43" spans="1:10" x14ac:dyDescent="0.25">
      <c r="A43" s="194"/>
      <c r="B43" s="195"/>
      <c r="C43" s="195"/>
      <c r="D43" s="195"/>
      <c r="E43" s="195"/>
      <c r="F43" s="195"/>
      <c r="G43" s="195"/>
      <c r="H43" s="195"/>
      <c r="I43" s="195"/>
      <c r="J43" s="196"/>
    </row>
    <row r="44" spans="1:10" x14ac:dyDescent="0.25">
      <c r="A44" s="197" t="s">
        <v>98</v>
      </c>
      <c r="B44" s="195"/>
      <c r="C44" s="195"/>
      <c r="D44" s="195"/>
      <c r="E44" s="195"/>
      <c r="F44" s="195"/>
      <c r="G44" s="195"/>
      <c r="H44" s="195"/>
      <c r="I44" s="195"/>
      <c r="J44" s="196"/>
    </row>
    <row r="45" spans="1:10" ht="45.75" customHeight="1" x14ac:dyDescent="0.25">
      <c r="A45" s="194"/>
      <c r="B45" s="195"/>
      <c r="C45" s="195"/>
      <c r="D45" s="195"/>
      <c r="E45" s="195"/>
      <c r="F45" s="195"/>
      <c r="G45" s="195"/>
      <c r="H45" s="195"/>
      <c r="I45" s="195"/>
      <c r="J45" s="196"/>
    </row>
    <row r="46" spans="1:10" x14ac:dyDescent="0.25">
      <c r="A46" s="194" t="s">
        <v>99</v>
      </c>
      <c r="B46" s="195"/>
      <c r="C46" s="195"/>
      <c r="D46" s="195"/>
      <c r="E46" s="195"/>
      <c r="F46" s="195"/>
      <c r="G46" s="195"/>
      <c r="H46" s="195"/>
      <c r="I46" s="195"/>
      <c r="J46" s="196"/>
    </row>
    <row r="47" spans="1:10" ht="98.25" customHeight="1" x14ac:dyDescent="0.25">
      <c r="A47" s="194"/>
      <c r="B47" s="195"/>
      <c r="C47" s="195"/>
      <c r="D47" s="195"/>
      <c r="E47" s="195"/>
      <c r="F47" s="195"/>
      <c r="G47" s="195"/>
      <c r="H47" s="195"/>
      <c r="I47" s="195"/>
      <c r="J47" s="196"/>
    </row>
    <row r="48" spans="1:10" x14ac:dyDescent="0.25">
      <c r="A48" s="194" t="s">
        <v>100</v>
      </c>
      <c r="B48" s="195"/>
      <c r="C48" s="195"/>
      <c r="D48" s="195"/>
      <c r="E48" s="195"/>
      <c r="F48" s="195"/>
      <c r="G48" s="195"/>
      <c r="H48" s="195"/>
      <c r="I48" s="195"/>
      <c r="J48" s="196"/>
    </row>
    <row r="49" spans="1:10" ht="62.25" customHeight="1" thickBot="1" x14ac:dyDescent="0.3">
      <c r="A49" s="198"/>
      <c r="B49" s="199"/>
      <c r="C49" s="199"/>
      <c r="D49" s="199"/>
      <c r="E49" s="199"/>
      <c r="F49" s="199"/>
      <c r="G49" s="199"/>
      <c r="H49" s="199"/>
      <c r="I49" s="199"/>
      <c r="J49" s="200"/>
    </row>
    <row r="50" spans="1:10" s="14" customFormat="1" ht="344.25" customHeight="1" thickBot="1" x14ac:dyDescent="0.3"/>
    <row r="51" spans="1:10" ht="32.25" thickBot="1" x14ac:dyDescent="0.3">
      <c r="A51" s="188" t="s">
        <v>101</v>
      </c>
      <c r="B51" s="189"/>
      <c r="C51" s="189"/>
      <c r="D51" s="189"/>
      <c r="E51" s="189"/>
      <c r="F51" s="189"/>
      <c r="G51" s="189"/>
      <c r="H51" s="189"/>
      <c r="I51" s="189"/>
      <c r="J51" s="190"/>
    </row>
    <row r="52" spans="1:10" x14ac:dyDescent="0.25">
      <c r="A52" s="191" t="s">
        <v>102</v>
      </c>
      <c r="B52" s="192"/>
      <c r="C52" s="192"/>
      <c r="D52" s="192"/>
      <c r="E52" s="192"/>
      <c r="F52" s="192"/>
      <c r="G52" s="192"/>
      <c r="H52" s="192"/>
      <c r="I52" s="192"/>
      <c r="J52" s="193"/>
    </row>
    <row r="53" spans="1:10" ht="64.5" customHeight="1" x14ac:dyDescent="0.25">
      <c r="A53" s="194"/>
      <c r="B53" s="195"/>
      <c r="C53" s="195"/>
      <c r="D53" s="195"/>
      <c r="E53" s="195"/>
      <c r="F53" s="195"/>
      <c r="G53" s="195"/>
      <c r="H53" s="195"/>
      <c r="I53" s="195"/>
      <c r="J53" s="196"/>
    </row>
    <row r="54" spans="1:10" ht="17.25" hidden="1" customHeight="1" x14ac:dyDescent="0.25">
      <c r="A54" s="194"/>
      <c r="B54" s="195"/>
      <c r="C54" s="195"/>
      <c r="D54" s="195"/>
      <c r="E54" s="195"/>
      <c r="F54" s="195"/>
      <c r="G54" s="195"/>
      <c r="H54" s="195"/>
      <c r="I54" s="195"/>
      <c r="J54" s="196"/>
    </row>
    <row r="55" spans="1:10" hidden="1" x14ac:dyDescent="0.25">
      <c r="A55" s="194"/>
      <c r="B55" s="195"/>
      <c r="C55" s="195"/>
      <c r="D55" s="195"/>
      <c r="E55" s="195"/>
      <c r="F55" s="195"/>
      <c r="G55" s="195"/>
      <c r="H55" s="195"/>
      <c r="I55" s="195"/>
      <c r="J55" s="196"/>
    </row>
    <row r="56" spans="1:10" hidden="1" x14ac:dyDescent="0.25">
      <c r="A56" s="194"/>
      <c r="B56" s="195"/>
      <c r="C56" s="195"/>
      <c r="D56" s="195"/>
      <c r="E56" s="195"/>
      <c r="F56" s="195"/>
      <c r="G56" s="195"/>
      <c r="H56" s="195"/>
      <c r="I56" s="195"/>
      <c r="J56" s="196"/>
    </row>
    <row r="57" spans="1:10" hidden="1" x14ac:dyDescent="0.25">
      <c r="A57" s="194"/>
      <c r="B57" s="195"/>
      <c r="C57" s="195"/>
      <c r="D57" s="195"/>
      <c r="E57" s="195"/>
      <c r="F57" s="195"/>
      <c r="G57" s="195"/>
      <c r="H57" s="195"/>
      <c r="I57" s="195"/>
      <c r="J57" s="196"/>
    </row>
  </sheetData>
  <sheetProtection sheet="1" objects="1" scenarios="1"/>
  <mergeCells count="29">
    <mergeCell ref="A11:J12"/>
    <mergeCell ref="A13:J14"/>
    <mergeCell ref="A16:J16"/>
    <mergeCell ref="A1:J2"/>
    <mergeCell ref="A3:J4"/>
    <mergeCell ref="A5:J6"/>
    <mergeCell ref="A7:J8"/>
    <mergeCell ref="A9:J10"/>
    <mergeCell ref="A39:J40"/>
    <mergeCell ref="A17:J18"/>
    <mergeCell ref="A19:J20"/>
    <mergeCell ref="A21:J22"/>
    <mergeCell ref="A23:J24"/>
    <mergeCell ref="A25:J26"/>
    <mergeCell ref="A27:J28"/>
    <mergeCell ref="A30:J30"/>
    <mergeCell ref="A31:J32"/>
    <mergeCell ref="A33:J34"/>
    <mergeCell ref="A35:J36"/>
    <mergeCell ref="A37:J38"/>
    <mergeCell ref="A51:J51"/>
    <mergeCell ref="A52:J53"/>
    <mergeCell ref="A54:J55"/>
    <mergeCell ref="A56:J57"/>
    <mergeCell ref="A41:J41"/>
    <mergeCell ref="A42:J43"/>
    <mergeCell ref="A44:J45"/>
    <mergeCell ref="A46:J47"/>
    <mergeCell ref="A48:J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4" ma:contentTypeDescription="Create a new document." ma:contentTypeScope="" ma:versionID="1ea3ebe493a89004e56923c3fed8769c">
  <xsd:schema xmlns:xsd="http://www.w3.org/2001/XMLSchema" xmlns:xs="http://www.w3.org/2001/XMLSchema" xmlns:p="http://schemas.microsoft.com/office/2006/metadata/properties" xmlns:ns2="3cf54786-5cbe-4eed-9d82-be7bae57988e" xmlns:ns3="afeaba0f-363c-487a-9eab-504fb0ae0068" targetNamespace="http://schemas.microsoft.com/office/2006/metadata/properties" ma:root="true" ma:fieldsID="095be18e062b02dc5261d0851180f876" ns2:_="" ns3:_="">
    <xsd:import namespace="3cf54786-5cbe-4eed-9d82-be7bae57988e"/>
    <xsd:import namespace="afeaba0f-363c-487a-9eab-504fb0ae006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LengthInSecond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45f2d26-3360-47f9-9549-afb04f5e2e0d}"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Props1.xml><?xml version="1.0" encoding="utf-8"?>
<ds:datastoreItem xmlns:ds="http://schemas.openxmlformats.org/officeDocument/2006/customXml" ds:itemID="{1AF74E58-E855-49B1-8C67-4459E9D2080D}">
  <ds:schemaRefs>
    <ds:schemaRef ds:uri="http://schemas.microsoft.com/sharepoint/v3/contenttype/forms"/>
  </ds:schemaRefs>
</ds:datastoreItem>
</file>

<file path=customXml/itemProps2.xml><?xml version="1.0" encoding="utf-8"?>
<ds:datastoreItem xmlns:ds="http://schemas.openxmlformats.org/officeDocument/2006/customXml" ds:itemID="{13AE44E6-CC41-4A76-AF4A-7119386E1C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54786-5cbe-4eed-9d82-be7bae57988e"/>
    <ds:schemaRef ds:uri="afeaba0f-363c-487a-9eab-504fb0ae00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A482C1-A782-4343-A14A-C4639F315938}">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Introducción</vt:lpstr>
      <vt:lpstr>Información de la Empresa</vt:lpstr>
      <vt:lpstr>Costos variables</vt:lpstr>
      <vt:lpstr>Costos fijos</vt:lpstr>
      <vt:lpstr>Análisis de Punto de Eq.</vt:lpstr>
      <vt:lpstr>Análisis de Sensibilidad</vt:lpstr>
      <vt:lpstr>Ayuda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2025-07-29T06:52:54Z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